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48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F&amp;O)'!$A$108:$B$319</definedName>
  </definedNames>
  <calcPr calcId="162913"/>
</workbook>
</file>

<file path=xl/calcChain.xml><?xml version="1.0" encoding="utf-8"?>
<calcChain xmlns="http://schemas.openxmlformats.org/spreadsheetml/2006/main">
  <c r="K304" i="6" l="1"/>
  <c r="L304" i="6" s="1"/>
  <c r="K50" i="6"/>
  <c r="K49" i="6"/>
  <c r="L50" i="6"/>
  <c r="L15" i="6"/>
  <c r="K15" i="6"/>
  <c r="M15" i="6" s="1"/>
  <c r="K88" i="6"/>
  <c r="M88" i="6" s="1"/>
  <c r="L49" i="6"/>
  <c r="M49" i="6" s="1"/>
  <c r="M50" i="6" l="1"/>
  <c r="K83" i="6"/>
  <c r="M83" i="6" s="1"/>
  <c r="K82" i="6"/>
  <c r="M82" i="6" s="1"/>
  <c r="L44" i="6"/>
  <c r="K44" i="6"/>
  <c r="L48" i="6"/>
  <c r="K48" i="6"/>
  <c r="L46" i="6"/>
  <c r="K46" i="6"/>
  <c r="K81" i="6"/>
  <c r="K80" i="6"/>
  <c r="M44" i="6" l="1"/>
  <c r="M48" i="6"/>
  <c r="M46" i="6"/>
  <c r="L40" i="6"/>
  <c r="K40" i="6"/>
  <c r="K79" i="6"/>
  <c r="M79" i="6" s="1"/>
  <c r="L47" i="6"/>
  <c r="K47" i="6"/>
  <c r="M47" i="6" s="1"/>
  <c r="P24" i="6"/>
  <c r="K77" i="6"/>
  <c r="K76" i="6"/>
  <c r="L45" i="6"/>
  <c r="K45" i="6"/>
  <c r="K78" i="6"/>
  <c r="M78" i="6" s="1"/>
  <c r="M40" i="6" l="1"/>
  <c r="M45" i="6"/>
  <c r="K75" i="6"/>
  <c r="K74" i="6"/>
  <c r="P23" i="6"/>
  <c r="L38" i="6" l="1"/>
  <c r="K38" i="6"/>
  <c r="K73" i="6"/>
  <c r="M73" i="6" s="1"/>
  <c r="L12" i="6"/>
  <c r="K12" i="6"/>
  <c r="L43" i="6"/>
  <c r="K43" i="6"/>
  <c r="L39" i="6"/>
  <c r="K39" i="6"/>
  <c r="M43" i="6" l="1"/>
  <c r="M39" i="6"/>
  <c r="M12" i="6"/>
  <c r="M38" i="6"/>
  <c r="L41" i="6"/>
  <c r="K41" i="6"/>
  <c r="K72" i="6"/>
  <c r="M72" i="6" s="1"/>
  <c r="K71" i="6"/>
  <c r="K70" i="6"/>
  <c r="L17" i="6"/>
  <c r="K17" i="6"/>
  <c r="P21" i="6"/>
  <c r="L42" i="6"/>
  <c r="K42" i="6"/>
  <c r="M17" i="6" l="1"/>
  <c r="M41" i="6"/>
  <c r="M42" i="6"/>
  <c r="P20" i="6"/>
  <c r="K69" i="6"/>
  <c r="M69" i="6" s="1"/>
  <c r="K68" i="6"/>
  <c r="K67" i="6"/>
  <c r="K66" i="6"/>
  <c r="M66" i="6" s="1"/>
  <c r="K59" i="6"/>
  <c r="K60" i="6"/>
  <c r="L11" i="6"/>
  <c r="K11" i="6"/>
  <c r="M11" i="6" s="1"/>
  <c r="K37" i="6" l="1"/>
  <c r="L37" i="6" l="1"/>
  <c r="M37" i="6" s="1"/>
  <c r="L16" i="6"/>
  <c r="K16" i="6"/>
  <c r="M16" i="6" s="1"/>
  <c r="K65" i="6"/>
  <c r="M65" i="6" s="1"/>
  <c r="K62" i="6"/>
  <c r="K61" i="6"/>
  <c r="K64" i="6"/>
  <c r="K63" i="6"/>
  <c r="P18" i="6" l="1"/>
  <c r="K310" i="6" l="1"/>
  <c r="L310" i="6" s="1"/>
  <c r="K316" i="6" l="1"/>
  <c r="L316" i="6" s="1"/>
  <c r="P14" i="6"/>
  <c r="P13" i="6"/>
  <c r="P95" i="6" l="1"/>
  <c r="P10" i="6" l="1"/>
  <c r="K295" i="6" l="1"/>
  <c r="L295" i="6" s="1"/>
  <c r="K305" i="6" l="1"/>
  <c r="L305" i="6" s="1"/>
  <c r="K311" i="6" l="1"/>
  <c r="L311" i="6" s="1"/>
  <c r="K279" i="6" l="1"/>
  <c r="L279" i="6" s="1"/>
  <c r="K280" i="6" l="1"/>
  <c r="L280" i="6" s="1"/>
  <c r="K306" i="6" l="1"/>
  <c r="L306" i="6" s="1"/>
  <c r="K298" i="6" l="1"/>
  <c r="L298" i="6" s="1"/>
  <c r="K302" i="6" l="1"/>
  <c r="L302" i="6" s="1"/>
  <c r="K307" i="6" l="1"/>
  <c r="L307" i="6" s="1"/>
  <c r="K299" i="6" l="1"/>
  <c r="L299" i="6" s="1"/>
  <c r="K293" i="6"/>
  <c r="L293" i="6" s="1"/>
  <c r="K301" i="6" l="1"/>
  <c r="L301" i="6" s="1"/>
  <c r="K289" i="6" l="1"/>
  <c r="L289" i="6" s="1"/>
  <c r="K290" i="6" l="1"/>
  <c r="L290" i="6" s="1"/>
  <c r="K283" i="6"/>
  <c r="L283" i="6" s="1"/>
  <c r="K300" i="6" l="1"/>
  <c r="L300" i="6" s="1"/>
  <c r="K294" i="6"/>
  <c r="L294" i="6" s="1"/>
  <c r="K296" i="6" l="1"/>
  <c r="L296" i="6" s="1"/>
  <c r="L6" i="2" l="1"/>
  <c r="K6" i="3"/>
  <c r="D7" i="5" l="1"/>
  <c r="M7" i="6"/>
  <c r="K291" i="6" l="1"/>
  <c r="L291" i="6" s="1"/>
  <c r="K288" i="6" l="1"/>
  <c r="L288" i="6" s="1"/>
  <c r="K292" i="6" l="1"/>
  <c r="L292" i="6" s="1"/>
  <c r="K287" i="6"/>
  <c r="L287" i="6" s="1"/>
  <c r="K286" i="6"/>
  <c r="L286" i="6" s="1"/>
  <c r="K284" i="6"/>
  <c r="L284" i="6" s="1"/>
  <c r="H282" i="6"/>
  <c r="K282" i="6" s="1"/>
  <c r="L282" i="6" s="1"/>
  <c r="K281" i="6"/>
  <c r="L281" i="6" s="1"/>
  <c r="K278" i="6"/>
  <c r="L278" i="6" s="1"/>
  <c r="K277" i="6"/>
  <c r="L277" i="6" s="1"/>
  <c r="K276" i="6"/>
  <c r="L276" i="6" s="1"/>
  <c r="K275" i="6"/>
  <c r="L275" i="6" s="1"/>
  <c r="K274" i="6"/>
  <c r="L274" i="6" s="1"/>
  <c r="K273" i="6"/>
  <c r="L273" i="6" s="1"/>
  <c r="K272" i="6"/>
  <c r="L272" i="6" s="1"/>
  <c r="K271" i="6"/>
  <c r="L271" i="6" s="1"/>
  <c r="K270" i="6"/>
  <c r="L270" i="6" s="1"/>
  <c r="K269" i="6"/>
  <c r="L269" i="6" s="1"/>
  <c r="K268" i="6"/>
  <c r="L268" i="6" s="1"/>
  <c r="K267" i="6"/>
  <c r="L267" i="6" s="1"/>
  <c r="K266" i="6"/>
  <c r="L266" i="6" s="1"/>
  <c r="K265" i="6"/>
  <c r="L265" i="6" s="1"/>
  <c r="K264" i="6"/>
  <c r="L264" i="6" s="1"/>
  <c r="K263" i="6"/>
  <c r="L263" i="6" s="1"/>
  <c r="K262" i="6"/>
  <c r="L262" i="6" s="1"/>
  <c r="K261" i="6"/>
  <c r="L261" i="6" s="1"/>
  <c r="K260" i="6"/>
  <c r="L260" i="6" s="1"/>
  <c r="K259" i="6"/>
  <c r="L259" i="6" s="1"/>
  <c r="K258" i="6"/>
  <c r="L258" i="6" s="1"/>
  <c r="K257" i="6"/>
  <c r="L257" i="6" s="1"/>
  <c r="K256" i="6"/>
  <c r="L256" i="6" s="1"/>
  <c r="K255" i="6"/>
  <c r="L255" i="6" s="1"/>
  <c r="K254" i="6"/>
  <c r="L254" i="6" s="1"/>
  <c r="K253" i="6"/>
  <c r="L253" i="6" s="1"/>
  <c r="K252" i="6"/>
  <c r="L252" i="6" s="1"/>
  <c r="K251" i="6"/>
  <c r="L251" i="6" s="1"/>
  <c r="F250" i="6"/>
  <c r="K250" i="6" s="1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F244" i="6"/>
  <c r="K244" i="6" s="1"/>
  <c r="L244" i="6" s="1"/>
  <c r="F243" i="6"/>
  <c r="K243" i="6" s="1"/>
  <c r="L243" i="6" s="1"/>
  <c r="K242" i="6"/>
  <c r="L242" i="6" s="1"/>
  <c r="F241" i="6"/>
  <c r="K241" i="6" s="1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5" i="6"/>
  <c r="L225" i="6" s="1"/>
  <c r="K223" i="6"/>
  <c r="L223" i="6" s="1"/>
  <c r="K222" i="6"/>
  <c r="L222" i="6" s="1"/>
  <c r="F221" i="6"/>
  <c r="K221" i="6" s="1"/>
  <c r="L221" i="6" s="1"/>
  <c r="K220" i="6"/>
  <c r="L220" i="6" s="1"/>
  <c r="K217" i="6"/>
  <c r="L217" i="6" s="1"/>
  <c r="K216" i="6"/>
  <c r="L216" i="6" s="1"/>
  <c r="K215" i="6"/>
  <c r="L215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8" i="6"/>
  <c r="L198" i="6" s="1"/>
  <c r="K197" i="6"/>
  <c r="L197" i="6" s="1"/>
  <c r="K195" i="6"/>
  <c r="L195" i="6" s="1"/>
  <c r="K193" i="6"/>
  <c r="L193" i="6" s="1"/>
  <c r="K191" i="6"/>
  <c r="L191" i="6" s="1"/>
  <c r="K189" i="6"/>
  <c r="L189" i="6" s="1"/>
  <c r="K188" i="6"/>
  <c r="L188" i="6" s="1"/>
  <c r="K187" i="6"/>
  <c r="L187" i="6" s="1"/>
  <c r="K185" i="6"/>
  <c r="L185" i="6" s="1"/>
  <c r="K184" i="6"/>
  <c r="L184" i="6" s="1"/>
  <c r="K183" i="6"/>
  <c r="L183" i="6" s="1"/>
  <c r="K182" i="6"/>
  <c r="K181" i="6"/>
  <c r="L181" i="6" s="1"/>
  <c r="K180" i="6"/>
  <c r="L180" i="6" s="1"/>
  <c r="K178" i="6"/>
  <c r="L178" i="6" s="1"/>
  <c r="K177" i="6"/>
  <c r="L177" i="6" s="1"/>
  <c r="K176" i="6"/>
  <c r="L176" i="6" s="1"/>
  <c r="K175" i="6"/>
  <c r="L175" i="6" s="1"/>
  <c r="K174" i="6"/>
  <c r="L174" i="6" s="1"/>
  <c r="F173" i="6"/>
  <c r="K173" i="6" s="1"/>
  <c r="L173" i="6" s="1"/>
  <c r="H172" i="6"/>
  <c r="K172" i="6" s="1"/>
  <c r="L172" i="6" s="1"/>
  <c r="K169" i="6"/>
  <c r="L169" i="6" s="1"/>
  <c r="K168" i="6"/>
  <c r="L168" i="6" s="1"/>
  <c r="K167" i="6"/>
  <c r="L167" i="6" s="1"/>
  <c r="K166" i="6"/>
  <c r="L166" i="6" s="1"/>
  <c r="K165" i="6"/>
  <c r="L165" i="6" s="1"/>
  <c r="K162" i="6"/>
  <c r="L162" i="6" s="1"/>
  <c r="K161" i="6"/>
  <c r="L161" i="6" s="1"/>
  <c r="K160" i="6"/>
  <c r="L160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50" i="6"/>
  <c r="L150" i="6" s="1"/>
  <c r="K149" i="6"/>
  <c r="L149" i="6" s="1"/>
  <c r="K148" i="6"/>
  <c r="L148" i="6" s="1"/>
  <c r="K147" i="6"/>
  <c r="L147" i="6" s="1"/>
  <c r="K146" i="6"/>
  <c r="L146" i="6" s="1"/>
  <c r="K145" i="6"/>
  <c r="L145" i="6" s="1"/>
  <c r="K144" i="6"/>
  <c r="L144" i="6" s="1"/>
  <c r="K143" i="6"/>
  <c r="L143" i="6" s="1"/>
  <c r="K142" i="6"/>
  <c r="L142" i="6" s="1"/>
  <c r="K141" i="6"/>
  <c r="L141" i="6" s="1"/>
  <c r="K140" i="6"/>
  <c r="L140" i="6" s="1"/>
  <c r="K139" i="6"/>
  <c r="L139" i="6" s="1"/>
  <c r="H138" i="6"/>
  <c r="K138" i="6" s="1"/>
  <c r="L138" i="6" s="1"/>
  <c r="F137" i="6"/>
  <c r="K137" i="6" s="1"/>
  <c r="L137" i="6" s="1"/>
  <c r="K136" i="6"/>
  <c r="L136" i="6" s="1"/>
  <c r="K135" i="6"/>
  <c r="L135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6" i="4"/>
</calcChain>
</file>

<file path=xl/sharedStrings.xml><?xml version="1.0" encoding="utf-8"?>
<sst xmlns="http://schemas.openxmlformats.org/spreadsheetml/2006/main" count="3201" uniqueCount="1184">
  <si>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</si>
  <si>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</si>
  <si>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</si>
  <si>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</si>
  <si>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</si>
  <si>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</si>
  <si>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</si>
  <si>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</si>
  <si>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</si>
  <si>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</si>
  <si>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</si>
  <si>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</si>
  <si>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</si>
  <si>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</si>
  <si>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</si>
  <si>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</si>
  <si>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</si>
  <si>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</si>
  <si>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</si>
  <si>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</si>
  <si>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</si>
  <si>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</si>
  <si>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</si>
  <si>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</si>
  <si>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</si>
  <si>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</si>
  <si>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</si>
  <si>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</si>
  <si>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</si>
  <si>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</si>
  <si>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</si>
  <si>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</si>
  <si>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</si>
  <si>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</si>
  <si>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</si>
  <si>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</si>
  <si>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</si>
  <si>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</si>
  <si>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</si>
  <si>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</si>
  <si>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</si>
  <si>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</si>
  <si>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</si>
  <si>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</si>
  <si>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</si>
  <si>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</si>
  <si>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</si>
  <si>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</si>
  <si>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</si>
  <si>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</si>
  <si>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</si>
  <si>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</si>
  <si>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</si>
  <si>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</si>
  <si>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</si>
  <si>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</si>
  <si>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</si>
  <si>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</si>
  <si>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</si>
  <si>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</si>
  <si>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</si>
  <si>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</si>
  <si>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</si>
  <si>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</si>
  <si>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</si>
  <si>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</si>
  <si>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</si>
  <si>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</si>
  <si>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</si>
  <si>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</si>
  <si>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</si>
  <si>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</si>
  <si>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</si>
  <si>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</si>
  <si>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</si>
  <si>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</si>
  <si>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</si>
  <si>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</si>
  <si>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</si>
  <si>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</si>
  <si>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</si>
  <si>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</si>
  <si>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</si>
  <si>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</si>
  <si>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</si>
  <si>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</si>
  <si>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</si>
  <si>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</si>
  <si>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</si>
  <si>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</si>
  <si>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</si>
  <si>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</si>
  <si>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</si>
  <si>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</si>
  <si>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</si>
  <si>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</si>
  <si>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</si>
  <si>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</si>
  <si>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</si>
  <si>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</si>
  <si>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</si>
  <si>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</si>
  <si>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</si>
  <si>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</si>
  <si>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</si>
  <si>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</si>
  <si>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</si>
  <si>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</si>
  <si>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</si>
  <si>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</si>
  <si>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</si>
  <si>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</si>
  <si>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</si>
  <si>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</si>
  <si>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</si>
  <si>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</si>
  <si>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</si>
  <si>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</si>
  <si>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</si>
  <si>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</si>
  <si>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</si>
  <si>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</si>
  <si>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</si>
  <si>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</si>
  <si>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</si>
  <si>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</si>
  <si>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</si>
  <si>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</si>
  <si>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</si>
  <si>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</si>
  <si>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</si>
  <si>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</si>
  <si>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</si>
  <si>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</si>
  <si>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</si>
  <si>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</si>
  <si>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</si>
  <si>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</si>
  <si>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</si>
  <si>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</si>
  <si>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</si>
  <si>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</si>
  <si>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</si>
  <si>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</si>
  <si>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</si>
  <si>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</si>
  <si>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</si>
  <si>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</si>
  <si>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</si>
  <si>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</si>
  <si>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</si>
  <si>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</si>
  <si>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</si>
  <si>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</si>
  <si>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</si>
  <si>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</si>
  <si>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</si>
  <si>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</si>
  <si>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</si>
  <si>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</si>
  <si>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</si>
  <si>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</si>
  <si>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</si>
  <si>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</si>
  <si>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</si>
  <si>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</si>
  <si>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</si>
  <si>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</si>
  <si>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</si>
  <si>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</si>
  <si>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</si>
  <si>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</si>
  <si>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</si>
  <si>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</si>
  <si>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</si>
  <si>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</si>
  <si>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</si>
  <si>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</si>
  <si>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</si>
  <si>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</si>
  <si>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</si>
  <si>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</si>
  <si>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</si>
  <si>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</si>
  <si>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</si>
  <si>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</si>
  <si>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</si>
  <si>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</si>
  <si>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</si>
  <si>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</si>
  <si>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</si>
  <si>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</si>
  <si>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</si>
  <si>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</si>
  <si>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</si>
  <si>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</si>
  <si>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</si>
  <si>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</si>
  <si>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</si>
  <si>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</si>
  <si>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</si>
  <si>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</si>
  <si>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</si>
  <si>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</si>
  <si>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</si>
  <si>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</si>
  <si>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</si>
  <si>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</si>
  <si>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</si>
  <si>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</si>
  <si>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</si>
  <si>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</si>
  <si>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</si>
  <si>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</si>
  <si>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</si>
  <si>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</si>
  <si>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</si>
  <si>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</si>
  <si>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</si>
  <si>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</si>
  <si>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</si>
  <si>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</si>
  <si>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</si>
  <si>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</si>
  <si>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</si>
  <si>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</si>
  <si>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</si>
  <si>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</si>
  <si>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</si>
  <si>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</si>
  <si>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</si>
  <si>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</si>
  <si>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</si>
  <si>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</si>
  <si>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</si>
  <si>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</si>
  <si>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</si>
  <si>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</si>
  <si>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</si>
  <si>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</si>
  <si>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</si>
  <si>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</si>
  <si>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</si>
  <si>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</si>
  <si>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</si>
  <si>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</si>
  <si>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</si>
  <si>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</si>
  <si>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</si>
  <si>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</si>
  <si>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</si>
  <si>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</si>
  <si>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</si>
  <si>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</si>
  <si>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</si>
  <si>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</si>
  <si>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</si>
  <si>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</si>
  <si>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</si>
  <si>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</si>
  <si>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</si>
  <si>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</si>
  <si>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</si>
  <si>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</si>
  <si>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</si>
  <si>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</si>
  <si>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</si>
  <si>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</si>
  <si>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</si>
  <si>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</si>
  <si>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</si>
  <si>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</si>
  <si>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</si>
  <si>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</si>
  <si>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</si>
  <si>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</si>
  <si>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</si>
  <si>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</si>
  <si>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</si>
  <si>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</si>
  <si>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</si>
  <si>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</si>
  <si>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</si>
  <si>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</si>
  <si>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</si>
  <si>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</si>
  <si>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</si>
  <si>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</si>
  <si>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</si>
  <si>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</si>
  <si>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</si>
  <si>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</si>
  <si>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</si>
  <si>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</si>
  <si>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</si>
  <si>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</si>
  <si>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</si>
  <si>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</si>
  <si>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</si>
  <si>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</si>
  <si>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</si>
  <si>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</si>
  <si>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</si>
  <si>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</si>
  <si>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</si>
  <si>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</si>
  <si>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</si>
  <si>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</si>
  <si>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</si>
  <si>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</si>
  <si>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</si>
  <si>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</si>
  <si>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</si>
  <si>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</si>
  <si>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</si>
  <si>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</si>
  <si>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</si>
  <si>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</si>
  <si>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</si>
  <si>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</si>
  <si>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</si>
  <si>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</si>
  <si>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</si>
  <si>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</si>
  <si>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</si>
  <si>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</si>
  <si>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</si>
  <si>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</si>
  <si>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</si>
  <si>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</si>
  <si>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</si>
  <si>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</si>
  <si>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</si>
  <si>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</si>
  <si>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</si>
  <si>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</si>
  <si>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</si>
  <si>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</si>
  <si>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</si>
  <si>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</si>
  <si>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</si>
  <si>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</si>
  <si>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</si>
  <si>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</si>
  <si>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</si>
  <si>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</si>
  <si>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</si>
  <si>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</si>
  <si>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</si>
  <si>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</si>
  <si>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</si>
  <si>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</si>
  <si>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</si>
  <si>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</si>
  <si>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</si>
  <si>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</si>
  <si>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</si>
  <si>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</si>
  <si>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</si>
  <si>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</si>
  <si>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</si>
  <si>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</si>
  <si>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</si>
  <si>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</si>
  <si>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</si>
  <si>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</si>
  <si>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</si>
  <si>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</si>
  <si>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</si>
  <si>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</si>
  <si>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</si>
  <si>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</si>
  <si>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</si>
  <si>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</si>
  <si>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</si>
  <si>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</si>
  <si>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</si>
  <si>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</si>
  <si>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</si>
  <si>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</si>
  <si>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</si>
  <si>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</si>
  <si>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</si>
  <si>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</si>
  <si>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</si>
  <si>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GICRE</t>
  </si>
  <si>
    <t>GLAXO</t>
  </si>
  <si>
    <t>GOCOLORS</t>
  </si>
  <si>
    <t>GODFRYPHLP</t>
  </si>
  <si>
    <t>GODREJIND</t>
  </si>
  <si>
    <t>GRAPHITE</t>
  </si>
  <si>
    <t>GESHIP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</si>
  <si>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</si>
  <si>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</si>
  <si>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</si>
  <si>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</si>
  <si>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</si>
  <si>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</si>
  <si>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</si>
  <si>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</si>
  <si>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</si>
  <si>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</si>
  <si>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</si>
  <si>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</si>
  <si>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</si>
  <si>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</si>
  <si>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</si>
  <si>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</si>
  <si>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</si>
  <si>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</si>
  <si>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</si>
  <si>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</si>
  <si>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</si>
  <si>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</si>
  <si>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</si>
  <si>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</si>
  <si>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</si>
  <si>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</si>
  <si>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</si>
  <si>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</si>
  <si>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</si>
  <si>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</si>
  <si>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</si>
  <si>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</si>
  <si>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</si>
  <si>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</si>
  <si>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</si>
  <si>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</si>
  <si>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</si>
  <si>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</si>
  <si>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</si>
  <si>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</si>
  <si>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</si>
  <si>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</si>
  <si>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</si>
  <si>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</si>
  <si>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</si>
  <si>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</si>
  <si>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</si>
  <si>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</si>
  <si>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</si>
  <si>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</si>
  <si>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</si>
  <si>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</si>
  <si>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</si>
  <si>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</si>
  <si>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</si>
  <si>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</si>
  <si>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</si>
  <si>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</si>
  <si>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</si>
  <si>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</si>
  <si>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</si>
  <si>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</si>
  <si>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</si>
  <si>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</si>
  <si>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</si>
  <si>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</si>
  <si>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</si>
  <si>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</si>
  <si>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</si>
  <si>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</si>
  <si>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</si>
  <si>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</si>
  <si>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</si>
  <si>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</si>
  <si>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</si>
  <si>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</si>
  <si>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</si>
  <si>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</si>
  <si>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</si>
  <si>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</si>
  <si>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</si>
  <si>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</si>
  <si>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</si>
  <si>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</si>
  <si>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</si>
  <si>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</si>
  <si>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</si>
  <si>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</si>
  <si>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</si>
  <si>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</si>
  <si>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</si>
  <si>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</si>
  <si>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</si>
  <si>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</si>
  <si>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</si>
  <si>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</si>
  <si>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</si>
  <si>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</si>
  <si>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</si>
  <si>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</si>
  <si>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</si>
  <si>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</si>
  <si>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</si>
  <si>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</si>
  <si>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</si>
  <si>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</si>
  <si>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</si>
  <si>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</si>
  <si>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</si>
  <si>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</si>
  <si>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</si>
  <si>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</si>
  <si>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</si>
  <si>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</si>
  <si>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</si>
  <si>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</si>
  <si>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</si>
  <si>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</si>
  <si>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</si>
  <si>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</si>
  <si>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</si>
  <si>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</si>
  <si>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</si>
  <si>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</si>
  <si>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</si>
  <si>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</si>
  <si>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</si>
  <si>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</si>
  <si>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</si>
  <si>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</si>
  <si>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</si>
  <si>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</si>
  <si>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</si>
  <si>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</si>
  <si>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</si>
  <si>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</si>
  <si>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</si>
  <si>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</si>
  <si>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</si>
  <si>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</si>
  <si>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</si>
  <si>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</si>
  <si>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</si>
  <si>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</si>
  <si>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</si>
  <si>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</si>
  <si>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</si>
  <si>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</si>
  <si>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</si>
  <si>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</si>
  <si>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</si>
  <si>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</si>
  <si>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WESTLIFE</t>
  </si>
  <si>
    <t>ZFCVINDIA</t>
  </si>
  <si>
    <t>ZENSARTECH</t>
  </si>
  <si>
    <t>ZYDUSWELL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</si>
  <si>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</si>
  <si>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</si>
  <si>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</si>
  <si>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</si>
  <si>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</si>
  <si>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</si>
  <si>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</si>
  <si>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</si>
  <si>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</si>
  <si>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</si>
  <si>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</si>
  <si>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</si>
  <si>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</si>
  <si>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</si>
  <si>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</si>
  <si>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</si>
  <si>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</si>
  <si>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</si>
  <si>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</si>
  <si>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</si>
  <si>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</si>
  <si>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</si>
  <si>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</si>
  <si>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</si>
  <si>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</si>
  <si>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</si>
  <si>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</si>
  <si>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</si>
  <si>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</si>
  <si>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</si>
  <si>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</si>
  <si>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</si>
  <si>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</si>
  <si>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</si>
  <si>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</si>
  <si>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</si>
  <si>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</si>
  <si>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</si>
  <si>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</si>
  <si>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</si>
  <si>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</si>
  <si>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</si>
  <si>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</si>
  <si>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</si>
  <si>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</si>
  <si>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</si>
  <si>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</si>
  <si>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</si>
  <si>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</si>
  <si>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</si>
  <si>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</si>
  <si>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</si>
  <si>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</si>
  <si>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</si>
  <si>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</si>
  <si>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</si>
  <si>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</si>
  <si>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</si>
  <si>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</si>
  <si>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</si>
  <si>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</si>
  <si>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</si>
  <si>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</si>
  <si>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</si>
  <si>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</si>
  <si>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</si>
  <si>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</si>
  <si>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</si>
  <si>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</si>
  <si>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</si>
  <si>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</si>
  <si>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</si>
  <si>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</si>
  <si>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</si>
  <si>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</si>
  <si>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</si>
  <si>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</si>
  <si>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</si>
  <si>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</si>
  <si>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</si>
  <si>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</si>
  <si>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</si>
  <si>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</si>
  <si>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</si>
  <si>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</si>
  <si>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</si>
  <si>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</si>
  <si>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</si>
  <si>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</si>
  <si>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</si>
  <si>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</si>
  <si>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</si>
  <si>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</si>
  <si>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</si>
  <si>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</si>
  <si>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</si>
  <si>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</si>
  <si>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</si>
  <si>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</si>
  <si>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</si>
  <si>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</si>
  <si>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</si>
  <si>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</si>
  <si>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</si>
  <si>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</si>
  <si>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</si>
  <si>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</si>
  <si>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</si>
  <si>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</si>
  <si>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</si>
  <si>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</si>
  <si>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</si>
  <si>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</si>
  <si>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</si>
  <si>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</si>
  <si>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</si>
  <si>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</si>
  <si>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</si>
  <si>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</si>
  <si>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</si>
  <si>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</si>
  <si>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</si>
  <si>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</si>
  <si>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</si>
  <si>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</si>
  <si>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</si>
  <si>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</si>
  <si>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</si>
  <si>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</si>
  <si>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</si>
  <si>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</si>
  <si>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</si>
  <si>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</si>
  <si>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</si>
  <si>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</si>
  <si>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</si>
  <si>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</si>
  <si>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</si>
  <si>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</si>
  <si>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</si>
  <si>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</si>
  <si>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</si>
  <si>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</si>
  <si>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</si>
  <si>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</si>
  <si>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</si>
  <si>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</si>
  <si>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</si>
  <si>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</si>
  <si>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</si>
  <si>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</si>
  <si>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</si>
  <si>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</si>
  <si>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</si>
  <si>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</si>
  <si>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</si>
  <si>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</si>
  <si>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</si>
  <si>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</si>
  <si>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</si>
  <si>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</si>
  <si>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</si>
  <si>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</si>
  <si>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</si>
  <si>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</si>
  <si>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</si>
  <si>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</si>
  <si>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</si>
  <si>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</si>
  <si>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</si>
  <si>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</si>
  <si>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</si>
  <si>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</si>
  <si>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</si>
  <si>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</si>
  <si>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</si>
  <si>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</si>
  <si>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</si>
  <si>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</si>
  <si>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</si>
  <si>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</si>
  <si>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</si>
  <si>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</si>
  <si>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</si>
  <si>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</si>
  <si>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</si>
  <si>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</si>
  <si>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</si>
  <si>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</si>
  <si>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</si>
  <si>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</si>
  <si>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</si>
  <si>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</si>
  <si>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</si>
  <si>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</si>
  <si>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</si>
  <si>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</si>
  <si>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</si>
  <si>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</si>
  <si>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</si>
  <si>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</si>
  <si>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</si>
  <si>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</si>
  <si>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</si>
  <si>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</si>
  <si>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</si>
  <si>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</si>
  <si>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</si>
  <si>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</si>
  <si>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</si>
  <si>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</si>
  <si>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</si>
  <si>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</si>
  <si>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</si>
  <si>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</si>
  <si>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</si>
  <si>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</si>
  <si>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</si>
  <si>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</si>
  <si>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</si>
  <si>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</si>
  <si>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</si>
  <si>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</si>
  <si>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</si>
  <si>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</si>
  <si>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</si>
  <si>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</si>
  <si>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</si>
  <si>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</si>
  <si>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</si>
  <si>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</si>
  <si>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</si>
  <si>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</si>
  <si>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</si>
  <si>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</si>
  <si>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</si>
  <si>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</si>
  <si>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</si>
  <si>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</si>
  <si>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</si>
  <si>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</si>
  <si>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</si>
  <si>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</si>
  <si>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</si>
  <si>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</si>
  <si>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</si>
  <si>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</si>
  <si>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</si>
  <si>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</si>
  <si>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</si>
  <si>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</si>
  <si>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</si>
  <si>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</si>
  <si>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</si>
  <si>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</si>
  <si>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</si>
  <si>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</si>
  <si>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</si>
  <si>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</si>
  <si>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</si>
  <si>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</si>
  <si>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</si>
  <si>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</si>
  <si>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</si>
  <si>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</si>
  <si>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</si>
  <si>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</si>
  <si>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440-450</t>
  </si>
  <si>
    <t>ACE</t>
  </si>
  <si>
    <t>DHANUKA</t>
  </si>
  <si>
    <t>GRSE</t>
  </si>
  <si>
    <t>GRAVITA</t>
  </si>
  <si>
    <t>3290-3330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</si>
  <si>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</si>
  <si>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</si>
  <si>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</si>
  <si>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</si>
  <si>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</si>
  <si>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</si>
  <si>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</si>
  <si>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</si>
  <si>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</si>
  <si>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</si>
  <si>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</si>
  <si>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</si>
  <si>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</si>
  <si>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KFINTECH</t>
  </si>
  <si>
    <t>KSB</t>
  </si>
  <si>
    <t>MEDANTA</t>
  </si>
  <si>
    <t>NSLNISP</t>
  </si>
  <si>
    <t>% Change in OI</t>
  </si>
  <si>
    <t>MINDACORP</t>
  </si>
  <si>
    <t>MANKIND</t>
  </si>
  <si>
    <t>J</t>
  </si>
  <si>
    <t>RKFORGE</t>
  </si>
  <si>
    <t>Profiit of Rs.65/-</t>
  </si>
  <si>
    <t>Profiit of Rs.145/-</t>
  </si>
  <si>
    <t>Profiit of Rs.42.50/-</t>
  </si>
  <si>
    <t>ISGEC</t>
  </si>
  <si>
    <t>EPIGRAL</t>
  </si>
  <si>
    <t>370-375</t>
  </si>
  <si>
    <t>CAPLIPOINT</t>
  </si>
  <si>
    <t>Second Buying Date</t>
  </si>
  <si>
    <t>ARE&amp;M</t>
  </si>
  <si>
    <t>R</t>
  </si>
  <si>
    <t>ADORWELD</t>
  </si>
  <si>
    <t>AHLUCONT</t>
  </si>
  <si>
    <t>800-815</t>
  </si>
  <si>
    <t>1500-1520</t>
  </si>
  <si>
    <t>Sell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</si>
  <si>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</si>
  <si>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</si>
  <si>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</si>
  <si>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</si>
  <si>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</si>
  <si>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</si>
  <si>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</si>
  <si>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N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</si>
  <si>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</si>
  <si>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</si>
  <si>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</si>
  <si>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</si>
  <si>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</si>
  <si>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</si>
  <si>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</si>
  <si>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</si>
  <si>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PGHL</t>
  </si>
  <si>
    <t>SAFARI</t>
  </si>
  <si>
    <t>SAREGAMA</t>
  </si>
  <si>
    <t>SFL</t>
  </si>
  <si>
    <t>SYMPHONY</t>
  </si>
  <si>
    <t>SYRMA</t>
  </si>
  <si>
    <t>UJJIVANSFB</t>
  </si>
  <si>
    <t>USHAMART</t>
  </si>
  <si>
    <t>WELSPUNLIV</t>
  </si>
  <si>
    <t>2080-2100</t>
  </si>
  <si>
    <t>NSE</t>
  </si>
  <si>
    <t>48-52</t>
  </si>
  <si>
    <t>920-930</t>
  </si>
  <si>
    <t>37.3-41.30</t>
  </si>
  <si>
    <t>D</t>
  </si>
  <si>
    <t>2485-2585</t>
  </si>
  <si>
    <t>2800-3000</t>
  </si>
  <si>
    <t>670-710</t>
  </si>
  <si>
    <t>158-168</t>
  </si>
  <si>
    <t>MULTIPLIER SHARE &amp; STOCK ADVISORS PRIVATE LIMITED</t>
  </si>
  <si>
    <t>2900-2920</t>
  </si>
  <si>
    <t>3780-3880</t>
  </si>
  <si>
    <t>4100-4200</t>
  </si>
  <si>
    <t>1810-1945</t>
  </si>
  <si>
    <t>2150-2350</t>
  </si>
  <si>
    <t>ASIANPAINT 2900 CE 25 APR</t>
  </si>
  <si>
    <t>ASIANPAINT 3000 CE 25 APR</t>
  </si>
  <si>
    <t>GRAVITON RESEARCH CAPITAL LLP</t>
  </si>
  <si>
    <t>4100-4300</t>
  </si>
  <si>
    <t>1820-1950</t>
  </si>
  <si>
    <t>MANSI SHARE AND STOCK ADVISORS PVT LTD</t>
  </si>
  <si>
    <t>INDSWFTLAB</t>
  </si>
  <si>
    <t>Ind-Swift Labs Ltd.</t>
  </si>
  <si>
    <t>1490-1590</t>
  </si>
  <si>
    <t>1024-1054</t>
  </si>
  <si>
    <t>1125-1195</t>
  </si>
  <si>
    <t>TITAN APR FUT</t>
  </si>
  <si>
    <t>3903-3963</t>
  </si>
  <si>
    <t>BANKNIFTY 47300 CE 3 APR</t>
  </si>
  <si>
    <t>BANKNIFTY 47800 CE 3 APR</t>
  </si>
  <si>
    <t>FINNIFTY 20850 PE 02 APR</t>
  </si>
  <si>
    <t>FINNIFTY 21100 CE 02 APR</t>
  </si>
  <si>
    <t>Chemicals</t>
  </si>
  <si>
    <t>Loss of Rs.59/-</t>
  </si>
  <si>
    <t>Profit of Rs.85/-</t>
  </si>
  <si>
    <t>MARUTI APR FUT</t>
  </si>
  <si>
    <t>12815-13025</t>
  </si>
  <si>
    <t>90-60</t>
  </si>
  <si>
    <t>Profit of Rs.20/-</t>
  </si>
  <si>
    <t>NIFTY 23000 CE 25 APR</t>
  </si>
  <si>
    <t>Profit of Rs.92/-</t>
  </si>
  <si>
    <t>Loss of Rs.57.5/-</t>
  </si>
  <si>
    <t>Retail Research Technical Calls &amp; Fundamental Performance Report for the month of April-2024</t>
  </si>
  <si>
    <t>Profit of Rs.33.5/-</t>
  </si>
  <si>
    <t>HDFCBANK APR FUT</t>
  </si>
  <si>
    <t>1525-1550</t>
  </si>
  <si>
    <t>FINNIFTY 21200 CE 02 APR</t>
  </si>
  <si>
    <t>50-75</t>
  </si>
  <si>
    <t>1250-1310</t>
  </si>
  <si>
    <t>1415-1515</t>
  </si>
  <si>
    <t>Profit of Rs.7.5/-</t>
  </si>
  <si>
    <t>TATACONSUM 1100 CE 28 APR</t>
  </si>
  <si>
    <t>TATACONSUM 1130 CE 28 APR</t>
  </si>
  <si>
    <t>NAVINFLUOR APR FUT</t>
  </si>
  <si>
    <t>3240-3310</t>
  </si>
  <si>
    <t>Profit of Rs.5.5/-</t>
  </si>
  <si>
    <t>20-30</t>
  </si>
  <si>
    <t>Loss of Rs.6/-</t>
  </si>
  <si>
    <t>127.5-131.5</t>
  </si>
  <si>
    <t>139-148</t>
  </si>
  <si>
    <t>DALBHARAT APR FUT</t>
  </si>
  <si>
    <t>2057-2099</t>
  </si>
  <si>
    <t>ULTRACEMCO APR FUT</t>
  </si>
  <si>
    <t>10225-10330</t>
  </si>
  <si>
    <t>GUJTLRM</t>
  </si>
  <si>
    <t>BANKNIFTY 47500 CE 10 APR</t>
  </si>
  <si>
    <t>BANKNIFTY 48000 CE 10 APR</t>
  </si>
  <si>
    <t>4710-4810</t>
  </si>
  <si>
    <t>5050-5300</t>
  </si>
  <si>
    <t>Profit of Rs.75/-</t>
  </si>
  <si>
    <t>NIFTY 22450 PE 04 APR</t>
  </si>
  <si>
    <t>60-80</t>
  </si>
  <si>
    <t>Profit of Rs.37/-</t>
  </si>
  <si>
    <t>Profit of Rs.87/-</t>
  </si>
  <si>
    <t>ASPIRE</t>
  </si>
  <si>
    <t>Aspire &amp; Innovative Adv L</t>
  </si>
  <si>
    <t>HRTI PRIVATE LIMITED</t>
  </si>
  <si>
    <t>NIKHIL RAJESH SINGH</t>
  </si>
  <si>
    <t>Profit of Rs.26.5/-</t>
  </si>
  <si>
    <t>Loss of Rs.100/-</t>
  </si>
  <si>
    <t>Profit of Rs.8/-</t>
  </si>
  <si>
    <t>NIFTY 22350 CE 04 APR</t>
  </si>
  <si>
    <t>70-100</t>
  </si>
  <si>
    <t>Profit of Rs.37.5/-</t>
  </si>
  <si>
    <t>BHARTIARTL 1220 CE 28 APR</t>
  </si>
  <si>
    <t>BHARTIARTL 1260 CE 28 APR</t>
  </si>
  <si>
    <t>TATACONSUM 1160 CE 28 APR</t>
  </si>
  <si>
    <t>Loss of Rs.160/-</t>
  </si>
  <si>
    <t>INFY APR FUT</t>
  </si>
  <si>
    <t>ITBEES</t>
  </si>
  <si>
    <t>37-37.60</t>
  </si>
  <si>
    <t>40-42</t>
  </si>
  <si>
    <t>7675-8000</t>
  </si>
  <si>
    <t>8400-8600</t>
  </si>
  <si>
    <t>NIFTY 22400 PE 10 APR</t>
  </si>
  <si>
    <t>HAVELLS APR FUT</t>
  </si>
  <si>
    <t>1577-1596</t>
  </si>
  <si>
    <t>9.5</t>
  </si>
  <si>
    <t>Loss of Rs.4.85/-</t>
  </si>
  <si>
    <t>JAINAM BROKING LIMITED</t>
  </si>
  <si>
    <t>RADIOWALLA</t>
  </si>
  <si>
    <t>Radiowalla Network Ltd</t>
  </si>
  <si>
    <t>110-130</t>
  </si>
  <si>
    <t>Loss of Rs.33/-</t>
  </si>
  <si>
    <t>Profit of Rs.18.5/-</t>
  </si>
  <si>
    <t>730-740</t>
  </si>
  <si>
    <t>Profit of Rs.3/-</t>
  </si>
  <si>
    <t>1402.5-1442.5</t>
  </si>
  <si>
    <t>1530-1600</t>
  </si>
  <si>
    <t>SBICARD APR FUT</t>
  </si>
  <si>
    <t>741-755</t>
  </si>
  <si>
    <t>NILKAMAL</t>
  </si>
  <si>
    <t>1855-1955</t>
  </si>
  <si>
    <t>1580-1599</t>
  </si>
  <si>
    <t>Loss of Rs.21/-</t>
  </si>
  <si>
    <t>BANKNIFTY 48600 CE 10 APR</t>
  </si>
  <si>
    <t>400-500</t>
  </si>
  <si>
    <t>Loss of Rs.72/-</t>
  </si>
  <si>
    <t>FINNIFTY 21700 CE 09 APR</t>
  </si>
  <si>
    <t>FINNIFTY 21500 PE 09 APR</t>
  </si>
  <si>
    <t>SHUBHAM ASHOKBHAI PATEL</t>
  </si>
  <si>
    <t>EMPOWER</t>
  </si>
  <si>
    <t>INDRENEW</t>
  </si>
  <si>
    <t>YUGA STOCKS AND COMMODITIES PRIVATE LIMITED  .</t>
  </si>
  <si>
    <t>NK SECURITIES RESEARCH PRIVATE LIMITED</t>
  </si>
  <si>
    <t>Profit of Rs.12/-</t>
  </si>
  <si>
    <t>ABBOTINDIA APR FUT</t>
  </si>
  <si>
    <t>26738-27000</t>
  </si>
  <si>
    <t>Profit of Rs.11/-</t>
  </si>
  <si>
    <t>Profit of Rs.250/-</t>
  </si>
  <si>
    <t>Profit of Rs.22/-</t>
  </si>
  <si>
    <t>FINNIFTY 21750 CE 09 APR</t>
  </si>
  <si>
    <t>40-60</t>
  </si>
  <si>
    <t>Profit of Rs.10/-</t>
  </si>
  <si>
    <t>30-50</t>
  </si>
  <si>
    <t>Loss of Rs.15/-</t>
  </si>
  <si>
    <t>DPL</t>
  </si>
  <si>
    <t>RATHOD MANOJ CHHAGANLAL HUF</t>
  </si>
  <si>
    <t>NANDANVAN INVESTMENTS LIMITED</t>
  </si>
  <si>
    <t>MAHACORP</t>
  </si>
  <si>
    <t>SHANTIGURU</t>
  </si>
  <si>
    <t>ALUWIND</t>
  </si>
  <si>
    <t>Aluwind Architectural Ltd</t>
  </si>
  <si>
    <t>SETU SECURITIES PVT LTD</t>
  </si>
  <si>
    <t>DRCSYSTEMS</t>
  </si>
  <si>
    <t>DRC Systems India Limited</t>
  </si>
  <si>
    <t>MOHIT SOMCHAND SHAH</t>
  </si>
  <si>
    <t>PANJATAN REAL ESTATE PRIVATE LIMITED</t>
  </si>
  <si>
    <t>SOMANI MULTIBIZ LIMITED</t>
  </si>
  <si>
    <t>COLPAL APR FUT</t>
  </si>
  <si>
    <t>2600-2570</t>
  </si>
  <si>
    <t>NIFTY APR FUT</t>
  </si>
  <si>
    <t>22700-22600</t>
  </si>
  <si>
    <t>NIFTY 22400 CE 18 APR</t>
  </si>
  <si>
    <t>NIFTY 23000 PE 18 APR</t>
  </si>
  <si>
    <t>390-394</t>
  </si>
  <si>
    <t>288-292</t>
  </si>
  <si>
    <t>HINDALCO 590 PE APR</t>
  </si>
  <si>
    <t>HINDALCO 570 PE APR</t>
  </si>
  <si>
    <t>10.50-11.50</t>
  </si>
  <si>
    <t>4.50-5.50</t>
  </si>
  <si>
    <t>BANKNIFTY 48900 CE 10 APR</t>
  </si>
  <si>
    <t>200-300</t>
  </si>
  <si>
    <t>PIIND APR FUT</t>
  </si>
  <si>
    <t>3880-3885</t>
  </si>
  <si>
    <t>3928-3970</t>
  </si>
  <si>
    <t>Profit of Rs.210/-</t>
  </si>
  <si>
    <t>FINNIFTY 21400 CE 16 APR</t>
  </si>
  <si>
    <t>356-360</t>
  </si>
  <si>
    <t>FINNIFTY 22000 PE 16 APR</t>
  </si>
  <si>
    <t>300-304</t>
  </si>
  <si>
    <t>Loss of Rs.20/-</t>
  </si>
  <si>
    <t>Loss of Rs.32.5/-</t>
  </si>
  <si>
    <t>HCLTECH APR FUT</t>
  </si>
  <si>
    <t>1545-1547</t>
  </si>
  <si>
    <t>1561-1576</t>
  </si>
  <si>
    <t>ARISE</t>
  </si>
  <si>
    <t>SANDEEP SALUJA</t>
  </si>
  <si>
    <t>COSYN</t>
  </si>
  <si>
    <t>KRUNALKUMAR KANUJI THAKOR</t>
  </si>
  <si>
    <t>CRESSAN</t>
  </si>
  <si>
    <t>INTEX COMMOSALES LLP</t>
  </si>
  <si>
    <t>DHURAIRAJTHAMARAI</t>
  </si>
  <si>
    <t>AVANCE VENTURES PRIVATE LIMITED</t>
  </si>
  <si>
    <t>FRONTCAP</t>
  </si>
  <si>
    <t>NARAYANBHAI KESHAVLAL PATEL</t>
  </si>
  <si>
    <t>GCONNECT</t>
  </si>
  <si>
    <t>MANSI SHARE &amp; STOCK ADVISORS PRIVATE LIMITED</t>
  </si>
  <si>
    <t>NISHIL FINANCIAL ADVISORS LLP .</t>
  </si>
  <si>
    <t>VIKI JAYESHKUMAR SHAH</t>
  </si>
  <si>
    <t>AKSHAYKUMAR SHANTILAL RANA</t>
  </si>
  <si>
    <t>JAYKAILASH</t>
  </si>
  <si>
    <t>SETU SECURITIES PVT. LTD.</t>
  </si>
  <si>
    <t>JETINFRA</t>
  </si>
  <si>
    <t>NISHIT AMBALAL PATEL</t>
  </si>
  <si>
    <t>PHAGUN ENTERPRISES PRIVATE LIMITED</t>
  </si>
  <si>
    <t>SANDARV TRADING PRIVATE LIMITED</t>
  </si>
  <si>
    <t>NAVKAR</t>
  </si>
  <si>
    <t>NACIO MULTI TRADERS LLP</t>
  </si>
  <si>
    <t>NDASEC</t>
  </si>
  <si>
    <t>UMESH KHETAN</t>
  </si>
  <si>
    <t>JULIE KHETAN</t>
  </si>
  <si>
    <t>OMNIPOTENT</t>
  </si>
  <si>
    <t>SURAJADIGA</t>
  </si>
  <si>
    <t>INDHUMATHI RAMESH</t>
  </si>
  <si>
    <t>ORTINLAB</t>
  </si>
  <si>
    <t>PRABHA RAMESHKUMAR GUPTA</t>
  </si>
  <si>
    <t>PROTEAN</t>
  </si>
  <si>
    <t>ELIXIR WEALTH MANAGEMENT PRIVATE LIMITED</t>
  </si>
  <si>
    <t>MASSACHUSETTS INSTITUTE OF TECHNOLOGY BASIC RETIREMENT PLAN</t>
  </si>
  <si>
    <t>IIFL SPECIAL OPPORTUNITIES FUND SERIES 5</t>
  </si>
  <si>
    <t>R B K SHARE BROKING LIMITED</t>
  </si>
  <si>
    <t>F3 ADVISORS PRIVATE LIMITED</t>
  </si>
  <si>
    <t>360 ONE SPECIAL OPPORTUNITIES FUND - SERIES 4</t>
  </si>
  <si>
    <t>360 ONE SPECIAL OPPORTUNITIES FUND - SERIES 5</t>
  </si>
  <si>
    <t>NK SECURITIES RESEARCH PVT. LTD.</t>
  </si>
  <si>
    <t>RISAINTL</t>
  </si>
  <si>
    <t>MANISH GYANDCHAND MEHTA</t>
  </si>
  <si>
    <t>SECURCRED</t>
  </si>
  <si>
    <t>GVM VENTURES LLP</t>
  </si>
  <si>
    <t>GEETHASENTHILNATHAN</t>
  </si>
  <si>
    <t>SOFCOM</t>
  </si>
  <si>
    <t>SHRIKANT PRASAD</t>
  </si>
  <si>
    <t>TAAZAINT</t>
  </si>
  <si>
    <t>STEPHEN RAVI</t>
  </si>
  <si>
    <t>MANIKRISHNADUDE</t>
  </si>
  <si>
    <t>UNISTRMU</t>
  </si>
  <si>
    <t>WITS</t>
  </si>
  <si>
    <t>ARYAN FOOD PRODUCTS PVT LTD</t>
  </si>
  <si>
    <t>GEMZAR ENTERPRISES PRIVATE LIMITED</t>
  </si>
  <si>
    <t>CLOUD</t>
  </si>
  <si>
    <t>Varanium Cloud Limited</t>
  </si>
  <si>
    <t>SHAH  NISHANT</t>
  </si>
  <si>
    <t>JOLLY ANKIT SHAH</t>
  </si>
  <si>
    <t>VIKRAMKUMAR KARANRAJ SAKARIA HUF DAKSH CORPORATION</t>
  </si>
  <si>
    <t>BALVEER SINGH</t>
  </si>
  <si>
    <t>HEMANT BABULAL KHALAS</t>
  </si>
  <si>
    <t>VAISHALI AJAY PATEL</t>
  </si>
  <si>
    <t>JASPREET  KAUR</t>
  </si>
  <si>
    <t>KADIR FARUKQBHAI VOHRA</t>
  </si>
  <si>
    <t>SANJAY MANSINGBHAI RATHOD</t>
  </si>
  <si>
    <t>EMKAY</t>
  </si>
  <si>
    <t>Emkay Global Fin Serv Ltd</t>
  </si>
  <si>
    <t>MUDUPULAVEMULA SURENDRANADHA REDDY</t>
  </si>
  <si>
    <t>FOODSIN</t>
  </si>
  <si>
    <t>Foods &amp; Inns Limited</t>
  </si>
  <si>
    <t>HEADSUP</t>
  </si>
  <si>
    <t>Heads UP Ventures Limited</t>
  </si>
  <si>
    <t>MITTAL PUNEET</t>
  </si>
  <si>
    <t>HEG Ltd</t>
  </si>
  <si>
    <t>HOVS</t>
  </si>
  <si>
    <t>HOV Services Limited</t>
  </si>
  <si>
    <t>YUGA  DOSHI</t>
  </si>
  <si>
    <t>Jubilant Ingrevia Limited</t>
  </si>
  <si>
    <t>KRYSTAL</t>
  </si>
  <si>
    <t>Krystal Integrated Ser L</t>
  </si>
  <si>
    <t>NIRAJ HARSUKHLAL SANGHAVI</t>
  </si>
  <si>
    <t>Multi Commodity Exchange</t>
  </si>
  <si>
    <t>PEARLPOLY</t>
  </si>
  <si>
    <t>Pearl Polymers Ltd</t>
  </si>
  <si>
    <t>MIRA STEEL LLP</t>
  </si>
  <si>
    <t>DEVENDRAAGARWAL</t>
  </si>
  <si>
    <t>SABAR</t>
  </si>
  <si>
    <t>Sabar Flex India Limited</t>
  </si>
  <si>
    <t>RAKESHKUMAR HASMUKHBHAI PANCHAL</t>
  </si>
  <si>
    <t>SHAIVAL</t>
  </si>
  <si>
    <t>Shaival Reality Limited</t>
  </si>
  <si>
    <t>SHAH GAURANG PARMANAND</t>
  </si>
  <si>
    <t>SUNDARAM</t>
  </si>
  <si>
    <t>Sundaram Multi Pap Ltd</t>
  </si>
  <si>
    <t>PACE COMMODITY BROKERS PRIVATE LIMITED</t>
  </si>
  <si>
    <t>HI GROWTH CORPORATE SERVICES PVT LTD</t>
  </si>
  <si>
    <t>TAC</t>
  </si>
  <si>
    <t>TAC Infosec Limited</t>
  </si>
  <si>
    <t>Tanla Platforms Limited</t>
  </si>
  <si>
    <t>VERTOZ</t>
  </si>
  <si>
    <t>Vertoz Advertising Ltd</t>
  </si>
  <si>
    <t>MINERVA VENTURES FUND</t>
  </si>
  <si>
    <t>VIKASECO</t>
  </si>
  <si>
    <t>Vikas EcoTech Limited</t>
  </si>
  <si>
    <t>VISHWAS FINCAP SERVICES PRIVATE LIMITED</t>
  </si>
  <si>
    <t>JAIN SANJAY POPATLAL</t>
  </si>
  <si>
    <t>TOTAL HOLDINGS AND FINVEST PRIVATE LIMITED</t>
  </si>
  <si>
    <t>DCMNVL</t>
  </si>
  <si>
    <t>DCM Nouvelle Limited</t>
  </si>
  <si>
    <t>TAPIAWALA VIVEK RAJESHKUMAR</t>
  </si>
  <si>
    <t>GLOBE</t>
  </si>
  <si>
    <t>Globe Textiles (I) Ltd.</t>
  </si>
  <si>
    <t>COMFORT SECURITIES LIMITED</t>
  </si>
  <si>
    <t>PIYUSH MAKHIJANI</t>
  </si>
  <si>
    <t>MOUNTAIN VENTURES</t>
  </si>
  <si>
    <t>RHL</t>
  </si>
  <si>
    <t>Robust Hotels Limited</t>
  </si>
  <si>
    <t>WHITEPIN  TIE UP  LIMITED</t>
  </si>
  <si>
    <t>THAKOR NAYANA CHANDUBHAI</t>
  </si>
  <si>
    <t>NAV CAPITAL VCC - NAV CAPITAL EMERGING STAR FUND</t>
  </si>
  <si>
    <t>KURJIBHAI PREMJIBHAI RUPARELIYA</t>
  </si>
  <si>
    <t>YASHOPTICS</t>
  </si>
  <si>
    <t>Yash Optics &amp; Lens Ltd</t>
  </si>
  <si>
    <t>RIKHAV SECURITIES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</si>
</sst>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59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92D050"/>
      </patternFill>
    </fill>
  </fills>
  <borders count="41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2">
    <xf numFmtId="0" fontId="0" fillId="0" borderId="0"/>
    <xf numFmtId="0" fontId="3" fillId="0" borderId="22"/>
    <xf numFmtId="0" fontId="3" fillId="0" borderId="22"/>
    <xf numFmtId="0" fontId="40" fillId="0" borderId="30" applyNumberFormat="0" applyFill="0" applyAlignment="0" applyProtection="0"/>
    <xf numFmtId="0" fontId="41" fillId="0" borderId="31" applyNumberFormat="0" applyFill="0" applyAlignment="0" applyProtection="0"/>
    <xf numFmtId="0" fontId="42" fillId="0" borderId="32" applyNumberFormat="0" applyFill="0" applyAlignment="0" applyProtection="0"/>
    <xf numFmtId="0" fontId="46" fillId="13" borderId="33" applyNumberFormat="0" applyAlignment="0" applyProtection="0"/>
    <xf numFmtId="0" fontId="47" fillId="14" borderId="34" applyNumberFormat="0" applyAlignment="0" applyProtection="0"/>
    <xf numFmtId="0" fontId="48" fillId="14" borderId="33" applyNumberFormat="0" applyAlignment="0" applyProtection="0"/>
    <xf numFmtId="0" fontId="49" fillId="0" borderId="35" applyNumberFormat="0" applyFill="0" applyAlignment="0" applyProtection="0"/>
    <xf numFmtId="0" fontId="50" fillId="15" borderId="36" applyNumberFormat="0" applyAlignment="0" applyProtection="0"/>
    <xf numFmtId="0" fontId="53" fillId="0" borderId="38" applyNumberFormat="0" applyFill="0" applyAlignment="0" applyProtection="0"/>
    <xf numFmtId="0" fontId="2" fillId="0" borderId="22"/>
    <xf numFmtId="0" fontId="2" fillId="18" borderId="22" applyNumberFormat="0" applyBorder="0" applyAlignment="0" applyProtection="0"/>
    <xf numFmtId="0" fontId="2" fillId="22" borderId="22" applyNumberFormat="0" applyBorder="0" applyAlignment="0" applyProtection="0"/>
    <xf numFmtId="0" fontId="2" fillId="26" borderId="22" applyNumberFormat="0" applyBorder="0" applyAlignment="0" applyProtection="0"/>
    <xf numFmtId="0" fontId="2" fillId="30" borderId="22" applyNumberFormat="0" applyBorder="0" applyAlignment="0" applyProtection="0"/>
    <xf numFmtId="0" fontId="2" fillId="34" borderId="22" applyNumberFormat="0" applyBorder="0" applyAlignment="0" applyProtection="0"/>
    <xf numFmtId="0" fontId="2" fillId="38" borderId="22" applyNumberFormat="0" applyBorder="0" applyAlignment="0" applyProtection="0"/>
    <xf numFmtId="0" fontId="2" fillId="19" borderId="22" applyNumberFormat="0" applyBorder="0" applyAlignment="0" applyProtection="0"/>
    <xf numFmtId="0" fontId="2" fillId="23" borderId="22" applyNumberFormat="0" applyBorder="0" applyAlignment="0" applyProtection="0"/>
    <xf numFmtId="0" fontId="2" fillId="27" borderId="22" applyNumberFormat="0" applyBorder="0" applyAlignment="0" applyProtection="0"/>
    <xf numFmtId="0" fontId="2" fillId="31" borderId="22" applyNumberFormat="0" applyBorder="0" applyAlignment="0" applyProtection="0"/>
    <xf numFmtId="0" fontId="2" fillId="35" borderId="22" applyNumberFormat="0" applyBorder="0" applyAlignment="0" applyProtection="0"/>
    <xf numFmtId="0" fontId="2" fillId="39" borderId="22" applyNumberFormat="0" applyBorder="0" applyAlignment="0" applyProtection="0"/>
    <xf numFmtId="0" fontId="54" fillId="20" borderId="22" applyNumberFormat="0" applyBorder="0" applyAlignment="0" applyProtection="0"/>
    <xf numFmtId="0" fontId="54" fillId="24" borderId="22" applyNumberFormat="0" applyBorder="0" applyAlignment="0" applyProtection="0"/>
    <xf numFmtId="0" fontId="54" fillId="28" borderId="22" applyNumberFormat="0" applyBorder="0" applyAlignment="0" applyProtection="0"/>
    <xf numFmtId="0" fontId="54" fillId="32" borderId="22" applyNumberFormat="0" applyBorder="0" applyAlignment="0" applyProtection="0"/>
    <xf numFmtId="0" fontId="54" fillId="36" borderId="22" applyNumberFormat="0" applyBorder="0" applyAlignment="0" applyProtection="0"/>
    <xf numFmtId="0" fontId="54" fillId="40" borderId="22" applyNumberFormat="0" applyBorder="0" applyAlignment="0" applyProtection="0"/>
    <xf numFmtId="0" fontId="54" fillId="17" borderId="22" applyNumberFormat="0" applyBorder="0" applyAlignment="0" applyProtection="0"/>
    <xf numFmtId="0" fontId="54" fillId="21" borderId="22" applyNumberFormat="0" applyBorder="0" applyAlignment="0" applyProtection="0"/>
    <xf numFmtId="0" fontId="54" fillId="25" borderId="22" applyNumberFormat="0" applyBorder="0" applyAlignment="0" applyProtection="0"/>
    <xf numFmtId="0" fontId="54" fillId="29" borderId="22" applyNumberFormat="0" applyBorder="0" applyAlignment="0" applyProtection="0"/>
    <xf numFmtId="0" fontId="54" fillId="33" borderId="22" applyNumberFormat="0" applyBorder="0" applyAlignment="0" applyProtection="0"/>
    <xf numFmtId="0" fontId="54" fillId="37" borderId="22" applyNumberFormat="0" applyBorder="0" applyAlignment="0" applyProtection="0"/>
    <xf numFmtId="0" fontId="44" fillId="11" borderId="22" applyNumberFormat="0" applyBorder="0" applyAlignment="0" applyProtection="0"/>
    <xf numFmtId="0" fontId="52" fillId="0" borderId="22" applyNumberFormat="0" applyFill="0" applyBorder="0" applyAlignment="0" applyProtection="0"/>
    <xf numFmtId="0" fontId="43" fillId="10" borderId="22" applyNumberFormat="0" applyBorder="0" applyAlignment="0" applyProtection="0"/>
    <xf numFmtId="0" fontId="42" fillId="0" borderId="22" applyNumberFormat="0" applyFill="0" applyBorder="0" applyAlignment="0" applyProtection="0"/>
    <xf numFmtId="0" fontId="55" fillId="0" borderId="22" applyNumberFormat="0" applyFill="0" applyBorder="0" applyAlignment="0" applyProtection="0">
      <alignment vertical="top"/>
      <protection locked="0"/>
    </xf>
    <xf numFmtId="0" fontId="56" fillId="12" borderId="22" applyNumberFormat="0" applyBorder="0" applyAlignment="0" applyProtection="0"/>
    <xf numFmtId="0" fontId="3" fillId="0" borderId="22"/>
    <xf numFmtId="0" fontId="3" fillId="0" borderId="22"/>
    <xf numFmtId="0" fontId="2" fillId="16" borderId="37" applyNumberFormat="0" applyFont="0" applyAlignment="0" applyProtection="0"/>
    <xf numFmtId="9" fontId="2" fillId="0" borderId="22" applyFont="0" applyFill="0" applyBorder="0" applyAlignment="0" applyProtection="0"/>
    <xf numFmtId="0" fontId="57" fillId="0" borderId="22" applyNumberFormat="0" applyFill="0" applyBorder="0" applyAlignment="0" applyProtection="0"/>
    <xf numFmtId="0" fontId="51" fillId="0" borderId="22" applyNumberFormat="0" applyFill="0" applyBorder="0" applyAlignment="0" applyProtection="0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2" fillId="16" borderId="37" applyNumberFormat="0" applyFont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9" fillId="0" borderId="22" applyNumberFormat="0" applyFill="0" applyBorder="0" applyAlignment="0" applyProtection="0"/>
    <xf numFmtId="0" fontId="45" fillId="12" borderId="22" applyNumberFormat="0" applyBorder="0" applyAlignment="0" applyProtection="0"/>
    <xf numFmtId="0" fontId="2" fillId="20" borderId="22" applyNumberFormat="0" applyBorder="0" applyAlignment="0" applyProtection="0"/>
    <xf numFmtId="0" fontId="2" fillId="24" borderId="22" applyNumberFormat="0" applyBorder="0" applyAlignment="0" applyProtection="0"/>
    <xf numFmtId="0" fontId="2" fillId="28" borderId="22" applyNumberFormat="0" applyBorder="0" applyAlignment="0" applyProtection="0"/>
    <xf numFmtId="0" fontId="2" fillId="32" borderId="22" applyNumberFormat="0" applyBorder="0" applyAlignment="0" applyProtection="0"/>
    <xf numFmtId="0" fontId="2" fillId="36" borderId="22" applyNumberFormat="0" applyBorder="0" applyAlignment="0" applyProtection="0"/>
    <xf numFmtId="0" fontId="2" fillId="40" borderId="22" applyNumberFormat="0" applyBorder="0" applyAlignment="0" applyProtection="0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43" fontId="2" fillId="0" borderId="22" applyFont="0" applyFill="0" applyBorder="0" applyAlignment="0" applyProtection="0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3" fillId="0" borderId="22"/>
    <xf numFmtId="0" fontId="58" fillId="0" borderId="22"/>
  </cellStyleXfs>
  <cellXfs count="377">
    <xf numFmtId="0" fontId="0" fillId="0" borderId="0" xfId="0"/>
    <xf numFmtId="0" fontId="3" fillId="2" borderId="1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3" fillId="2" borderId="1" xfId="0" applyFont="1" applyFill="1" applyBorder="1" applyAlignment="1">
      <alignment horizontal="center"/>
    </xf>
    <xf numFmtId="15" fontId="6" fillId="2" borderId="1" xfId="0" applyNumberFormat="1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/>
    <xf numFmtId="0" fontId="3" fillId="2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9" fillId="0" borderId="2" xfId="0" applyFont="1" applyBorder="1"/>
    <xf numFmtId="0" fontId="3" fillId="2" borderId="5" xfId="0" applyFont="1" applyFill="1" applyBorder="1"/>
    <xf numFmtId="0" fontId="3" fillId="2" borderId="6" xfId="0" applyFont="1" applyFill="1" applyBorder="1" applyAlignment="1">
      <alignment horizontal="center"/>
    </xf>
    <xf numFmtId="0" fontId="10" fillId="0" borderId="7" xfId="0" applyFont="1" applyBorder="1"/>
    <xf numFmtId="0" fontId="3" fillId="2" borderId="2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2" xfId="0" applyFont="1" applyFill="1" applyBorder="1"/>
    <xf numFmtId="10" fontId="3" fillId="2" borderId="1" xfId="0" applyNumberFormat="1" applyFont="1" applyFill="1" applyBorder="1"/>
    <xf numFmtId="0" fontId="3" fillId="3" borderId="1" xfId="0" applyFont="1" applyFill="1" applyBorder="1"/>
    <xf numFmtId="0" fontId="11" fillId="5" borderId="1" xfId="0" applyFont="1" applyFill="1" applyBorder="1" applyAlignment="1">
      <alignment wrapText="1"/>
    </xf>
    <xf numFmtId="0" fontId="6" fillId="2" borderId="1" xfId="0" applyFont="1" applyFill="1" applyBorder="1"/>
    <xf numFmtId="0" fontId="12" fillId="2" borderId="1" xfId="0" applyFont="1" applyFill="1" applyBorder="1"/>
    <xf numFmtId="0" fontId="6" fillId="4" borderId="11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0" fontId="3" fillId="0" borderId="18" xfId="0" applyFont="1" applyBorder="1"/>
    <xf numFmtId="2" fontId="6" fillId="0" borderId="2" xfId="0" applyNumberFormat="1" applyFont="1" applyBorder="1"/>
    <xf numFmtId="0" fontId="6" fillId="0" borderId="2" xfId="0" applyFont="1" applyBorder="1"/>
    <xf numFmtId="2" fontId="3" fillId="0" borderId="2" xfId="0" applyNumberFormat="1" applyFont="1" applyBorder="1"/>
    <xf numFmtId="0" fontId="3" fillId="0" borderId="0" xfId="0" applyFont="1"/>
    <xf numFmtId="15" fontId="3" fillId="0" borderId="0" xfId="0" applyNumberFormat="1" applyFont="1"/>
    <xf numFmtId="2" fontId="3" fillId="0" borderId="0" xfId="0" applyNumberFormat="1" applyFont="1"/>
    <xf numFmtId="2" fontId="3" fillId="0" borderId="0" xfId="0" applyNumberFormat="1" applyFont="1" applyAlignment="1">
      <alignment horizontal="right"/>
    </xf>
    <xf numFmtId="0" fontId="14" fillId="0" borderId="0" xfId="0" applyFont="1"/>
    <xf numFmtId="10" fontId="14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16" fillId="2" borderId="1" xfId="0" applyFont="1" applyFill="1" applyBorder="1" applyAlignment="1">
      <alignment horizontal="left"/>
    </xf>
    <xf numFmtId="0" fontId="17" fillId="2" borderId="1" xfId="0" applyFont="1" applyFill="1" applyBorder="1"/>
    <xf numFmtId="2" fontId="3" fillId="2" borderId="1" xfId="0" applyNumberFormat="1" applyFont="1" applyFill="1" applyBorder="1"/>
    <xf numFmtId="2" fontId="3" fillId="3" borderId="1" xfId="0" applyNumberFormat="1" applyFont="1" applyFill="1" applyBorder="1"/>
    <xf numFmtId="2" fontId="6" fillId="4" borderId="15" xfId="0" applyNumberFormat="1" applyFont="1" applyFill="1" applyBorder="1" applyAlignment="1">
      <alignment horizontal="center" vertical="center" wrapText="1"/>
    </xf>
    <xf numFmtId="2" fontId="6" fillId="4" borderId="17" xfId="0" applyNumberFormat="1" applyFont="1" applyFill="1" applyBorder="1" applyAlignment="1">
      <alignment horizontal="center"/>
    </xf>
    <xf numFmtId="2" fontId="6" fillId="4" borderId="17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wrapText="1"/>
    </xf>
    <xf numFmtId="0" fontId="15" fillId="0" borderId="2" xfId="0" applyFont="1" applyBorder="1"/>
    <xf numFmtId="0" fontId="3" fillId="0" borderId="0" xfId="0" applyFont="1" applyAlignment="1">
      <alignment horizontal="center"/>
    </xf>
    <xf numFmtId="0" fontId="18" fillId="2" borderId="1" xfId="0" applyFont="1" applyFill="1" applyBorder="1" applyAlignment="1">
      <alignment horizontal="right"/>
    </xf>
    <xf numFmtId="2" fontId="18" fillId="2" borderId="1" xfId="0" applyNumberFormat="1" applyFont="1" applyFill="1" applyBorder="1" applyAlignment="1">
      <alignment horizontal="right"/>
    </xf>
    <xf numFmtId="0" fontId="19" fillId="2" borderId="1" xfId="0" applyFont="1" applyFill="1" applyBorder="1"/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4" fontId="18" fillId="2" borderId="1" xfId="0" applyNumberFormat="1" applyFont="1" applyFill="1" applyBorder="1" applyAlignment="1">
      <alignment horizontal="right"/>
    </xf>
    <xf numFmtId="0" fontId="23" fillId="2" borderId="1" xfId="0" applyFont="1" applyFill="1" applyBorder="1"/>
    <xf numFmtId="0" fontId="24" fillId="2" borderId="1" xfId="0" applyFont="1" applyFill="1" applyBorder="1"/>
    <xf numFmtId="0" fontId="25" fillId="2" borderId="1" xfId="0" applyFont="1" applyFill="1" applyBorder="1"/>
    <xf numFmtId="0" fontId="27" fillId="2" borderId="1" xfId="0" applyFont="1" applyFill="1" applyBorder="1"/>
    <xf numFmtId="0" fontId="6" fillId="0" borderId="0" xfId="0" applyFont="1"/>
    <xf numFmtId="15" fontId="24" fillId="2" borderId="1" xfId="0" applyNumberFormat="1" applyFont="1" applyFill="1" applyBorder="1"/>
    <xf numFmtId="164" fontId="28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 wrapText="1"/>
    </xf>
    <xf numFmtId="2" fontId="29" fillId="2" borderId="1" xfId="0" applyNumberFormat="1" applyFont="1" applyFill="1" applyBorder="1" applyAlignment="1">
      <alignment wrapText="1"/>
    </xf>
    <xf numFmtId="0" fontId="29" fillId="2" borderId="1" xfId="0" applyFont="1" applyFill="1" applyBorder="1" applyAlignment="1">
      <alignment horizontal="left" wrapText="1"/>
    </xf>
    <xf numFmtId="0" fontId="29" fillId="2" borderId="1" xfId="0" applyFont="1" applyFill="1" applyBorder="1"/>
    <xf numFmtId="164" fontId="28" fillId="3" borderId="1" xfId="0" applyNumberFormat="1" applyFont="1" applyFill="1" applyBorder="1" applyAlignment="1">
      <alignment horizontal="left" wrapText="1"/>
    </xf>
    <xf numFmtId="0" fontId="29" fillId="3" borderId="1" xfId="0" applyFont="1" applyFill="1" applyBorder="1" applyAlignment="1">
      <alignment horizontal="center" wrapText="1"/>
    </xf>
    <xf numFmtId="2" fontId="29" fillId="3" borderId="1" xfId="0" applyNumberFormat="1" applyFont="1" applyFill="1" applyBorder="1" applyAlignment="1">
      <alignment wrapText="1"/>
    </xf>
    <xf numFmtId="0" fontId="29" fillId="3" borderId="1" xfId="0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164" fontId="31" fillId="2" borderId="1" xfId="0" applyNumberFormat="1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0" fontId="32" fillId="2" borderId="1" xfId="0" applyFont="1" applyFill="1" applyBorder="1" applyAlignment="1">
      <alignment horizontal="center" wrapText="1"/>
    </xf>
    <xf numFmtId="164" fontId="6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left"/>
    </xf>
    <xf numFmtId="3" fontId="3" fillId="0" borderId="2" xfId="0" applyNumberFormat="1" applyFont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6" fillId="2" borderId="1" xfId="0" applyNumberFormat="1" applyFont="1" applyFill="1" applyBorder="1" applyAlignment="1">
      <alignment horizontal="center"/>
    </xf>
    <xf numFmtId="0" fontId="31" fillId="2" borderId="24" xfId="0" applyFont="1" applyFill="1" applyBorder="1"/>
    <xf numFmtId="0" fontId="6" fillId="4" borderId="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left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5" fontId="3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3" fillId="2" borderId="1" xfId="0" applyNumberFormat="1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/>
    </xf>
    <xf numFmtId="43" fontId="15" fillId="2" borderId="1" xfId="0" applyNumberFormat="1" applyFont="1" applyFill="1" applyBorder="1" applyAlignment="1">
      <alignment horizontal="center" vertical="center"/>
    </xf>
    <xf numFmtId="2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/>
    </xf>
    <xf numFmtId="16" fontId="15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43" fontId="3" fillId="0" borderId="0" xfId="0" applyNumberFormat="1" applyFont="1"/>
    <xf numFmtId="0" fontId="6" fillId="2" borderId="1" xfId="0" applyFont="1" applyFill="1" applyBorder="1" applyAlignment="1">
      <alignment horizontal="left" vertical="center"/>
    </xf>
    <xf numFmtId="165" fontId="3" fillId="0" borderId="0" xfId="0" applyNumberFormat="1" applyFont="1" applyAlignment="1">
      <alignment horizontal="center" vertical="center"/>
    </xf>
    <xf numFmtId="1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5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top"/>
    </xf>
    <xf numFmtId="0" fontId="3" fillId="2" borderId="1" xfId="0" applyFont="1" applyFill="1" applyBorder="1" applyAlignment="1">
      <alignment horizontal="left"/>
    </xf>
    <xf numFmtId="2" fontId="29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9" fillId="2" borderId="1" xfId="0" applyNumberFormat="1" applyFont="1" applyFill="1" applyBorder="1" applyAlignment="1">
      <alignment horizontal="center" vertical="center" wrapText="1"/>
    </xf>
    <xf numFmtId="10" fontId="29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right" vertical="top"/>
    </xf>
    <xf numFmtId="164" fontId="29" fillId="2" borderId="1" xfId="0" applyNumberFormat="1" applyFont="1" applyFill="1" applyBorder="1" applyAlignment="1">
      <alignment horizontal="center" vertical="center" wrapText="1"/>
    </xf>
    <xf numFmtId="1" fontId="29" fillId="2" borderId="1" xfId="0" applyNumberFormat="1" applyFont="1" applyFill="1" applyBorder="1" applyAlignment="1">
      <alignment horizontal="center"/>
    </xf>
    <xf numFmtId="9" fontId="29" fillId="2" borderId="1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5" fontId="29" fillId="2" borderId="1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 wrapText="1"/>
    </xf>
    <xf numFmtId="2" fontId="6" fillId="4" borderId="8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2" borderId="1" xfId="0" applyFont="1" applyFill="1" applyBorder="1" applyAlignment="1">
      <alignment horizontal="right"/>
    </xf>
    <xf numFmtId="0" fontId="31" fillId="0" borderId="26" xfId="0" applyFont="1" applyBorder="1"/>
    <xf numFmtId="0" fontId="6" fillId="4" borderId="3" xfId="0" applyFont="1" applyFill="1" applyBorder="1" applyAlignment="1">
      <alignment horizontal="center" wrapText="1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1" fillId="2" borderId="1" xfId="0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top"/>
    </xf>
    <xf numFmtId="15" fontId="29" fillId="2" borderId="1" xfId="0" applyNumberFormat="1" applyFont="1" applyFill="1" applyBorder="1" applyAlignment="1">
      <alignment horizontal="center" vertical="center" wrapText="1"/>
    </xf>
    <xf numFmtId="15" fontId="29" fillId="2" borderId="1" xfId="0" applyNumberFormat="1" applyFont="1" applyFill="1" applyBorder="1" applyAlignment="1">
      <alignment horizontal="left"/>
    </xf>
    <xf numFmtId="2" fontId="29" fillId="2" borderId="1" xfId="0" applyNumberFormat="1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1" fillId="2" borderId="24" xfId="0" applyFont="1" applyFill="1" applyBorder="1" applyAlignment="1">
      <alignment horizontal="left"/>
    </xf>
    <xf numFmtId="0" fontId="6" fillId="4" borderId="4" xfId="0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/>
    </xf>
    <xf numFmtId="2" fontId="3" fillId="8" borderId="2" xfId="0" applyNumberFormat="1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2" fontId="3" fillId="8" borderId="2" xfId="0" applyNumberFormat="1" applyFont="1" applyFill="1" applyBorder="1" applyAlignment="1">
      <alignment horizontal="center" vertical="center" wrapText="1"/>
    </xf>
    <xf numFmtId="10" fontId="3" fillId="8" borderId="2" xfId="0" applyNumberFormat="1" applyFont="1" applyFill="1" applyBorder="1" applyAlignment="1">
      <alignment horizontal="center" vertical="center" wrapText="1"/>
    </xf>
    <xf numFmtId="167" fontId="3" fillId="8" borderId="2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center" vertical="center" wrapText="1"/>
    </xf>
    <xf numFmtId="167" fontId="3" fillId="9" borderId="2" xfId="0" applyNumberFormat="1" applyFont="1" applyFill="1" applyBorder="1" applyAlignment="1">
      <alignment horizontal="left"/>
    </xf>
    <xf numFmtId="1" fontId="3" fillId="9" borderId="2" xfId="0" applyNumberFormat="1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2" fontId="3" fillId="9" borderId="2" xfId="0" applyNumberFormat="1" applyFont="1" applyFill="1" applyBorder="1" applyAlignment="1">
      <alignment horizontal="center" vertical="center" wrapText="1"/>
    </xf>
    <xf numFmtId="10" fontId="3" fillId="9" borderId="2" xfId="0" applyNumberFormat="1" applyFont="1" applyFill="1" applyBorder="1" applyAlignment="1">
      <alignment horizontal="center" vertical="center" wrapText="1"/>
    </xf>
    <xf numFmtId="0" fontId="3" fillId="9" borderId="2" xfId="0" applyFont="1" applyFill="1" applyBorder="1"/>
    <xf numFmtId="9" fontId="3" fillId="9" borderId="2" xfId="0" applyNumberFormat="1" applyFont="1" applyFill="1" applyBorder="1" applyAlignment="1">
      <alignment horizontal="center"/>
    </xf>
    <xf numFmtId="168" fontId="3" fillId="9" borderId="2" xfId="0" applyNumberFormat="1" applyFont="1" applyFill="1" applyBorder="1" applyAlignment="1">
      <alignment horizontal="center" vertical="center" wrapText="1"/>
    </xf>
    <xf numFmtId="15" fontId="3" fillId="9" borderId="2" xfId="0" applyNumberFormat="1" applyFont="1" applyFill="1" applyBorder="1"/>
    <xf numFmtId="1" fontId="3" fillId="7" borderId="2" xfId="0" applyNumberFormat="1" applyFont="1" applyFill="1" applyBorder="1" applyAlignment="1">
      <alignment horizontal="center" vertical="center" wrapText="1"/>
    </xf>
    <xf numFmtId="167" fontId="3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2" fontId="3" fillId="7" borderId="2" xfId="0" applyNumberFormat="1" applyFont="1" applyFill="1" applyBorder="1" applyAlignment="1">
      <alignment horizontal="center" vertical="center" wrapText="1"/>
    </xf>
    <xf numFmtId="9" fontId="3" fillId="7" borderId="2" xfId="0" applyNumberFormat="1" applyFont="1" applyFill="1" applyBorder="1" applyAlignment="1">
      <alignment horizontal="center"/>
    </xf>
    <xf numFmtId="1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center" vertical="center"/>
    </xf>
    <xf numFmtId="167" fontId="3" fillId="8" borderId="3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2" fontId="3" fillId="8" borderId="3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/>
    </xf>
    <xf numFmtId="0" fontId="3" fillId="8" borderId="6" xfId="0" applyFont="1" applyFill="1" applyBorder="1" applyAlignment="1">
      <alignment horizontal="center"/>
    </xf>
    <xf numFmtId="10" fontId="3" fillId="8" borderId="3" xfId="0" applyNumberFormat="1" applyFont="1" applyFill="1" applyBorder="1" applyAlignment="1">
      <alignment horizontal="center" vertical="center" wrapText="1"/>
    </xf>
    <xf numFmtId="167" fontId="3" fillId="8" borderId="3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/>
    </xf>
    <xf numFmtId="167" fontId="3" fillId="9" borderId="2" xfId="0" applyNumberFormat="1" applyFont="1" applyFill="1" applyBorder="1" applyAlignment="1">
      <alignment horizontal="center" vertical="center"/>
    </xf>
    <xf numFmtId="2" fontId="3" fillId="9" borderId="2" xfId="0" applyNumberFormat="1" applyFont="1" applyFill="1" applyBorder="1" applyAlignment="1">
      <alignment horizontal="center" vertical="center"/>
    </xf>
    <xf numFmtId="2" fontId="3" fillId="8" borderId="3" xfId="0" applyNumberFormat="1" applyFont="1" applyFill="1" applyBorder="1" applyAlignment="1">
      <alignment horizontal="center" vertical="center" wrapText="1"/>
    </xf>
    <xf numFmtId="1" fontId="3" fillId="9" borderId="3" xfId="0" applyNumberFormat="1" applyFont="1" applyFill="1" applyBorder="1" applyAlignment="1">
      <alignment horizontal="center" vertical="center"/>
    </xf>
    <xf numFmtId="167" fontId="3" fillId="9" borderId="3" xfId="0" applyNumberFormat="1" applyFont="1" applyFill="1" applyBorder="1" applyAlignment="1">
      <alignment horizontal="center" vertical="center"/>
    </xf>
    <xf numFmtId="0" fontId="3" fillId="9" borderId="3" xfId="0" applyFont="1" applyFill="1" applyBorder="1"/>
    <xf numFmtId="0" fontId="3" fillId="9" borderId="3" xfId="0" applyFont="1" applyFill="1" applyBorder="1" applyAlignment="1">
      <alignment horizontal="center"/>
    </xf>
    <xf numFmtId="2" fontId="3" fillId="9" borderId="3" xfId="0" applyNumberFormat="1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1" fontId="3" fillId="2" borderId="2" xfId="0" applyNumberFormat="1" applyFont="1" applyFill="1" applyBorder="1" applyAlignment="1">
      <alignment horizontal="center" vertical="center" wrapText="1"/>
    </xf>
    <xf numFmtId="167" fontId="3" fillId="2" borderId="2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/>
    </xf>
    <xf numFmtId="2" fontId="3" fillId="2" borderId="28" xfId="0" applyNumberFormat="1" applyFont="1" applyFill="1" applyBorder="1" applyAlignment="1">
      <alignment horizontal="center" vertical="center"/>
    </xf>
    <xf numFmtId="167" fontId="3" fillId="0" borderId="2" xfId="0" applyNumberFormat="1" applyFont="1" applyBorder="1" applyAlignment="1">
      <alignment horizontal="center" vertical="center"/>
    </xf>
    <xf numFmtId="0" fontId="37" fillId="0" borderId="25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165" fontId="36" fillId="0" borderId="29" xfId="0" applyNumberFormat="1" applyFont="1" applyBorder="1" applyAlignment="1">
      <alignment horizontal="center" vertical="center"/>
    </xf>
    <xf numFmtId="0" fontId="37" fillId="0" borderId="29" xfId="0" applyFont="1" applyBorder="1" applyAlignment="1">
      <alignment horizontal="center" vertical="center"/>
    </xf>
    <xf numFmtId="2" fontId="37" fillId="0" borderId="29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15" fontId="3" fillId="0" borderId="29" xfId="0" applyNumberFormat="1" applyFont="1" applyBorder="1" applyAlignment="1">
      <alignment horizontal="center" vertical="center"/>
    </xf>
    <xf numFmtId="43" fontId="36" fillId="0" borderId="29" xfId="0" applyNumberFormat="1" applyFont="1" applyBorder="1" applyAlignment="1">
      <alignment horizontal="center" vertical="top"/>
    </xf>
    <xf numFmtId="10" fontId="37" fillId="0" borderId="29" xfId="0" applyNumberFormat="1" applyFont="1" applyBorder="1" applyAlignment="1">
      <alignment horizontal="center" vertical="center" wrapText="1"/>
    </xf>
    <xf numFmtId="16" fontId="37" fillId="0" borderId="29" xfId="0" applyNumberFormat="1" applyFont="1" applyBorder="1" applyAlignment="1">
      <alignment horizontal="center" vertical="center"/>
    </xf>
    <xf numFmtId="0" fontId="36" fillId="0" borderId="29" xfId="0" applyFont="1" applyBorder="1" applyAlignment="1">
      <alignment horizontal="left"/>
    </xf>
    <xf numFmtId="0" fontId="6" fillId="4" borderId="23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wrapText="1"/>
    </xf>
    <xf numFmtId="0" fontId="6" fillId="4" borderId="29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left" vertical="center"/>
    </xf>
    <xf numFmtId="0" fontId="3" fillId="2" borderId="22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right" vertical="top"/>
    </xf>
    <xf numFmtId="2" fontId="29" fillId="2" borderId="22" xfId="0" applyNumberFormat="1" applyFont="1" applyFill="1" applyBorder="1" applyAlignment="1">
      <alignment horizontal="center" vertical="center" wrapText="1"/>
    </xf>
    <xf numFmtId="164" fontId="29" fillId="2" borderId="22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/>
    <xf numFmtId="0" fontId="3" fillId="0" borderId="23" xfId="0" applyFont="1" applyBorder="1"/>
    <xf numFmtId="0" fontId="15" fillId="0" borderId="7" xfId="0" applyFont="1" applyBorder="1"/>
    <xf numFmtId="2" fontId="3" fillId="0" borderId="7" xfId="0" applyNumberFormat="1" applyFont="1" applyBorder="1"/>
    <xf numFmtId="0" fontId="3" fillId="0" borderId="7" xfId="0" applyFont="1" applyBorder="1"/>
    <xf numFmtId="0" fontId="6" fillId="0" borderId="29" xfId="1" applyFont="1" applyBorder="1"/>
    <xf numFmtId="2" fontId="6" fillId="0" borderId="29" xfId="1" applyNumberFormat="1" applyFont="1" applyBorder="1" applyAlignment="1">
      <alignment horizontal="right"/>
    </xf>
    <xf numFmtId="2" fontId="6" fillId="0" borderId="29" xfId="1" applyNumberFormat="1" applyFont="1" applyBorder="1"/>
    <xf numFmtId="10" fontId="6" fillId="0" borderId="29" xfId="46" applyNumberFormat="1" applyFont="1" applyBorder="1"/>
    <xf numFmtId="0" fontId="6" fillId="4" borderId="7" xfId="0" applyFont="1" applyFill="1" applyBorder="1" applyAlignment="1">
      <alignment horizontal="center"/>
    </xf>
    <xf numFmtId="0" fontId="3" fillId="0" borderId="22" xfId="0" applyFont="1" applyBorder="1"/>
    <xf numFmtId="15" fontId="3" fillId="0" borderId="22" xfId="0" applyNumberFormat="1" applyFont="1" applyBorder="1"/>
    <xf numFmtId="2" fontId="3" fillId="0" borderId="22" xfId="0" applyNumberFormat="1" applyFont="1" applyBorder="1"/>
    <xf numFmtId="2" fontId="3" fillId="0" borderId="22" xfId="0" applyNumberFormat="1" applyFont="1" applyBorder="1" applyAlignment="1">
      <alignment horizontal="right"/>
    </xf>
    <xf numFmtId="0" fontId="14" fillId="0" borderId="22" xfId="0" applyFont="1" applyBorder="1"/>
    <xf numFmtId="10" fontId="14" fillId="2" borderId="22" xfId="0" applyNumberFormat="1" applyFont="1" applyFill="1" applyBorder="1" applyAlignment="1">
      <alignment horizontal="center"/>
    </xf>
    <xf numFmtId="0" fontId="3" fillId="0" borderId="29" xfId="0" applyFont="1" applyBorder="1"/>
    <xf numFmtId="0" fontId="15" fillId="0" borderId="29" xfId="0" applyFont="1" applyBorder="1"/>
    <xf numFmtId="2" fontId="3" fillId="0" borderId="29" xfId="0" applyNumberFormat="1" applyFont="1" applyBorder="1"/>
    <xf numFmtId="15" fontId="53" fillId="0" borderId="29" xfId="12" applyNumberFormat="1" applyFont="1" applyBorder="1"/>
    <xf numFmtId="2" fontId="3" fillId="0" borderId="29" xfId="1" applyNumberFormat="1" applyBorder="1"/>
    <xf numFmtId="15" fontId="1" fillId="0" borderId="29" xfId="12" applyNumberFormat="1" applyFont="1" applyBorder="1"/>
    <xf numFmtId="2" fontId="3" fillId="0" borderId="29" xfId="1" applyNumberFormat="1" applyBorder="1" applyAlignment="1">
      <alignment horizontal="right"/>
    </xf>
    <xf numFmtId="0" fontId="3" fillId="0" borderId="29" xfId="1" applyBorder="1"/>
    <xf numFmtId="10" fontId="3" fillId="0" borderId="29" xfId="46" applyNumberFormat="1" applyFont="1" applyBorder="1"/>
    <xf numFmtId="0" fontId="1" fillId="0" borderId="29" xfId="12" applyFont="1" applyBorder="1" applyAlignment="1">
      <alignment horizontal="left"/>
    </xf>
    <xf numFmtId="49" fontId="1" fillId="0" borderId="29" xfId="12" applyNumberFormat="1" applyFont="1" applyBorder="1"/>
    <xf numFmtId="0" fontId="1" fillId="0" borderId="29" xfId="12" applyFont="1" applyBorder="1"/>
    <xf numFmtId="0" fontId="3" fillId="0" borderId="29" xfId="0" applyFont="1" applyBorder="1" applyAlignment="1">
      <alignment horizontal="left"/>
    </xf>
    <xf numFmtId="16" fontId="36" fillId="0" borderId="22" xfId="0" applyNumberFormat="1" applyFont="1" applyBorder="1" applyAlignment="1">
      <alignment horizontal="center" vertical="center"/>
    </xf>
    <xf numFmtId="0" fontId="36" fillId="0" borderId="29" xfId="0" applyFont="1" applyBorder="1"/>
    <xf numFmtId="16" fontId="36" fillId="0" borderId="2" xfId="0" applyNumberFormat="1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0" fontId="6" fillId="4" borderId="22" xfId="0" applyFont="1" applyFill="1" applyBorder="1" applyAlignment="1">
      <alignment horizontal="left" vertical="center" wrapText="1"/>
    </xf>
    <xf numFmtId="0" fontId="6" fillId="0" borderId="22" xfId="0" applyFont="1" applyBorder="1" applyAlignment="1">
      <alignment horizontal="center" vertical="center" wrapText="1"/>
    </xf>
    <xf numFmtId="16" fontId="36" fillId="0" borderId="29" xfId="0" applyNumberFormat="1" applyFont="1" applyBorder="1" applyAlignment="1">
      <alignment horizontal="center" vertical="center"/>
    </xf>
    <xf numFmtId="16" fontId="36" fillId="0" borderId="25" xfId="0" applyNumberFormat="1" applyFont="1" applyBorder="1" applyAlignment="1">
      <alignment horizontal="center" vertical="center"/>
    </xf>
    <xf numFmtId="1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center" vertical="center"/>
    </xf>
    <xf numFmtId="167" fontId="3" fillId="8" borderId="7" xfId="0" applyNumberFormat="1" applyFont="1" applyFill="1" applyBorder="1" applyAlignment="1">
      <alignment horizontal="left"/>
    </xf>
    <xf numFmtId="0" fontId="3" fillId="8" borderId="7" xfId="0" applyFont="1" applyFill="1" applyBorder="1" applyAlignment="1">
      <alignment horizontal="center"/>
    </xf>
    <xf numFmtId="2" fontId="3" fillId="8" borderId="7" xfId="0" applyNumberFormat="1" applyFont="1" applyFill="1" applyBorder="1" applyAlignment="1">
      <alignment horizontal="center"/>
    </xf>
    <xf numFmtId="0" fontId="3" fillId="8" borderId="18" xfId="0" applyFont="1" applyFill="1" applyBorder="1" applyAlignment="1">
      <alignment horizontal="center"/>
    </xf>
    <xf numFmtId="0" fontId="6" fillId="4" borderId="23" xfId="0" applyFont="1" applyFill="1" applyBorder="1" applyAlignment="1">
      <alignment horizontal="left" vertical="center" wrapText="1"/>
    </xf>
    <xf numFmtId="0" fontId="36" fillId="41" borderId="29" xfId="0" applyFont="1" applyFill="1" applyBorder="1" applyAlignment="1">
      <alignment horizontal="center" vertical="center"/>
    </xf>
    <xf numFmtId="16" fontId="36" fillId="41" borderId="29" xfId="0" applyNumberFormat="1" applyFont="1" applyFill="1" applyBorder="1" applyAlignment="1">
      <alignment horizontal="center" vertical="center"/>
    </xf>
    <xf numFmtId="0" fontId="36" fillId="41" borderId="29" xfId="0" applyFont="1" applyFill="1" applyBorder="1"/>
    <xf numFmtId="0" fontId="37" fillId="41" borderId="29" xfId="0" applyFont="1" applyFill="1" applyBorder="1" applyAlignment="1">
      <alignment horizontal="center" vertical="center"/>
    </xf>
    <xf numFmtId="16" fontId="36" fillId="41" borderId="22" xfId="0" applyNumberFormat="1" applyFont="1" applyFill="1" applyBorder="1" applyAlignment="1">
      <alignment horizontal="center" vertical="center"/>
    </xf>
    <xf numFmtId="0" fontId="36" fillId="41" borderId="0" xfId="0" applyFont="1" applyFill="1"/>
    <xf numFmtId="0" fontId="3" fillId="41" borderId="0" xfId="0" applyFont="1" applyFill="1" applyAlignment="1">
      <alignment horizontal="center"/>
    </xf>
    <xf numFmtId="0" fontId="3" fillId="41" borderId="0" xfId="0" applyFont="1" applyFill="1"/>
    <xf numFmtId="0" fontId="36" fillId="41" borderId="0" xfId="0" applyFont="1" applyFill="1" applyAlignment="1">
      <alignment horizontal="center" vertical="center"/>
    </xf>
    <xf numFmtId="165" fontId="36" fillId="41" borderId="0" xfId="0" applyNumberFormat="1" applyFont="1" applyFill="1" applyAlignment="1">
      <alignment horizontal="center" vertical="center"/>
    </xf>
    <xf numFmtId="0" fontId="0" fillId="41" borderId="0" xfId="0" applyFill="1"/>
    <xf numFmtId="166" fontId="36" fillId="41" borderId="29" xfId="0" applyNumberFormat="1" applyFont="1" applyFill="1" applyBorder="1" applyAlignment="1">
      <alignment horizontal="center" vertical="center"/>
    </xf>
    <xf numFmtId="2" fontId="36" fillId="41" borderId="29" xfId="0" applyNumberFormat="1" applyFont="1" applyFill="1" applyBorder="1" applyAlignment="1">
      <alignment horizontal="center" vertical="center"/>
    </xf>
    <xf numFmtId="165" fontId="36" fillId="0" borderId="2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2" fontId="36" fillId="0" borderId="29" xfId="0" applyNumberFormat="1" applyFont="1" applyBorder="1" applyAlignment="1">
      <alignment horizontal="center" vertical="center"/>
    </xf>
    <xf numFmtId="10" fontId="36" fillId="0" borderId="29" xfId="0" applyNumberFormat="1" applyFont="1" applyBorder="1" applyAlignment="1">
      <alignment horizontal="center" vertical="center" wrapText="1"/>
    </xf>
    <xf numFmtId="166" fontId="36" fillId="0" borderId="40" xfId="0" applyNumberFormat="1" applyFont="1" applyBorder="1" applyAlignment="1">
      <alignment horizontal="center" vertical="center"/>
    </xf>
    <xf numFmtId="0" fontId="37" fillId="42" borderId="25" xfId="0" applyFont="1" applyFill="1" applyBorder="1" applyAlignment="1">
      <alignment horizontal="center" vertical="center"/>
    </xf>
    <xf numFmtId="0" fontId="36" fillId="42" borderId="2" xfId="0" applyFont="1" applyFill="1" applyBorder="1" applyAlignment="1">
      <alignment horizontal="center" vertical="center"/>
    </xf>
    <xf numFmtId="2" fontId="37" fillId="42" borderId="2" xfId="0" applyNumberFormat="1" applyFont="1" applyFill="1" applyBorder="1" applyAlignment="1">
      <alignment horizontal="center" vertical="center"/>
    </xf>
    <xf numFmtId="166" fontId="36" fillId="42" borderId="2" xfId="0" applyNumberFormat="1" applyFont="1" applyFill="1" applyBorder="1" applyAlignment="1">
      <alignment horizontal="center" vertical="center"/>
    </xf>
    <xf numFmtId="0" fontId="37" fillId="42" borderId="2" xfId="0" applyFont="1" applyFill="1" applyBorder="1" applyAlignment="1">
      <alignment horizontal="center" vertical="center"/>
    </xf>
    <xf numFmtId="16" fontId="36" fillId="43" borderId="2" xfId="0" applyNumberFormat="1" applyFont="1" applyFill="1" applyBorder="1" applyAlignment="1">
      <alignment horizontal="center" vertical="center"/>
    </xf>
    <xf numFmtId="0" fontId="36" fillId="42" borderId="29" xfId="0" applyFont="1" applyFill="1" applyBorder="1" applyAlignment="1">
      <alignment horizontal="center" vertical="center"/>
    </xf>
    <xf numFmtId="2" fontId="37" fillId="42" borderId="29" xfId="0" applyNumberFormat="1" applyFont="1" applyFill="1" applyBorder="1" applyAlignment="1">
      <alignment horizontal="center" vertical="center"/>
    </xf>
    <xf numFmtId="16" fontId="36" fillId="43" borderId="29" xfId="0" applyNumberFormat="1" applyFont="1" applyFill="1" applyBorder="1" applyAlignment="1">
      <alignment horizontal="center" vertical="center"/>
    </xf>
    <xf numFmtId="0" fontId="36" fillId="43" borderId="29" xfId="0" applyFont="1" applyFill="1" applyBorder="1"/>
    <xf numFmtId="0" fontId="36" fillId="43" borderId="29" xfId="0" applyFont="1" applyFill="1" applyBorder="1" applyAlignment="1">
      <alignment horizontal="center" vertical="center"/>
    </xf>
    <xf numFmtId="0" fontId="37" fillId="43" borderId="29" xfId="0" applyFont="1" applyFill="1" applyBorder="1" applyAlignment="1">
      <alignment horizontal="center" vertical="center"/>
    </xf>
    <xf numFmtId="0" fontId="37" fillId="44" borderId="29" xfId="0" applyFont="1" applyFill="1" applyBorder="1" applyAlignment="1">
      <alignment horizontal="center" vertical="center"/>
    </xf>
    <xf numFmtId="0" fontId="36" fillId="44" borderId="29" xfId="0" applyFont="1" applyFill="1" applyBorder="1" applyAlignment="1">
      <alignment horizontal="center" vertical="center"/>
    </xf>
    <xf numFmtId="2" fontId="37" fillId="44" borderId="29" xfId="0" applyNumberFormat="1" applyFont="1" applyFill="1" applyBorder="1" applyAlignment="1">
      <alignment horizontal="center" vertical="center"/>
    </xf>
    <xf numFmtId="166" fontId="36" fillId="44" borderId="29" xfId="0" applyNumberFormat="1" applyFont="1" applyFill="1" applyBorder="1" applyAlignment="1">
      <alignment horizontal="center" vertical="center"/>
    </xf>
    <xf numFmtId="16" fontId="36" fillId="45" borderId="2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29" xfId="0" applyFont="1" applyFill="1" applyBorder="1"/>
    <xf numFmtId="0" fontId="36" fillId="45" borderId="29" xfId="0" applyFont="1" applyFill="1" applyBorder="1" applyAlignment="1">
      <alignment horizontal="center" vertical="center"/>
    </xf>
    <xf numFmtId="0" fontId="37" fillId="45" borderId="2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2" fontId="36" fillId="44" borderId="29" xfId="0" applyNumberFormat="1" applyFont="1" applyFill="1" applyBorder="1" applyAlignment="1">
      <alignment horizontal="center" vertical="center"/>
    </xf>
    <xf numFmtId="10" fontId="36" fillId="44" borderId="29" xfId="0" applyNumberFormat="1" applyFont="1" applyFill="1" applyBorder="1" applyAlignment="1">
      <alignment horizontal="center" vertical="center" wrapText="1"/>
    </xf>
    <xf numFmtId="16" fontId="36" fillId="44" borderId="29" xfId="0" applyNumberFormat="1" applyFont="1" applyFill="1" applyBorder="1" applyAlignment="1">
      <alignment horizontal="center" vertical="center"/>
    </xf>
    <xf numFmtId="2" fontId="37" fillId="45" borderId="29" xfId="0" applyNumberFormat="1" applyFont="1" applyFill="1" applyBorder="1" applyAlignment="1">
      <alignment horizontal="center" vertical="center"/>
    </xf>
    <xf numFmtId="0" fontId="3" fillId="45" borderId="29" xfId="0" applyFont="1" applyFill="1" applyBorder="1" applyAlignment="1">
      <alignment horizontal="center" vertical="center"/>
    </xf>
    <xf numFmtId="165" fontId="36" fillId="45" borderId="29" xfId="0" applyNumberFormat="1" applyFont="1" applyFill="1" applyBorder="1" applyAlignment="1">
      <alignment horizontal="center" vertical="center"/>
    </xf>
    <xf numFmtId="15" fontId="3" fillId="45" borderId="29" xfId="0" applyNumberFormat="1" applyFont="1" applyFill="1" applyBorder="1" applyAlignment="1">
      <alignment horizontal="center" vertical="center"/>
    </xf>
    <xf numFmtId="0" fontId="36" fillId="45" borderId="29" xfId="0" applyFont="1" applyFill="1" applyBorder="1" applyAlignment="1">
      <alignment horizontal="left"/>
    </xf>
    <xf numFmtId="43" fontId="36" fillId="45" borderId="29" xfId="0" applyNumberFormat="1" applyFont="1" applyFill="1" applyBorder="1" applyAlignment="1">
      <alignment horizontal="center" vertical="top"/>
    </xf>
    <xf numFmtId="0" fontId="36" fillId="46" borderId="40" xfId="0" applyFont="1" applyFill="1" applyBorder="1" applyAlignment="1">
      <alignment horizontal="center" vertical="center"/>
    </xf>
    <xf numFmtId="16" fontId="36" fillId="46" borderId="40" xfId="0" applyNumberFormat="1" applyFont="1" applyFill="1" applyBorder="1" applyAlignment="1">
      <alignment horizontal="center" vertical="center"/>
    </xf>
    <xf numFmtId="0" fontId="36" fillId="46" borderId="29" xfId="0" applyFont="1" applyFill="1" applyBorder="1"/>
    <xf numFmtId="0" fontId="36" fillId="46" borderId="29" xfId="0" applyFont="1" applyFill="1" applyBorder="1" applyAlignment="1">
      <alignment horizontal="center" vertical="center"/>
    </xf>
    <xf numFmtId="0" fontId="37" fillId="46" borderId="29" xfId="0" applyFont="1" applyFill="1" applyBorder="1" applyAlignment="1">
      <alignment horizontal="center" vertical="center"/>
    </xf>
    <xf numFmtId="0" fontId="37" fillId="47" borderId="29" xfId="0" applyFont="1" applyFill="1" applyBorder="1" applyAlignment="1">
      <alignment horizontal="center" vertical="center"/>
    </xf>
    <xf numFmtId="0" fontId="36" fillId="47" borderId="29" xfId="0" applyFont="1" applyFill="1" applyBorder="1" applyAlignment="1">
      <alignment horizontal="center" vertical="center"/>
    </xf>
    <xf numFmtId="2" fontId="37" fillId="47" borderId="29" xfId="0" applyNumberFormat="1" applyFont="1" applyFill="1" applyBorder="1" applyAlignment="1">
      <alignment horizontal="center" vertical="center"/>
    </xf>
    <xf numFmtId="166" fontId="36" fillId="47" borderId="29" xfId="0" applyNumberFormat="1" applyFont="1" applyFill="1" applyBorder="1" applyAlignment="1">
      <alignment horizontal="center" vertical="center"/>
    </xf>
    <xf numFmtId="16" fontId="36" fillId="46" borderId="29" xfId="0" applyNumberFormat="1" applyFont="1" applyFill="1" applyBorder="1" applyAlignment="1">
      <alignment horizontal="center" vertical="center"/>
    </xf>
    <xf numFmtId="0" fontId="37" fillId="44" borderId="25" xfId="0" applyFont="1" applyFill="1" applyBorder="1" applyAlignment="1">
      <alignment horizontal="center" vertical="center"/>
    </xf>
    <xf numFmtId="0" fontId="36" fillId="44" borderId="2" xfId="0" applyFont="1" applyFill="1" applyBorder="1" applyAlignment="1">
      <alignment horizontal="center" vertical="center"/>
    </xf>
    <xf numFmtId="2" fontId="37" fillId="44" borderId="2" xfId="0" applyNumberFormat="1" applyFont="1" applyFill="1" applyBorder="1" applyAlignment="1">
      <alignment horizontal="center" vertical="center"/>
    </xf>
    <xf numFmtId="166" fontId="36" fillId="44" borderId="2" xfId="0" applyNumberFormat="1" applyFont="1" applyFill="1" applyBorder="1" applyAlignment="1">
      <alignment horizontal="center" vertical="center"/>
    </xf>
    <xf numFmtId="0" fontId="37" fillId="44" borderId="2" xfId="0" applyFont="1" applyFill="1" applyBorder="1" applyAlignment="1">
      <alignment horizontal="center" vertical="center"/>
    </xf>
    <xf numFmtId="16" fontId="36" fillId="45" borderId="2" xfId="0" applyNumberFormat="1" applyFont="1" applyFill="1" applyBorder="1" applyAlignment="1">
      <alignment horizontal="center" vertical="center"/>
    </xf>
    <xf numFmtId="49" fontId="36" fillId="43" borderId="29" xfId="0" applyNumberFormat="1" applyFont="1" applyFill="1" applyBorder="1" applyAlignment="1">
      <alignment horizontal="center" vertical="center"/>
    </xf>
    <xf numFmtId="49" fontId="36" fillId="42" borderId="2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0" fontId="37" fillId="42" borderId="29" xfId="0" applyFont="1" applyFill="1" applyBorder="1" applyAlignment="1">
      <alignment horizontal="center" vertical="center"/>
    </xf>
    <xf numFmtId="166" fontId="36" fillId="42" borderId="29" xfId="0" applyNumberFormat="1" applyFont="1" applyFill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 wrapText="1"/>
    </xf>
    <xf numFmtId="0" fontId="13" fillId="0" borderId="13" xfId="0" applyFont="1" applyBorder="1"/>
    <xf numFmtId="0" fontId="13" fillId="0" borderId="14" xfId="0" applyFont="1" applyBorder="1"/>
    <xf numFmtId="0" fontId="6" fillId="4" borderId="9" xfId="0" applyFont="1" applyFill="1" applyBorder="1" applyAlignment="1">
      <alignment horizontal="center" vertical="center" wrapText="1"/>
    </xf>
    <xf numFmtId="0" fontId="13" fillId="0" borderId="20" xfId="0" applyFont="1" applyBorder="1"/>
    <xf numFmtId="0" fontId="6" fillId="4" borderId="10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19" xfId="0" applyFont="1" applyBorder="1"/>
    <xf numFmtId="0" fontId="6" fillId="4" borderId="10" xfId="0" applyFont="1" applyFill="1" applyBorder="1" applyAlignment="1">
      <alignment horizontal="center" vertical="center" wrapText="1"/>
    </xf>
    <xf numFmtId="0" fontId="26" fillId="2" borderId="21" xfId="0" applyFont="1" applyFill="1" applyBorder="1"/>
    <xf numFmtId="0" fontId="13" fillId="0" borderId="22" xfId="0" applyFont="1" applyBorder="1"/>
    <xf numFmtId="2" fontId="31" fillId="2" borderId="21" xfId="0" applyNumberFormat="1" applyFont="1" applyFill="1" applyBorder="1" applyAlignment="1">
      <alignment horizontal="left" wrapText="1"/>
    </xf>
    <xf numFmtId="0" fontId="36" fillId="0" borderId="39" xfId="0" applyFont="1" applyBorder="1" applyAlignment="1">
      <alignment horizontal="center" vertical="center"/>
    </xf>
    <xf numFmtId="0" fontId="36" fillId="0" borderId="40" xfId="0" applyFont="1" applyBorder="1" applyAlignment="1">
      <alignment horizontal="center" vertical="center"/>
    </xf>
    <xf numFmtId="16" fontId="36" fillId="0" borderId="39" xfId="0" applyNumberFormat="1" applyFont="1" applyBorder="1" applyAlignment="1">
      <alignment horizontal="center" vertical="center"/>
    </xf>
    <xf numFmtId="16" fontId="36" fillId="0" borderId="40" xfId="0" applyNumberFormat="1" applyFont="1" applyBorder="1" applyAlignment="1">
      <alignment horizontal="center" vertical="center"/>
    </xf>
    <xf numFmtId="0" fontId="37" fillId="0" borderId="39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/>
    </xf>
    <xf numFmtId="0" fontId="37" fillId="44" borderId="39" xfId="0" applyFont="1" applyFill="1" applyBorder="1" applyAlignment="1">
      <alignment horizontal="center" vertical="center"/>
    </xf>
    <xf numFmtId="0" fontId="37" fillId="44" borderId="40" xfId="0" applyFont="1" applyFill="1" applyBorder="1" applyAlignment="1">
      <alignment horizontal="center" vertical="center"/>
    </xf>
    <xf numFmtId="16" fontId="36" fillId="45" borderId="39" xfId="0" applyNumberFormat="1" applyFont="1" applyFill="1" applyBorder="1" applyAlignment="1">
      <alignment horizontal="center" vertical="center"/>
    </xf>
    <xf numFmtId="16" fontId="36" fillId="45" borderId="40" xfId="0" applyNumberFormat="1" applyFont="1" applyFill="1" applyBorder="1" applyAlignment="1">
      <alignment horizontal="center" vertical="center"/>
    </xf>
    <xf numFmtId="166" fontId="36" fillId="44" borderId="39" xfId="0" applyNumberFormat="1" applyFont="1" applyFill="1" applyBorder="1" applyAlignment="1">
      <alignment horizontal="center" vertical="center"/>
    </xf>
    <xf numFmtId="166" fontId="36" fillId="44" borderId="40" xfId="0" applyNumberFormat="1" applyFont="1" applyFill="1" applyBorder="1" applyAlignment="1">
      <alignment horizontal="center" vertical="center"/>
    </xf>
    <xf numFmtId="166" fontId="36" fillId="42" borderId="39" xfId="0" applyNumberFormat="1" applyFont="1" applyFill="1" applyBorder="1" applyAlignment="1">
      <alignment horizontal="center" vertical="center"/>
    </xf>
    <xf numFmtId="166" fontId="36" fillId="42" borderId="40" xfId="0" applyNumberFormat="1" applyFont="1" applyFill="1" applyBorder="1" applyAlignment="1">
      <alignment horizontal="center" vertical="center"/>
    </xf>
    <xf numFmtId="0" fontId="37" fillId="42" borderId="39" xfId="0" applyFont="1" applyFill="1" applyBorder="1" applyAlignment="1">
      <alignment horizontal="center" vertical="center"/>
    </xf>
    <xf numFmtId="0" fontId="37" fillId="42" borderId="40" xfId="0" applyFont="1" applyFill="1" applyBorder="1" applyAlignment="1">
      <alignment horizontal="center" vertical="center"/>
    </xf>
    <xf numFmtId="0" fontId="36" fillId="43" borderId="39" xfId="0" applyFont="1" applyFill="1" applyBorder="1" applyAlignment="1">
      <alignment horizontal="center" vertical="center"/>
    </xf>
    <xf numFmtId="0" fontId="36" fillId="43" borderId="40" xfId="0" applyFont="1" applyFill="1" applyBorder="1" applyAlignment="1">
      <alignment horizontal="center" vertical="center"/>
    </xf>
    <xf numFmtId="16" fontId="36" fillId="43" borderId="39" xfId="0" applyNumberFormat="1" applyFont="1" applyFill="1" applyBorder="1" applyAlignment="1">
      <alignment horizontal="center" vertical="center"/>
    </xf>
    <xf numFmtId="16" fontId="36" fillId="43" borderId="40" xfId="0" applyNumberFormat="1" applyFont="1" applyFill="1" applyBorder="1" applyAlignment="1">
      <alignment horizontal="center" vertical="center"/>
    </xf>
    <xf numFmtId="0" fontId="36" fillId="45" borderId="39" xfId="0" applyFont="1" applyFill="1" applyBorder="1" applyAlignment="1">
      <alignment horizontal="center" vertical="center"/>
    </xf>
    <xf numFmtId="0" fontId="36" fillId="45" borderId="40" xfId="0" applyFont="1" applyFill="1" applyBorder="1" applyAlignment="1">
      <alignment horizontal="center" vertical="center"/>
    </xf>
  </cellXfs>
  <cellStyles count="92">
    <cellStyle name="20% - Accent1 2" xfId="13"/>
    <cellStyle name="20% - Accent2 2" xfId="14"/>
    <cellStyle name="20% - Accent3 2" xfId="15"/>
    <cellStyle name="20% - Accent4 2" xfId="16"/>
    <cellStyle name="20% - Accent5 2" xfId="17"/>
    <cellStyle name="20% - Accent6 2" xfId="18"/>
    <cellStyle name="40% - Accent1 2" xfId="19"/>
    <cellStyle name="40% - Accent2 2" xfId="20"/>
    <cellStyle name="40% - Accent3 2" xfId="21"/>
    <cellStyle name="40% - Accent4 2" xfId="22"/>
    <cellStyle name="40% - Accent5 2" xfId="23"/>
    <cellStyle name="40% - Accent6 2" xfId="24"/>
    <cellStyle name="60% - Accent1 2" xfId="64"/>
    <cellStyle name="60% - Accent1 3" xfId="25"/>
    <cellStyle name="60% - Accent2 2" xfId="65"/>
    <cellStyle name="60% - Accent2 3" xfId="26"/>
    <cellStyle name="60% - Accent3 2" xfId="66"/>
    <cellStyle name="60% - Accent3 3" xfId="27"/>
    <cellStyle name="60% - Accent4 2" xfId="67"/>
    <cellStyle name="60% - Accent4 3" xfId="28"/>
    <cellStyle name="60% - Accent5 2" xfId="68"/>
    <cellStyle name="60% - Accent5 3" xfId="29"/>
    <cellStyle name="60% - Accent6 2" xfId="69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3" xfId="52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2" xfId="1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3" xfId="45"/>
    <cellStyle name="Output" xfId="7" builtinId="21" customBuiltin="1"/>
    <cellStyle name="Percent 2" xfId="46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22413</xdr:colOff>
      <xdr:row>212</xdr:row>
      <xdr:rowOff>22411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80148" y="33864176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224118</xdr:colOff>
      <xdr:row>217</xdr:row>
      <xdr:rowOff>76199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107206" y="34792023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510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510</xdr:row>
      <xdr:rowOff>95250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067675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10" sqref="B1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309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45394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2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4.2851562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45394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46" t="s">
        <v>16</v>
      </c>
      <c r="B9" s="348" t="s">
        <v>17</v>
      </c>
      <c r="C9" s="348" t="s">
        <v>18</v>
      </c>
      <c r="D9" s="348" t="s">
        <v>19</v>
      </c>
      <c r="E9" s="26" t="s">
        <v>20</v>
      </c>
      <c r="F9" s="26" t="s">
        <v>21</v>
      </c>
      <c r="G9" s="343" t="s">
        <v>22</v>
      </c>
      <c r="H9" s="344"/>
      <c r="I9" s="345"/>
      <c r="J9" s="343" t="s">
        <v>23</v>
      </c>
      <c r="K9" s="344"/>
      <c r="L9" s="345"/>
      <c r="M9" s="26"/>
      <c r="N9" s="27"/>
      <c r="O9" s="27"/>
      <c r="P9" s="27"/>
    </row>
    <row r="10" spans="1:16" ht="38.25">
      <c r="A10" s="347"/>
      <c r="B10" s="349"/>
      <c r="C10" s="349"/>
      <c r="D10" s="349"/>
      <c r="E10" s="28" t="s">
        <v>24</v>
      </c>
      <c r="F10" s="28" t="s">
        <v>24</v>
      </c>
      <c r="G10" s="232" t="s">
        <v>25</v>
      </c>
      <c r="H10" s="232" t="s">
        <v>26</v>
      </c>
      <c r="I10" s="232" t="s">
        <v>27</v>
      </c>
      <c r="J10" s="232" t="s">
        <v>28</v>
      </c>
      <c r="K10" s="232" t="s">
        <v>29</v>
      </c>
      <c r="L10" s="232" t="s">
        <v>30</v>
      </c>
      <c r="M10" s="232" t="s">
        <v>31</v>
      </c>
      <c r="N10" s="29" t="s">
        <v>32</v>
      </c>
      <c r="O10" s="29" t="s">
        <v>33</v>
      </c>
      <c r="P10" s="30" t="s">
        <v>838</v>
      </c>
    </row>
    <row r="11" spans="1:16" ht="12.75" customHeight="1">
      <c r="A11" s="239">
        <v>1</v>
      </c>
      <c r="B11" s="251" t="s">
        <v>34</v>
      </c>
      <c r="C11" s="230" t="s">
        <v>35</v>
      </c>
      <c r="D11" s="242">
        <v>45407</v>
      </c>
      <c r="E11" s="230">
        <v>22812.400000000001</v>
      </c>
      <c r="F11" s="230">
        <v>22798.133333333331</v>
      </c>
      <c r="G11" s="229">
        <v>22767.266666666663</v>
      </c>
      <c r="H11" s="229">
        <v>22722.133333333331</v>
      </c>
      <c r="I11" s="229">
        <v>22691.266666666663</v>
      </c>
      <c r="J11" s="229">
        <v>22843.266666666663</v>
      </c>
      <c r="K11" s="229">
        <v>22874.133333333331</v>
      </c>
      <c r="L11" s="229">
        <v>22919.266666666663</v>
      </c>
      <c r="M11" s="228">
        <v>22829</v>
      </c>
      <c r="N11" s="228">
        <v>22753</v>
      </c>
      <c r="O11" s="228">
        <v>13122400</v>
      </c>
      <c r="P11" s="231">
        <v>1.0585331479905582E-2</v>
      </c>
    </row>
    <row r="12" spans="1:16" ht="12.75" customHeight="1">
      <c r="A12" s="239">
        <v>2</v>
      </c>
      <c r="B12" s="251" t="s">
        <v>34</v>
      </c>
      <c r="C12" s="230" t="s">
        <v>36</v>
      </c>
      <c r="D12" s="242">
        <v>45406</v>
      </c>
      <c r="E12" s="230">
        <v>49019.05</v>
      </c>
      <c r="F12" s="230">
        <v>48955.033333333333</v>
      </c>
      <c r="G12" s="229">
        <v>48824.066666666666</v>
      </c>
      <c r="H12" s="229">
        <v>48629.083333333336</v>
      </c>
      <c r="I12" s="229">
        <v>48498.116666666669</v>
      </c>
      <c r="J12" s="229">
        <v>49150.016666666663</v>
      </c>
      <c r="K12" s="229">
        <v>49280.983333333323</v>
      </c>
      <c r="L12" s="229">
        <v>49475.96666666666</v>
      </c>
      <c r="M12" s="228">
        <v>49086</v>
      </c>
      <c r="N12" s="228">
        <v>48760.05</v>
      </c>
      <c r="O12" s="228">
        <v>2619570</v>
      </c>
      <c r="P12" s="231">
        <v>8.7409713574097131E-2</v>
      </c>
    </row>
    <row r="13" spans="1:16" ht="12.75" customHeight="1">
      <c r="A13" s="239">
        <v>3</v>
      </c>
      <c r="B13" s="251" t="s">
        <v>34</v>
      </c>
      <c r="C13" s="250" t="s">
        <v>37</v>
      </c>
      <c r="D13" s="244">
        <v>45412</v>
      </c>
      <c r="E13" s="243">
        <v>21755.85</v>
      </c>
      <c r="F13" s="243">
        <v>21750.216666666664</v>
      </c>
      <c r="G13" s="245">
        <v>21715.433333333327</v>
      </c>
      <c r="H13" s="245">
        <v>21675.016666666663</v>
      </c>
      <c r="I13" s="245">
        <v>21640.233333333326</v>
      </c>
      <c r="J13" s="245">
        <v>21790.633333333328</v>
      </c>
      <c r="K13" s="245">
        <v>21825.416666666661</v>
      </c>
      <c r="L13" s="245">
        <v>21865.833333333328</v>
      </c>
      <c r="M13" s="246">
        <v>21785</v>
      </c>
      <c r="N13" s="246">
        <v>21709.8</v>
      </c>
      <c r="O13" s="246">
        <v>74840</v>
      </c>
      <c r="P13" s="247">
        <v>3.1991174848317705E-2</v>
      </c>
    </row>
    <row r="14" spans="1:16" ht="12.75" customHeight="1">
      <c r="A14" s="239">
        <v>4</v>
      </c>
      <c r="B14" s="251" t="s">
        <v>34</v>
      </c>
      <c r="C14" s="250" t="s">
        <v>38</v>
      </c>
      <c r="D14" s="244">
        <v>45411</v>
      </c>
      <c r="E14" s="243">
        <v>10979</v>
      </c>
      <c r="F14" s="243">
        <v>10951.083333333334</v>
      </c>
      <c r="G14" s="245">
        <v>10912.366666666669</v>
      </c>
      <c r="H14" s="245">
        <v>10845.733333333335</v>
      </c>
      <c r="I14" s="245">
        <v>10807.01666666667</v>
      </c>
      <c r="J14" s="245">
        <v>11017.716666666667</v>
      </c>
      <c r="K14" s="245">
        <v>11056.433333333331</v>
      </c>
      <c r="L14" s="245">
        <v>11123.066666666666</v>
      </c>
      <c r="M14" s="246">
        <v>10989.8</v>
      </c>
      <c r="N14" s="246">
        <v>10884.45</v>
      </c>
      <c r="O14" s="246">
        <v>1840125</v>
      </c>
      <c r="P14" s="247">
        <v>1.8134285002904805E-2</v>
      </c>
    </row>
    <row r="15" spans="1:16" ht="12.75" customHeight="1">
      <c r="A15" s="239">
        <v>5</v>
      </c>
      <c r="B15" s="251" t="s">
        <v>916</v>
      </c>
      <c r="C15" s="243" t="s">
        <v>39</v>
      </c>
      <c r="D15" s="244">
        <v>45407</v>
      </c>
      <c r="E15" s="243">
        <v>737.1</v>
      </c>
      <c r="F15" s="243">
        <v>728.93333333333339</v>
      </c>
      <c r="G15" s="245">
        <v>711.91666666666674</v>
      </c>
      <c r="H15" s="245">
        <v>686.73333333333335</v>
      </c>
      <c r="I15" s="245">
        <v>669.7166666666667</v>
      </c>
      <c r="J15" s="245">
        <v>754.11666666666679</v>
      </c>
      <c r="K15" s="245">
        <v>771.13333333333344</v>
      </c>
      <c r="L15" s="245">
        <v>796.31666666666683</v>
      </c>
      <c r="M15" s="246">
        <v>745.95</v>
      </c>
      <c r="N15" s="246">
        <v>703.75</v>
      </c>
      <c r="O15" s="246">
        <v>14064000</v>
      </c>
      <c r="P15" s="247">
        <v>-3.7305770415497298E-2</v>
      </c>
    </row>
    <row r="16" spans="1:16" ht="12.75" customHeight="1">
      <c r="A16" s="239">
        <v>6</v>
      </c>
      <c r="B16" s="251" t="s">
        <v>40</v>
      </c>
      <c r="C16" s="248" t="s">
        <v>41</v>
      </c>
      <c r="D16" s="244">
        <v>45407</v>
      </c>
      <c r="E16" s="243">
        <v>6661.85</v>
      </c>
      <c r="F16" s="243">
        <v>6637.95</v>
      </c>
      <c r="G16" s="245">
        <v>6601</v>
      </c>
      <c r="H16" s="245">
        <v>6540.1500000000005</v>
      </c>
      <c r="I16" s="245">
        <v>6503.2000000000007</v>
      </c>
      <c r="J16" s="245">
        <v>6698.7999999999993</v>
      </c>
      <c r="K16" s="245">
        <v>6735.7499999999982</v>
      </c>
      <c r="L16" s="245">
        <v>6796.5999999999985</v>
      </c>
      <c r="M16" s="246">
        <v>6674.9</v>
      </c>
      <c r="N16" s="246">
        <v>6577.1</v>
      </c>
      <c r="O16" s="246">
        <v>1003875</v>
      </c>
      <c r="P16" s="247">
        <v>-1.0229233423712103E-2</v>
      </c>
    </row>
    <row r="17" spans="1:16" ht="12.75" customHeight="1">
      <c r="A17" s="239">
        <v>7</v>
      </c>
      <c r="B17" s="251" t="s">
        <v>42</v>
      </c>
      <c r="C17" s="248" t="s">
        <v>43</v>
      </c>
      <c r="D17" s="244">
        <v>45407</v>
      </c>
      <c r="E17" s="243">
        <v>27111.5</v>
      </c>
      <c r="F17" s="243">
        <v>26969.666666666668</v>
      </c>
      <c r="G17" s="245">
        <v>26641.333333333336</v>
      </c>
      <c r="H17" s="245">
        <v>26171.166666666668</v>
      </c>
      <c r="I17" s="245">
        <v>25842.833333333336</v>
      </c>
      <c r="J17" s="245">
        <v>27439.833333333336</v>
      </c>
      <c r="K17" s="245">
        <v>27768.166666666672</v>
      </c>
      <c r="L17" s="245">
        <v>28238.333333333336</v>
      </c>
      <c r="M17" s="246">
        <v>27298</v>
      </c>
      <c r="N17" s="246">
        <v>26499.5</v>
      </c>
      <c r="O17" s="246">
        <v>196200</v>
      </c>
      <c r="P17" s="247">
        <v>-3.4828807556080282E-2</v>
      </c>
    </row>
    <row r="18" spans="1:16" ht="12.75" customHeight="1">
      <c r="A18" s="239">
        <v>8</v>
      </c>
      <c r="B18" s="251" t="s">
        <v>66</v>
      </c>
      <c r="C18" s="249" t="s">
        <v>44</v>
      </c>
      <c r="D18" s="244">
        <v>45407</v>
      </c>
      <c r="E18" s="243">
        <v>203.8</v>
      </c>
      <c r="F18" s="243">
        <v>203.76666666666665</v>
      </c>
      <c r="G18" s="245">
        <v>202.33333333333331</v>
      </c>
      <c r="H18" s="245">
        <v>200.86666666666667</v>
      </c>
      <c r="I18" s="245">
        <v>199.43333333333334</v>
      </c>
      <c r="J18" s="245">
        <v>205.23333333333329</v>
      </c>
      <c r="K18" s="245">
        <v>206.66666666666663</v>
      </c>
      <c r="L18" s="245">
        <v>208.13333333333327</v>
      </c>
      <c r="M18" s="246">
        <v>205.2</v>
      </c>
      <c r="N18" s="246">
        <v>202.3</v>
      </c>
      <c r="O18" s="246">
        <v>47514600</v>
      </c>
      <c r="P18" s="247">
        <v>9.1753641472645947E-3</v>
      </c>
    </row>
    <row r="19" spans="1:16" ht="12.75" customHeight="1">
      <c r="A19" s="239">
        <v>9</v>
      </c>
      <c r="B19" s="251" t="s">
        <v>45</v>
      </c>
      <c r="C19" s="246" t="s">
        <v>46</v>
      </c>
      <c r="D19" s="244">
        <v>45407</v>
      </c>
      <c r="E19" s="243">
        <v>238.95</v>
      </c>
      <c r="F19" s="243">
        <v>239.48333333333332</v>
      </c>
      <c r="G19" s="245">
        <v>235.11666666666665</v>
      </c>
      <c r="H19" s="245">
        <v>231.28333333333333</v>
      </c>
      <c r="I19" s="245">
        <v>226.91666666666666</v>
      </c>
      <c r="J19" s="245">
        <v>243.31666666666663</v>
      </c>
      <c r="K19" s="245">
        <v>247.68333333333331</v>
      </c>
      <c r="L19" s="245">
        <v>251.51666666666662</v>
      </c>
      <c r="M19" s="246">
        <v>243.85</v>
      </c>
      <c r="N19" s="246">
        <v>235.65</v>
      </c>
      <c r="O19" s="246">
        <v>44311800</v>
      </c>
      <c r="P19" s="247">
        <v>-8.3207261724659604E-3</v>
      </c>
    </row>
    <row r="20" spans="1:16" ht="12.75" customHeight="1">
      <c r="A20" s="239">
        <v>10</v>
      </c>
      <c r="B20" s="251" t="s">
        <v>47</v>
      </c>
      <c r="C20" s="243" t="s">
        <v>48</v>
      </c>
      <c r="D20" s="244">
        <v>45407</v>
      </c>
      <c r="E20" s="243">
        <v>2534.25</v>
      </c>
      <c r="F20" s="243">
        <v>2537.65</v>
      </c>
      <c r="G20" s="245">
        <v>2520.4</v>
      </c>
      <c r="H20" s="245">
        <v>2506.5500000000002</v>
      </c>
      <c r="I20" s="245">
        <v>2489.3000000000002</v>
      </c>
      <c r="J20" s="245">
        <v>2551.5</v>
      </c>
      <c r="K20" s="245">
        <v>2568.75</v>
      </c>
      <c r="L20" s="245">
        <v>2582.6</v>
      </c>
      <c r="M20" s="246">
        <v>2554.9</v>
      </c>
      <c r="N20" s="246">
        <v>2523.8000000000002</v>
      </c>
      <c r="O20" s="246">
        <v>5490600</v>
      </c>
      <c r="P20" s="247">
        <v>4.0046080421306711E-3</v>
      </c>
    </row>
    <row r="21" spans="1:16" ht="12.75" customHeight="1">
      <c r="A21" s="239">
        <v>11</v>
      </c>
      <c r="B21" s="251" t="s">
        <v>115</v>
      </c>
      <c r="C21" s="243" t="s">
        <v>49</v>
      </c>
      <c r="D21" s="244">
        <v>45407</v>
      </c>
      <c r="E21" s="243">
        <v>3257.4</v>
      </c>
      <c r="F21" s="243">
        <v>3244.1</v>
      </c>
      <c r="G21" s="245">
        <v>3219.2999999999997</v>
      </c>
      <c r="H21" s="245">
        <v>3181.2</v>
      </c>
      <c r="I21" s="245">
        <v>3156.3999999999996</v>
      </c>
      <c r="J21" s="245">
        <v>3282.2</v>
      </c>
      <c r="K21" s="245">
        <v>3307</v>
      </c>
      <c r="L21" s="245">
        <v>3345.1</v>
      </c>
      <c r="M21" s="246">
        <v>3268.9</v>
      </c>
      <c r="N21" s="246">
        <v>3206</v>
      </c>
      <c r="O21" s="246">
        <v>14271900</v>
      </c>
      <c r="P21" s="247">
        <v>1.1524313750504986E-2</v>
      </c>
    </row>
    <row r="22" spans="1:16" ht="12.75" customHeight="1">
      <c r="A22" s="239">
        <v>12</v>
      </c>
      <c r="B22" s="251" t="s">
        <v>115</v>
      </c>
      <c r="C22" s="243" t="s">
        <v>50</v>
      </c>
      <c r="D22" s="244">
        <v>45407</v>
      </c>
      <c r="E22" s="243">
        <v>1357.3</v>
      </c>
      <c r="F22" s="243">
        <v>1357.1166666666666</v>
      </c>
      <c r="G22" s="245">
        <v>1351.1833333333332</v>
      </c>
      <c r="H22" s="245">
        <v>1345.0666666666666</v>
      </c>
      <c r="I22" s="245">
        <v>1339.1333333333332</v>
      </c>
      <c r="J22" s="245">
        <v>1363.2333333333331</v>
      </c>
      <c r="K22" s="245">
        <v>1369.1666666666665</v>
      </c>
      <c r="L22" s="245">
        <v>1375.2833333333331</v>
      </c>
      <c r="M22" s="246">
        <v>1363.05</v>
      </c>
      <c r="N22" s="246">
        <v>1351</v>
      </c>
      <c r="O22" s="246">
        <v>38809600</v>
      </c>
      <c r="P22" s="247">
        <v>1.7300312454127959E-2</v>
      </c>
    </row>
    <row r="23" spans="1:16" ht="12.75" customHeight="1">
      <c r="A23" s="239">
        <v>13</v>
      </c>
      <c r="B23" s="251" t="s">
        <v>42</v>
      </c>
      <c r="C23" s="243" t="s">
        <v>51</v>
      </c>
      <c r="D23" s="244">
        <v>45407</v>
      </c>
      <c r="E23" s="243">
        <v>4842.6000000000004</v>
      </c>
      <c r="F23" s="243">
        <v>4854.2</v>
      </c>
      <c r="G23" s="245">
        <v>4818.3999999999996</v>
      </c>
      <c r="H23" s="245">
        <v>4794.2</v>
      </c>
      <c r="I23" s="245">
        <v>4758.3999999999996</v>
      </c>
      <c r="J23" s="245">
        <v>4878.3999999999996</v>
      </c>
      <c r="K23" s="245">
        <v>4914.2000000000007</v>
      </c>
      <c r="L23" s="245">
        <v>4938.3999999999996</v>
      </c>
      <c r="M23" s="246">
        <v>4890</v>
      </c>
      <c r="N23" s="246">
        <v>4830</v>
      </c>
      <c r="O23" s="246">
        <v>1095200</v>
      </c>
      <c r="P23" s="247">
        <v>2.4892382556616133E-2</v>
      </c>
    </row>
    <row r="24" spans="1:16" ht="12.75" customHeight="1">
      <c r="A24" s="239">
        <v>14</v>
      </c>
      <c r="B24" s="251" t="s">
        <v>47</v>
      </c>
      <c r="C24" s="243" t="s">
        <v>52</v>
      </c>
      <c r="D24" s="244">
        <v>45407</v>
      </c>
      <c r="E24" s="243">
        <v>626.6</v>
      </c>
      <c r="F24" s="243">
        <v>625.88333333333333</v>
      </c>
      <c r="G24" s="245">
        <v>622.11666666666667</v>
      </c>
      <c r="H24" s="245">
        <v>617.63333333333333</v>
      </c>
      <c r="I24" s="245">
        <v>613.86666666666667</v>
      </c>
      <c r="J24" s="245">
        <v>630.36666666666667</v>
      </c>
      <c r="K24" s="245">
        <v>634.13333333333333</v>
      </c>
      <c r="L24" s="245">
        <v>638.61666666666667</v>
      </c>
      <c r="M24" s="246">
        <v>629.65</v>
      </c>
      <c r="N24" s="246">
        <v>621.4</v>
      </c>
      <c r="O24" s="246">
        <v>46254600</v>
      </c>
      <c r="P24" s="247">
        <v>-5.0334920819297638E-3</v>
      </c>
    </row>
    <row r="25" spans="1:16" ht="12.75" customHeight="1">
      <c r="A25" s="239">
        <v>15</v>
      </c>
      <c r="B25" s="251" t="s">
        <v>42</v>
      </c>
      <c r="C25" s="243" t="s">
        <v>53</v>
      </c>
      <c r="D25" s="244">
        <v>45407</v>
      </c>
      <c r="E25" s="243">
        <v>6500.5</v>
      </c>
      <c r="F25" s="243">
        <v>6507.0666666666666</v>
      </c>
      <c r="G25" s="245">
        <v>6469.3833333333332</v>
      </c>
      <c r="H25" s="245">
        <v>6438.2666666666664</v>
      </c>
      <c r="I25" s="245">
        <v>6400.583333333333</v>
      </c>
      <c r="J25" s="245">
        <v>6538.1833333333334</v>
      </c>
      <c r="K25" s="245">
        <v>6575.8666666666659</v>
      </c>
      <c r="L25" s="245">
        <v>6606.9833333333336</v>
      </c>
      <c r="M25" s="246">
        <v>6544.75</v>
      </c>
      <c r="N25" s="246">
        <v>6475.95</v>
      </c>
      <c r="O25" s="246">
        <v>1733250</v>
      </c>
      <c r="P25" s="247">
        <v>-1.7362341435759338E-2</v>
      </c>
    </row>
    <row r="26" spans="1:16" ht="12.75" customHeight="1">
      <c r="A26" s="239">
        <v>16</v>
      </c>
      <c r="B26" s="251" t="s">
        <v>54</v>
      </c>
      <c r="C26" s="243" t="s">
        <v>55</v>
      </c>
      <c r="D26" s="244">
        <v>45407</v>
      </c>
      <c r="E26" s="243">
        <v>488.75</v>
      </c>
      <c r="F26" s="243">
        <v>483.63333333333338</v>
      </c>
      <c r="G26" s="245">
        <v>476.51666666666677</v>
      </c>
      <c r="H26" s="245">
        <v>464.28333333333336</v>
      </c>
      <c r="I26" s="245">
        <v>457.16666666666674</v>
      </c>
      <c r="J26" s="245">
        <v>495.86666666666679</v>
      </c>
      <c r="K26" s="245">
        <v>502.98333333333346</v>
      </c>
      <c r="L26" s="245">
        <v>515.21666666666681</v>
      </c>
      <c r="M26" s="246">
        <v>490.75</v>
      </c>
      <c r="N26" s="246">
        <v>471.4</v>
      </c>
      <c r="O26" s="246">
        <v>12624200</v>
      </c>
      <c r="P26" s="247">
        <v>-0.11384248210023866</v>
      </c>
    </row>
    <row r="27" spans="1:16" ht="12.75" customHeight="1">
      <c r="A27" s="239">
        <v>17</v>
      </c>
      <c r="B27" s="251" t="s">
        <v>54</v>
      </c>
      <c r="C27" s="243" t="s">
        <v>56</v>
      </c>
      <c r="D27" s="244">
        <v>45407</v>
      </c>
      <c r="E27" s="243">
        <v>179.25</v>
      </c>
      <c r="F27" s="243">
        <v>178.98333333333335</v>
      </c>
      <c r="G27" s="245">
        <v>176.66666666666669</v>
      </c>
      <c r="H27" s="245">
        <v>174.08333333333334</v>
      </c>
      <c r="I27" s="245">
        <v>171.76666666666668</v>
      </c>
      <c r="J27" s="245">
        <v>181.56666666666669</v>
      </c>
      <c r="K27" s="245">
        <v>183.88333333333335</v>
      </c>
      <c r="L27" s="245">
        <v>186.4666666666667</v>
      </c>
      <c r="M27" s="246">
        <v>181.3</v>
      </c>
      <c r="N27" s="246">
        <v>176.4</v>
      </c>
      <c r="O27" s="246">
        <v>106175000</v>
      </c>
      <c r="P27" s="247">
        <v>4.0880349002499879E-2</v>
      </c>
    </row>
    <row r="28" spans="1:16" ht="12.75" customHeight="1">
      <c r="A28" s="239">
        <v>18</v>
      </c>
      <c r="B28" s="251" t="s">
        <v>57</v>
      </c>
      <c r="C28" s="243" t="s">
        <v>58</v>
      </c>
      <c r="D28" s="244">
        <v>45407</v>
      </c>
      <c r="E28" s="243">
        <v>2902.65</v>
      </c>
      <c r="F28" s="243">
        <v>2890.4666666666667</v>
      </c>
      <c r="G28" s="245">
        <v>2873.9333333333334</v>
      </c>
      <c r="H28" s="245">
        <v>2845.2166666666667</v>
      </c>
      <c r="I28" s="245">
        <v>2828.6833333333334</v>
      </c>
      <c r="J28" s="245">
        <v>2919.1833333333334</v>
      </c>
      <c r="K28" s="245">
        <v>2935.7166666666672</v>
      </c>
      <c r="L28" s="245">
        <v>2964.4333333333334</v>
      </c>
      <c r="M28" s="246">
        <v>2907</v>
      </c>
      <c r="N28" s="246">
        <v>2861.75</v>
      </c>
      <c r="O28" s="246">
        <v>10321600</v>
      </c>
      <c r="P28" s="247">
        <v>-1.7308680998533808E-2</v>
      </c>
    </row>
    <row r="29" spans="1:16" ht="12.75" customHeight="1">
      <c r="A29" s="239">
        <v>19</v>
      </c>
      <c r="B29" s="251" t="s">
        <v>40</v>
      </c>
      <c r="C29" s="243" t="s">
        <v>59</v>
      </c>
      <c r="D29" s="244">
        <v>45407</v>
      </c>
      <c r="E29" s="243">
        <v>2002.55</v>
      </c>
      <c r="F29" s="243">
        <v>2007.6166666666668</v>
      </c>
      <c r="G29" s="245">
        <v>1991.0833333333335</v>
      </c>
      <c r="H29" s="245">
        <v>1979.6166666666668</v>
      </c>
      <c r="I29" s="245">
        <v>1963.0833333333335</v>
      </c>
      <c r="J29" s="245">
        <v>2019.0833333333335</v>
      </c>
      <c r="K29" s="245">
        <v>2035.6166666666668</v>
      </c>
      <c r="L29" s="245">
        <v>2047.0833333333335</v>
      </c>
      <c r="M29" s="246">
        <v>2024.15</v>
      </c>
      <c r="N29" s="246">
        <v>1996.15</v>
      </c>
      <c r="O29" s="246">
        <v>2956919</v>
      </c>
      <c r="P29" s="247">
        <v>6.3702223332500621E-3</v>
      </c>
    </row>
    <row r="30" spans="1:16" ht="12.75" customHeight="1">
      <c r="A30" s="239">
        <v>20</v>
      </c>
      <c r="B30" s="251" t="s">
        <v>916</v>
      </c>
      <c r="C30" s="248" t="s">
        <v>60</v>
      </c>
      <c r="D30" s="244">
        <v>45407</v>
      </c>
      <c r="E30" s="243">
        <v>6214.6</v>
      </c>
      <c r="F30" s="243">
        <v>6117.5333333333328</v>
      </c>
      <c r="G30" s="245">
        <v>5980.0666666666657</v>
      </c>
      <c r="H30" s="245">
        <v>5745.5333333333328</v>
      </c>
      <c r="I30" s="245">
        <v>5608.0666666666657</v>
      </c>
      <c r="J30" s="245">
        <v>6352.0666666666657</v>
      </c>
      <c r="K30" s="245">
        <v>6489.5333333333328</v>
      </c>
      <c r="L30" s="245">
        <v>6724.0666666666657</v>
      </c>
      <c r="M30" s="246">
        <v>6255</v>
      </c>
      <c r="N30" s="246">
        <v>5883</v>
      </c>
      <c r="O30" s="246">
        <v>460500</v>
      </c>
      <c r="P30" s="247">
        <v>-1.3337618511971717E-2</v>
      </c>
    </row>
    <row r="31" spans="1:16" ht="12.75" customHeight="1">
      <c r="A31" s="239">
        <v>21</v>
      </c>
      <c r="B31" s="251" t="s">
        <v>61</v>
      </c>
      <c r="C31" s="243" t="s">
        <v>62</v>
      </c>
      <c r="D31" s="244">
        <v>45407</v>
      </c>
      <c r="E31" s="243">
        <v>632.65</v>
      </c>
      <c r="F31" s="243">
        <v>631.91666666666663</v>
      </c>
      <c r="G31" s="245">
        <v>628.0333333333333</v>
      </c>
      <c r="H31" s="245">
        <v>623.41666666666663</v>
      </c>
      <c r="I31" s="245">
        <v>619.5333333333333</v>
      </c>
      <c r="J31" s="245">
        <v>636.5333333333333</v>
      </c>
      <c r="K31" s="245">
        <v>640.41666666666674</v>
      </c>
      <c r="L31" s="245">
        <v>645.0333333333333</v>
      </c>
      <c r="M31" s="246">
        <v>635.79999999999995</v>
      </c>
      <c r="N31" s="246">
        <v>627.29999999999995</v>
      </c>
      <c r="O31" s="246">
        <v>19659000</v>
      </c>
      <c r="P31" s="247">
        <v>3.5065550465961146E-2</v>
      </c>
    </row>
    <row r="32" spans="1:16" ht="12.75" customHeight="1">
      <c r="A32" s="239">
        <v>22</v>
      </c>
      <c r="B32" s="251" t="s">
        <v>42</v>
      </c>
      <c r="C32" s="243" t="s">
        <v>63</v>
      </c>
      <c r="D32" s="244">
        <v>45407</v>
      </c>
      <c r="E32" s="243">
        <v>1112.0999999999999</v>
      </c>
      <c r="F32" s="243">
        <v>1119.6833333333334</v>
      </c>
      <c r="G32" s="245">
        <v>1101.4666666666667</v>
      </c>
      <c r="H32" s="245">
        <v>1090.8333333333333</v>
      </c>
      <c r="I32" s="245">
        <v>1072.6166666666666</v>
      </c>
      <c r="J32" s="245">
        <v>1130.3166666666668</v>
      </c>
      <c r="K32" s="245">
        <v>1148.5333333333335</v>
      </c>
      <c r="L32" s="245">
        <v>1159.166666666667</v>
      </c>
      <c r="M32" s="246">
        <v>1137.9000000000001</v>
      </c>
      <c r="N32" s="246">
        <v>1109.05</v>
      </c>
      <c r="O32" s="246">
        <v>14830200</v>
      </c>
      <c r="P32" s="247">
        <v>-1.6701918167894392E-2</v>
      </c>
    </row>
    <row r="33" spans="1:16" ht="12.75" customHeight="1">
      <c r="A33" s="239">
        <v>23</v>
      </c>
      <c r="B33" s="251" t="s">
        <v>61</v>
      </c>
      <c r="C33" s="243" t="s">
        <v>64</v>
      </c>
      <c r="D33" s="244">
        <v>45407</v>
      </c>
      <c r="E33" s="243">
        <v>1089.45</v>
      </c>
      <c r="F33" s="243">
        <v>1089.25</v>
      </c>
      <c r="G33" s="245">
        <v>1083.7</v>
      </c>
      <c r="H33" s="245">
        <v>1077.95</v>
      </c>
      <c r="I33" s="245">
        <v>1072.4000000000001</v>
      </c>
      <c r="J33" s="245">
        <v>1095</v>
      </c>
      <c r="K33" s="245">
        <v>1100.5500000000002</v>
      </c>
      <c r="L33" s="245">
        <v>1106.3</v>
      </c>
      <c r="M33" s="246">
        <v>1094.8</v>
      </c>
      <c r="N33" s="246">
        <v>1083.5</v>
      </c>
      <c r="O33" s="246">
        <v>54541250</v>
      </c>
      <c r="P33" s="247">
        <v>-2.3586277888423927E-2</v>
      </c>
    </row>
    <row r="34" spans="1:16" ht="12.75" customHeight="1">
      <c r="A34" s="239">
        <v>24</v>
      </c>
      <c r="B34" s="251" t="s">
        <v>54</v>
      </c>
      <c r="C34" s="243" t="s">
        <v>65</v>
      </c>
      <c r="D34" s="244">
        <v>45407</v>
      </c>
      <c r="E34" s="243">
        <v>9015.25</v>
      </c>
      <c r="F34" s="243">
        <v>9004.1</v>
      </c>
      <c r="G34" s="245">
        <v>8942.2000000000007</v>
      </c>
      <c r="H34" s="245">
        <v>8869.15</v>
      </c>
      <c r="I34" s="245">
        <v>8807.25</v>
      </c>
      <c r="J34" s="245">
        <v>9077.1500000000015</v>
      </c>
      <c r="K34" s="245">
        <v>9139.0499999999993</v>
      </c>
      <c r="L34" s="245">
        <v>9212.1000000000022</v>
      </c>
      <c r="M34" s="246">
        <v>9066</v>
      </c>
      <c r="N34" s="246">
        <v>8931.0499999999993</v>
      </c>
      <c r="O34" s="246">
        <v>2741500</v>
      </c>
      <c r="P34" s="247">
        <v>-4.0868222686404505E-3</v>
      </c>
    </row>
    <row r="35" spans="1:16" ht="12.75" customHeight="1">
      <c r="A35" s="239">
        <v>25</v>
      </c>
      <c r="B35" s="251" t="s">
        <v>66</v>
      </c>
      <c r="C35" s="243" t="s">
        <v>67</v>
      </c>
      <c r="D35" s="244">
        <v>45407</v>
      </c>
      <c r="E35" s="243">
        <v>1706.05</v>
      </c>
      <c r="F35" s="243">
        <v>1709.5833333333333</v>
      </c>
      <c r="G35" s="245">
        <v>1695.1666666666665</v>
      </c>
      <c r="H35" s="245">
        <v>1684.2833333333333</v>
      </c>
      <c r="I35" s="245">
        <v>1669.8666666666666</v>
      </c>
      <c r="J35" s="245">
        <v>1720.4666666666665</v>
      </c>
      <c r="K35" s="245">
        <v>1734.883333333333</v>
      </c>
      <c r="L35" s="245">
        <v>1745.7666666666664</v>
      </c>
      <c r="M35" s="246">
        <v>1724</v>
      </c>
      <c r="N35" s="246">
        <v>1698.7</v>
      </c>
      <c r="O35" s="246">
        <v>10059000</v>
      </c>
      <c r="P35" s="247">
        <v>-1.4113496030579242E-2</v>
      </c>
    </row>
    <row r="36" spans="1:16" ht="12.75" customHeight="1">
      <c r="A36" s="239">
        <v>26</v>
      </c>
      <c r="B36" s="251" t="s">
        <v>66</v>
      </c>
      <c r="C36" s="243" t="s">
        <v>68</v>
      </c>
      <c r="D36" s="244">
        <v>45407</v>
      </c>
      <c r="E36" s="243">
        <v>7245.85</v>
      </c>
      <c r="F36" s="243">
        <v>7234.7333333333336</v>
      </c>
      <c r="G36" s="245">
        <v>7197.916666666667</v>
      </c>
      <c r="H36" s="245">
        <v>7149.9833333333336</v>
      </c>
      <c r="I36" s="245">
        <v>7113.166666666667</v>
      </c>
      <c r="J36" s="245">
        <v>7282.666666666667</v>
      </c>
      <c r="K36" s="245">
        <v>7319.4833333333327</v>
      </c>
      <c r="L36" s="245">
        <v>7367.416666666667</v>
      </c>
      <c r="M36" s="246">
        <v>7271.55</v>
      </c>
      <c r="N36" s="246">
        <v>7186.8</v>
      </c>
      <c r="O36" s="246">
        <v>6172875</v>
      </c>
      <c r="P36" s="247">
        <v>-8.0992973859517686E-5</v>
      </c>
    </row>
    <row r="37" spans="1:16" ht="12.75" customHeight="1">
      <c r="A37" s="239">
        <v>27</v>
      </c>
      <c r="B37" s="251" t="s">
        <v>54</v>
      </c>
      <c r="C37" s="243" t="s">
        <v>69</v>
      </c>
      <c r="D37" s="244">
        <v>45407</v>
      </c>
      <c r="E37" s="243">
        <v>2428.1999999999998</v>
      </c>
      <c r="F37" s="243">
        <v>2436.0666666666666</v>
      </c>
      <c r="G37" s="245">
        <v>2397.1333333333332</v>
      </c>
      <c r="H37" s="245">
        <v>2366.0666666666666</v>
      </c>
      <c r="I37" s="245">
        <v>2327.1333333333332</v>
      </c>
      <c r="J37" s="245">
        <v>2467.1333333333332</v>
      </c>
      <c r="K37" s="245">
        <v>2506.0666666666666</v>
      </c>
      <c r="L37" s="245">
        <v>2537.1333333333332</v>
      </c>
      <c r="M37" s="246">
        <v>2475</v>
      </c>
      <c r="N37" s="246">
        <v>2405</v>
      </c>
      <c r="O37" s="246">
        <v>2206800</v>
      </c>
      <c r="P37" s="247">
        <v>8.4795752838814339E-2</v>
      </c>
    </row>
    <row r="38" spans="1:16" ht="12.75" customHeight="1">
      <c r="A38" s="239">
        <v>28</v>
      </c>
      <c r="B38" s="251" t="s">
        <v>57</v>
      </c>
      <c r="C38" s="249" t="s">
        <v>70</v>
      </c>
      <c r="D38" s="244">
        <v>45407</v>
      </c>
      <c r="E38" s="243">
        <v>389.8</v>
      </c>
      <c r="F38" s="243">
        <v>391.43333333333339</v>
      </c>
      <c r="G38" s="245">
        <v>385.46666666666681</v>
      </c>
      <c r="H38" s="245">
        <v>381.13333333333344</v>
      </c>
      <c r="I38" s="245">
        <v>375.16666666666686</v>
      </c>
      <c r="J38" s="245">
        <v>395.76666666666677</v>
      </c>
      <c r="K38" s="245">
        <v>401.73333333333335</v>
      </c>
      <c r="L38" s="245">
        <v>406.06666666666672</v>
      </c>
      <c r="M38" s="246">
        <v>397.4</v>
      </c>
      <c r="N38" s="246">
        <v>387.1</v>
      </c>
      <c r="O38" s="246">
        <v>14187200</v>
      </c>
      <c r="P38" s="247">
        <v>0.14309655794766019</v>
      </c>
    </row>
    <row r="39" spans="1:16" ht="12.75" customHeight="1">
      <c r="A39" s="239">
        <v>29</v>
      </c>
      <c r="B39" s="251" t="s">
        <v>61</v>
      </c>
      <c r="C39" s="243" t="s">
        <v>71</v>
      </c>
      <c r="D39" s="244">
        <v>45407</v>
      </c>
      <c r="E39" s="243">
        <v>183.85</v>
      </c>
      <c r="F39" s="243">
        <v>183.26666666666665</v>
      </c>
      <c r="G39" s="245">
        <v>181.33333333333331</v>
      </c>
      <c r="H39" s="245">
        <v>178.81666666666666</v>
      </c>
      <c r="I39" s="245">
        <v>176.88333333333333</v>
      </c>
      <c r="J39" s="245">
        <v>185.7833333333333</v>
      </c>
      <c r="K39" s="245">
        <v>187.71666666666664</v>
      </c>
      <c r="L39" s="245">
        <v>190.23333333333329</v>
      </c>
      <c r="M39" s="246">
        <v>185.2</v>
      </c>
      <c r="N39" s="246">
        <v>180.75</v>
      </c>
      <c r="O39" s="246">
        <v>103342500</v>
      </c>
      <c r="P39" s="247">
        <v>-2.3389325962151819E-2</v>
      </c>
    </row>
    <row r="40" spans="1:16" ht="12.75" customHeight="1">
      <c r="A40" s="239">
        <v>30</v>
      </c>
      <c r="B40" s="251" t="s">
        <v>61</v>
      </c>
      <c r="C40" s="243" t="s">
        <v>72</v>
      </c>
      <c r="D40" s="244">
        <v>45407</v>
      </c>
      <c r="E40" s="243">
        <v>271.8</v>
      </c>
      <c r="F40" s="243">
        <v>270.4666666666667</v>
      </c>
      <c r="G40" s="245">
        <v>267.63333333333338</v>
      </c>
      <c r="H40" s="245">
        <v>263.4666666666667</v>
      </c>
      <c r="I40" s="245">
        <v>260.63333333333338</v>
      </c>
      <c r="J40" s="245">
        <v>274.63333333333338</v>
      </c>
      <c r="K40" s="245">
        <v>277.46666666666664</v>
      </c>
      <c r="L40" s="245">
        <v>281.63333333333338</v>
      </c>
      <c r="M40" s="246">
        <v>273.3</v>
      </c>
      <c r="N40" s="246">
        <v>266.3</v>
      </c>
      <c r="O40" s="246">
        <v>145995525</v>
      </c>
      <c r="P40" s="247">
        <v>3.720238095238095E-3</v>
      </c>
    </row>
    <row r="41" spans="1:16" ht="12.75" customHeight="1">
      <c r="A41" s="239">
        <v>31</v>
      </c>
      <c r="B41" s="251" t="s">
        <v>57</v>
      </c>
      <c r="C41" s="243" t="s">
        <v>73</v>
      </c>
      <c r="D41" s="244">
        <v>45407</v>
      </c>
      <c r="E41" s="243">
        <v>1385.05</v>
      </c>
      <c r="F41" s="243">
        <v>1374.7</v>
      </c>
      <c r="G41" s="245">
        <v>1353.25</v>
      </c>
      <c r="H41" s="245">
        <v>1321.45</v>
      </c>
      <c r="I41" s="245">
        <v>1300</v>
      </c>
      <c r="J41" s="245">
        <v>1406.5</v>
      </c>
      <c r="K41" s="245">
        <v>1427.9500000000003</v>
      </c>
      <c r="L41" s="245">
        <v>1459.75</v>
      </c>
      <c r="M41" s="246">
        <v>1396.15</v>
      </c>
      <c r="N41" s="246">
        <v>1342.9</v>
      </c>
      <c r="O41" s="246">
        <v>3972750</v>
      </c>
      <c r="P41" s="247">
        <v>-2.0796746464553102E-2</v>
      </c>
    </row>
    <row r="42" spans="1:16" ht="12.75" customHeight="1">
      <c r="A42" s="239">
        <v>32</v>
      </c>
      <c r="B42" s="251" t="s">
        <v>40</v>
      </c>
      <c r="C42" s="243" t="s">
        <v>74</v>
      </c>
      <c r="D42" s="244">
        <v>45407</v>
      </c>
      <c r="E42" s="243">
        <v>229.1</v>
      </c>
      <c r="F42" s="243">
        <v>229.68333333333331</v>
      </c>
      <c r="G42" s="245">
        <v>226.21666666666661</v>
      </c>
      <c r="H42" s="245">
        <v>223.33333333333331</v>
      </c>
      <c r="I42" s="245">
        <v>219.86666666666662</v>
      </c>
      <c r="J42" s="245">
        <v>232.56666666666661</v>
      </c>
      <c r="K42" s="245">
        <v>236.0333333333333</v>
      </c>
      <c r="L42" s="245">
        <v>238.9166666666666</v>
      </c>
      <c r="M42" s="246">
        <v>233.15</v>
      </c>
      <c r="N42" s="246">
        <v>226.8</v>
      </c>
      <c r="O42" s="246">
        <v>172841100</v>
      </c>
      <c r="P42" s="247">
        <v>4.8513139695712311E-2</v>
      </c>
    </row>
    <row r="43" spans="1:16" ht="12.75" customHeight="1">
      <c r="A43" s="239">
        <v>33</v>
      </c>
      <c r="B43" s="251" t="s">
        <v>57</v>
      </c>
      <c r="C43" s="243" t="s">
        <v>75</v>
      </c>
      <c r="D43" s="244">
        <v>45407</v>
      </c>
      <c r="E43" s="243">
        <v>561.04999999999995</v>
      </c>
      <c r="F43" s="243">
        <v>559.44999999999993</v>
      </c>
      <c r="G43" s="245">
        <v>556.59999999999991</v>
      </c>
      <c r="H43" s="245">
        <v>552.15</v>
      </c>
      <c r="I43" s="245">
        <v>549.29999999999995</v>
      </c>
      <c r="J43" s="245">
        <v>563.89999999999986</v>
      </c>
      <c r="K43" s="245">
        <v>566.75</v>
      </c>
      <c r="L43" s="245">
        <v>571.19999999999982</v>
      </c>
      <c r="M43" s="246">
        <v>562.29999999999995</v>
      </c>
      <c r="N43" s="246">
        <v>555</v>
      </c>
      <c r="O43" s="246">
        <v>13734600</v>
      </c>
      <c r="P43" s="247">
        <v>-1.9184652278177458E-3</v>
      </c>
    </row>
    <row r="44" spans="1:16" ht="12.75" customHeight="1">
      <c r="A44" s="239">
        <v>34</v>
      </c>
      <c r="B44" s="251" t="s">
        <v>54</v>
      </c>
      <c r="C44" s="243" t="s">
        <v>76</v>
      </c>
      <c r="D44" s="244">
        <v>45407</v>
      </c>
      <c r="E44" s="243">
        <v>1180.1500000000001</v>
      </c>
      <c r="F44" s="243">
        <v>1172.3999999999999</v>
      </c>
      <c r="G44" s="245">
        <v>1161.1999999999998</v>
      </c>
      <c r="H44" s="245">
        <v>1142.25</v>
      </c>
      <c r="I44" s="245">
        <v>1131.05</v>
      </c>
      <c r="J44" s="245">
        <v>1191.3499999999997</v>
      </c>
      <c r="K44" s="245">
        <v>1202.55</v>
      </c>
      <c r="L44" s="245">
        <v>1221.4999999999995</v>
      </c>
      <c r="M44" s="246">
        <v>1183.5999999999999</v>
      </c>
      <c r="N44" s="246">
        <v>1153.45</v>
      </c>
      <c r="O44" s="246">
        <v>6819000</v>
      </c>
      <c r="P44" s="247">
        <v>-3.788359788359788E-2</v>
      </c>
    </row>
    <row r="45" spans="1:16" ht="12.75" customHeight="1">
      <c r="A45" s="239">
        <v>35</v>
      </c>
      <c r="B45" s="251" t="s">
        <v>77</v>
      </c>
      <c r="C45" s="243" t="s">
        <v>78</v>
      </c>
      <c r="D45" s="244">
        <v>45407</v>
      </c>
      <c r="E45" s="243">
        <v>1230.7</v>
      </c>
      <c r="F45" s="243">
        <v>1225.8833333333334</v>
      </c>
      <c r="G45" s="245">
        <v>1219.8166666666668</v>
      </c>
      <c r="H45" s="245">
        <v>1208.9333333333334</v>
      </c>
      <c r="I45" s="245">
        <v>1202.8666666666668</v>
      </c>
      <c r="J45" s="245">
        <v>1236.7666666666669</v>
      </c>
      <c r="K45" s="245">
        <v>1242.8333333333335</v>
      </c>
      <c r="L45" s="245">
        <v>1253.7166666666669</v>
      </c>
      <c r="M45" s="246">
        <v>1231.95</v>
      </c>
      <c r="N45" s="246">
        <v>1215</v>
      </c>
      <c r="O45" s="246">
        <v>32137550</v>
      </c>
      <c r="P45" s="247">
        <v>-2.3592556548408979E-3</v>
      </c>
    </row>
    <row r="46" spans="1:16" ht="12.75" customHeight="1">
      <c r="A46" s="239">
        <v>36</v>
      </c>
      <c r="B46" s="251" t="s">
        <v>40</v>
      </c>
      <c r="C46" s="243" t="s">
        <v>79</v>
      </c>
      <c r="D46" s="244">
        <v>45407</v>
      </c>
      <c r="E46" s="243">
        <v>262.75</v>
      </c>
      <c r="F46" s="243">
        <v>261.53333333333336</v>
      </c>
      <c r="G46" s="245">
        <v>257.4666666666667</v>
      </c>
      <c r="H46" s="245">
        <v>252.18333333333334</v>
      </c>
      <c r="I46" s="245">
        <v>248.11666666666667</v>
      </c>
      <c r="J46" s="245">
        <v>266.81666666666672</v>
      </c>
      <c r="K46" s="245">
        <v>270.88333333333344</v>
      </c>
      <c r="L46" s="245">
        <v>276.16666666666674</v>
      </c>
      <c r="M46" s="246">
        <v>265.60000000000002</v>
      </c>
      <c r="N46" s="246">
        <v>256.25</v>
      </c>
      <c r="O46" s="246">
        <v>85449000</v>
      </c>
      <c r="P46" s="247">
        <v>-3.4351824384455651E-2</v>
      </c>
    </row>
    <row r="47" spans="1:16" ht="12.75" customHeight="1">
      <c r="A47" s="239">
        <v>37</v>
      </c>
      <c r="B47" s="251" t="s">
        <v>42</v>
      </c>
      <c r="C47" s="243" t="s">
        <v>80</v>
      </c>
      <c r="D47" s="244">
        <v>45407</v>
      </c>
      <c r="E47" s="243">
        <v>279.55</v>
      </c>
      <c r="F47" s="243">
        <v>278.81666666666666</v>
      </c>
      <c r="G47" s="245">
        <v>273.23333333333335</v>
      </c>
      <c r="H47" s="245">
        <v>266.91666666666669</v>
      </c>
      <c r="I47" s="245">
        <v>261.33333333333337</v>
      </c>
      <c r="J47" s="245">
        <v>285.13333333333333</v>
      </c>
      <c r="K47" s="245">
        <v>290.7166666666667</v>
      </c>
      <c r="L47" s="245">
        <v>297.0333333333333</v>
      </c>
      <c r="M47" s="246">
        <v>284.39999999999998</v>
      </c>
      <c r="N47" s="246">
        <v>272.5</v>
      </c>
      <c r="O47" s="246">
        <v>46732500</v>
      </c>
      <c r="P47" s="247">
        <v>1.5316930096138178E-2</v>
      </c>
    </row>
    <row r="48" spans="1:16" ht="12.75" customHeight="1">
      <c r="A48" s="239">
        <v>38</v>
      </c>
      <c r="B48" s="251" t="s">
        <v>54</v>
      </c>
      <c r="C48" s="243" t="s">
        <v>81</v>
      </c>
      <c r="D48" s="244">
        <v>45407</v>
      </c>
      <c r="E48" s="243">
        <v>29914.400000000001</v>
      </c>
      <c r="F48" s="243">
        <v>29918.033333333336</v>
      </c>
      <c r="G48" s="245">
        <v>29446.366666666672</v>
      </c>
      <c r="H48" s="245">
        <v>28978.333333333336</v>
      </c>
      <c r="I48" s="245">
        <v>28506.666666666672</v>
      </c>
      <c r="J48" s="245">
        <v>30386.066666666673</v>
      </c>
      <c r="K48" s="245">
        <v>30857.733333333337</v>
      </c>
      <c r="L48" s="245">
        <v>31325.766666666674</v>
      </c>
      <c r="M48" s="246">
        <v>30389.7</v>
      </c>
      <c r="N48" s="246">
        <v>29450</v>
      </c>
      <c r="O48" s="246">
        <v>315500</v>
      </c>
      <c r="P48" s="247">
        <v>4.8521103356596873E-2</v>
      </c>
    </row>
    <row r="49" spans="1:16" ht="12.75" customHeight="1">
      <c r="A49" s="239">
        <v>39</v>
      </c>
      <c r="B49" s="251" t="s">
        <v>82</v>
      </c>
      <c r="C49" s="243" t="s">
        <v>83</v>
      </c>
      <c r="D49" s="244">
        <v>45407</v>
      </c>
      <c r="E49" s="243">
        <v>606.85</v>
      </c>
      <c r="F49" s="243">
        <v>601.68333333333328</v>
      </c>
      <c r="G49" s="245">
        <v>592.46666666666658</v>
      </c>
      <c r="H49" s="245">
        <v>578.08333333333326</v>
      </c>
      <c r="I49" s="245">
        <v>568.86666666666656</v>
      </c>
      <c r="J49" s="245">
        <v>616.06666666666661</v>
      </c>
      <c r="K49" s="245">
        <v>625.2833333333333</v>
      </c>
      <c r="L49" s="245">
        <v>639.66666666666663</v>
      </c>
      <c r="M49" s="246">
        <v>610.9</v>
      </c>
      <c r="N49" s="246">
        <v>587.29999999999995</v>
      </c>
      <c r="O49" s="246">
        <v>26721000</v>
      </c>
      <c r="P49" s="247">
        <v>1.650232812927965E-2</v>
      </c>
    </row>
    <row r="50" spans="1:16" ht="12.75" customHeight="1">
      <c r="A50" s="239">
        <v>40</v>
      </c>
      <c r="B50" s="251" t="s">
        <v>57</v>
      </c>
      <c r="C50" s="243" t="s">
        <v>84</v>
      </c>
      <c r="D50" s="244">
        <v>45407</v>
      </c>
      <c r="E50" s="243">
        <v>4818.05</v>
      </c>
      <c r="F50" s="243">
        <v>4804.2833333333338</v>
      </c>
      <c r="G50" s="245">
        <v>4781.6166666666677</v>
      </c>
      <c r="H50" s="245">
        <v>4745.1833333333343</v>
      </c>
      <c r="I50" s="245">
        <v>4722.5166666666682</v>
      </c>
      <c r="J50" s="245">
        <v>4840.7166666666672</v>
      </c>
      <c r="K50" s="245">
        <v>4863.3833333333332</v>
      </c>
      <c r="L50" s="245">
        <v>4899.8166666666666</v>
      </c>
      <c r="M50" s="246">
        <v>4826.95</v>
      </c>
      <c r="N50" s="246">
        <v>4767.8500000000004</v>
      </c>
      <c r="O50" s="246">
        <v>1961200</v>
      </c>
      <c r="P50" s="247">
        <v>3.5261824324324322E-2</v>
      </c>
    </row>
    <row r="51" spans="1:16" ht="12.75" customHeight="1">
      <c r="A51" s="239">
        <v>41</v>
      </c>
      <c r="B51" s="251" t="s">
        <v>85</v>
      </c>
      <c r="C51" s="248" t="s">
        <v>86</v>
      </c>
      <c r="D51" s="244">
        <v>45407</v>
      </c>
      <c r="E51" s="243">
        <v>739.75</v>
      </c>
      <c r="F51" s="243">
        <v>738.7833333333333</v>
      </c>
      <c r="G51" s="245">
        <v>731.81666666666661</v>
      </c>
      <c r="H51" s="245">
        <v>723.88333333333333</v>
      </c>
      <c r="I51" s="245">
        <v>716.91666666666663</v>
      </c>
      <c r="J51" s="245">
        <v>746.71666666666658</v>
      </c>
      <c r="K51" s="245">
        <v>753.68333333333328</v>
      </c>
      <c r="L51" s="245">
        <v>761.61666666666656</v>
      </c>
      <c r="M51" s="246">
        <v>745.75</v>
      </c>
      <c r="N51" s="246">
        <v>730.85</v>
      </c>
      <c r="O51" s="246">
        <v>7861000</v>
      </c>
      <c r="P51" s="247">
        <v>-3.7232088181261482E-2</v>
      </c>
    </row>
    <row r="52" spans="1:16" ht="12.75" customHeight="1">
      <c r="A52" s="239">
        <v>42</v>
      </c>
      <c r="B52" s="251" t="s">
        <v>61</v>
      </c>
      <c r="C52" s="243" t="s">
        <v>87</v>
      </c>
      <c r="D52" s="244">
        <v>45407</v>
      </c>
      <c r="E52" s="243">
        <v>615.20000000000005</v>
      </c>
      <c r="F52" s="243">
        <v>614.33333333333337</v>
      </c>
      <c r="G52" s="245">
        <v>609.76666666666677</v>
      </c>
      <c r="H52" s="245">
        <v>604.33333333333337</v>
      </c>
      <c r="I52" s="245">
        <v>599.76666666666677</v>
      </c>
      <c r="J52" s="245">
        <v>619.76666666666677</v>
      </c>
      <c r="K52" s="245">
        <v>624.33333333333337</v>
      </c>
      <c r="L52" s="245">
        <v>629.76666666666677</v>
      </c>
      <c r="M52" s="246">
        <v>618.9</v>
      </c>
      <c r="N52" s="246">
        <v>608.9</v>
      </c>
      <c r="O52" s="246">
        <v>64835100</v>
      </c>
      <c r="P52" s="247">
        <v>2.2743728438178797E-2</v>
      </c>
    </row>
    <row r="53" spans="1:16" ht="12.75" customHeight="1">
      <c r="A53" s="239">
        <v>43</v>
      </c>
      <c r="B53" s="251" t="s">
        <v>66</v>
      </c>
      <c r="C53" s="250" t="s">
        <v>88</v>
      </c>
      <c r="D53" s="244">
        <v>45407</v>
      </c>
      <c r="E53" s="243">
        <v>809.85</v>
      </c>
      <c r="F53" s="243">
        <v>816.25</v>
      </c>
      <c r="G53" s="245">
        <v>801.7</v>
      </c>
      <c r="H53" s="245">
        <v>793.55000000000007</v>
      </c>
      <c r="I53" s="245">
        <v>779.00000000000011</v>
      </c>
      <c r="J53" s="245">
        <v>824.4</v>
      </c>
      <c r="K53" s="245">
        <v>838.94999999999993</v>
      </c>
      <c r="L53" s="245">
        <v>847.09999999999991</v>
      </c>
      <c r="M53" s="246">
        <v>830.8</v>
      </c>
      <c r="N53" s="246">
        <v>808.1</v>
      </c>
      <c r="O53" s="246">
        <v>3743025</v>
      </c>
      <c r="P53" s="247">
        <v>-2.5634517766497462E-2</v>
      </c>
    </row>
    <row r="54" spans="1:16" ht="12.75" customHeight="1">
      <c r="A54" s="239">
        <v>44</v>
      </c>
      <c r="B54" s="251" t="s">
        <v>916</v>
      </c>
      <c r="C54" s="248" t="s">
        <v>89</v>
      </c>
      <c r="D54" s="244">
        <v>45407</v>
      </c>
      <c r="E54" s="243">
        <v>382.65</v>
      </c>
      <c r="F54" s="243">
        <v>382.25</v>
      </c>
      <c r="G54" s="245">
        <v>376.2</v>
      </c>
      <c r="H54" s="245">
        <v>369.75</v>
      </c>
      <c r="I54" s="245">
        <v>363.7</v>
      </c>
      <c r="J54" s="245">
        <v>388.7</v>
      </c>
      <c r="K54" s="245">
        <v>394.74999999999994</v>
      </c>
      <c r="L54" s="245">
        <v>401.2</v>
      </c>
      <c r="M54" s="246">
        <v>388.3</v>
      </c>
      <c r="N54" s="246">
        <v>375.8</v>
      </c>
      <c r="O54" s="246">
        <v>9477200</v>
      </c>
      <c r="P54" s="247">
        <v>3.4854771784232366E-2</v>
      </c>
    </row>
    <row r="55" spans="1:16" ht="12.75" customHeight="1">
      <c r="A55" s="239">
        <v>45</v>
      </c>
      <c r="B55" s="251" t="s">
        <v>66</v>
      </c>
      <c r="C55" s="243" t="s">
        <v>90</v>
      </c>
      <c r="D55" s="244">
        <v>45407</v>
      </c>
      <c r="E55" s="243">
        <v>1194.95</v>
      </c>
      <c r="F55" s="243">
        <v>1202.6333333333332</v>
      </c>
      <c r="G55" s="245">
        <v>1182.7666666666664</v>
      </c>
      <c r="H55" s="245">
        <v>1170.5833333333333</v>
      </c>
      <c r="I55" s="245">
        <v>1150.7166666666665</v>
      </c>
      <c r="J55" s="245">
        <v>1214.8166666666664</v>
      </c>
      <c r="K55" s="245">
        <v>1234.6833333333332</v>
      </c>
      <c r="L55" s="245">
        <v>1246.8666666666663</v>
      </c>
      <c r="M55" s="246">
        <v>1222.5</v>
      </c>
      <c r="N55" s="246">
        <v>1190.45</v>
      </c>
      <c r="O55" s="246">
        <v>9755625</v>
      </c>
      <c r="P55" s="247">
        <v>1.1404133998574484E-2</v>
      </c>
    </row>
    <row r="56" spans="1:16" ht="12.75" customHeight="1">
      <c r="A56" s="239">
        <v>46</v>
      </c>
      <c r="B56" s="251" t="s">
        <v>42</v>
      </c>
      <c r="C56" s="243" t="s">
        <v>91</v>
      </c>
      <c r="D56" s="244">
        <v>45407</v>
      </c>
      <c r="E56" s="243">
        <v>1427.7</v>
      </c>
      <c r="F56" s="243">
        <v>1432.5666666666668</v>
      </c>
      <c r="G56" s="245">
        <v>1406.2333333333336</v>
      </c>
      <c r="H56" s="245">
        <v>1384.7666666666667</v>
      </c>
      <c r="I56" s="245">
        <v>1358.4333333333334</v>
      </c>
      <c r="J56" s="245">
        <v>1454.0333333333338</v>
      </c>
      <c r="K56" s="245">
        <v>1480.3666666666672</v>
      </c>
      <c r="L56" s="245">
        <v>1501.8333333333339</v>
      </c>
      <c r="M56" s="246">
        <v>1458.9</v>
      </c>
      <c r="N56" s="246">
        <v>1411.1</v>
      </c>
      <c r="O56" s="246">
        <v>10062000</v>
      </c>
      <c r="P56" s="247">
        <v>6.6703417861080486E-2</v>
      </c>
    </row>
    <row r="57" spans="1:16" ht="12.75" customHeight="1">
      <c r="A57" s="239">
        <v>47</v>
      </c>
      <c r="B57" s="251" t="s">
        <v>130</v>
      </c>
      <c r="C57" s="243" t="s">
        <v>92</v>
      </c>
      <c r="D57" s="244">
        <v>45407</v>
      </c>
      <c r="E57" s="243">
        <v>457.3</v>
      </c>
      <c r="F57" s="243">
        <v>453.09999999999997</v>
      </c>
      <c r="G57" s="245">
        <v>446.19999999999993</v>
      </c>
      <c r="H57" s="245">
        <v>435.09999999999997</v>
      </c>
      <c r="I57" s="245">
        <v>428.19999999999993</v>
      </c>
      <c r="J57" s="245">
        <v>464.19999999999993</v>
      </c>
      <c r="K57" s="245">
        <v>471.09999999999991</v>
      </c>
      <c r="L57" s="245">
        <v>482.19999999999993</v>
      </c>
      <c r="M57" s="246">
        <v>460</v>
      </c>
      <c r="N57" s="246">
        <v>442</v>
      </c>
      <c r="O57" s="246">
        <v>58587900</v>
      </c>
      <c r="P57" s="247">
        <v>2.7095681625740897E-2</v>
      </c>
    </row>
    <row r="58" spans="1:16" ht="12.75" customHeight="1">
      <c r="A58" s="239">
        <v>48</v>
      </c>
      <c r="B58" s="251" t="s">
        <v>85</v>
      </c>
      <c r="C58" s="243" t="s">
        <v>93</v>
      </c>
      <c r="D58" s="244">
        <v>45407</v>
      </c>
      <c r="E58" s="243">
        <v>5723.95</v>
      </c>
      <c r="F58" s="243">
        <v>5724.416666666667</v>
      </c>
      <c r="G58" s="245">
        <v>5691.8833333333341</v>
      </c>
      <c r="H58" s="245">
        <v>5659.8166666666675</v>
      </c>
      <c r="I58" s="245">
        <v>5627.2833333333347</v>
      </c>
      <c r="J58" s="245">
        <v>5756.4833333333336</v>
      </c>
      <c r="K58" s="245">
        <v>5789.0166666666664</v>
      </c>
      <c r="L58" s="245">
        <v>5821.083333333333</v>
      </c>
      <c r="M58" s="246">
        <v>5756.95</v>
      </c>
      <c r="N58" s="246">
        <v>5692.35</v>
      </c>
      <c r="O58" s="246">
        <v>1590450</v>
      </c>
      <c r="P58" s="247">
        <v>-9.4304036212749905E-5</v>
      </c>
    </row>
    <row r="59" spans="1:16" ht="12.75" customHeight="1">
      <c r="A59" s="239">
        <v>49</v>
      </c>
      <c r="B59" s="251" t="s">
        <v>57</v>
      </c>
      <c r="C59" s="243" t="s">
        <v>94</v>
      </c>
      <c r="D59" s="244">
        <v>45407</v>
      </c>
      <c r="E59" s="243">
        <v>2667.05</v>
      </c>
      <c r="F59" s="243">
        <v>2656.416666666667</v>
      </c>
      <c r="G59" s="245">
        <v>2625.6833333333338</v>
      </c>
      <c r="H59" s="245">
        <v>2584.3166666666671</v>
      </c>
      <c r="I59" s="245">
        <v>2553.5833333333339</v>
      </c>
      <c r="J59" s="245">
        <v>2697.7833333333338</v>
      </c>
      <c r="K59" s="245">
        <v>2728.5166666666673</v>
      </c>
      <c r="L59" s="245">
        <v>2769.8833333333337</v>
      </c>
      <c r="M59" s="246">
        <v>2687.15</v>
      </c>
      <c r="N59" s="246">
        <v>2615.0500000000002</v>
      </c>
      <c r="O59" s="246">
        <v>4055800</v>
      </c>
      <c r="P59" s="247">
        <v>5.0303555941023414E-3</v>
      </c>
    </row>
    <row r="60" spans="1:16" ht="12.75" customHeight="1">
      <c r="A60" s="239">
        <v>50</v>
      </c>
      <c r="B60" s="251" t="s">
        <v>115</v>
      </c>
      <c r="C60" s="243" t="s">
        <v>95</v>
      </c>
      <c r="D60" s="244">
        <v>45407</v>
      </c>
      <c r="E60" s="243">
        <v>973.95</v>
      </c>
      <c r="F60" s="243">
        <v>959.85</v>
      </c>
      <c r="G60" s="245">
        <v>941.2</v>
      </c>
      <c r="H60" s="245">
        <v>908.45</v>
      </c>
      <c r="I60" s="245">
        <v>889.80000000000007</v>
      </c>
      <c r="J60" s="245">
        <v>992.6</v>
      </c>
      <c r="K60" s="245">
        <v>1011.2499999999999</v>
      </c>
      <c r="L60" s="245">
        <v>1044</v>
      </c>
      <c r="M60" s="246">
        <v>978.5</v>
      </c>
      <c r="N60" s="246">
        <v>927.1</v>
      </c>
      <c r="O60" s="246">
        <v>14934000</v>
      </c>
      <c r="P60" s="247">
        <v>2.2246560339516736E-2</v>
      </c>
    </row>
    <row r="61" spans="1:16" ht="12.75" customHeight="1">
      <c r="A61" s="239">
        <v>51</v>
      </c>
      <c r="B61" s="251" t="s">
        <v>916</v>
      </c>
      <c r="C61" s="250" t="s">
        <v>96</v>
      </c>
      <c r="D61" s="244">
        <v>45407</v>
      </c>
      <c r="E61" s="243">
        <v>1167.1500000000001</v>
      </c>
      <c r="F61" s="243">
        <v>1163.9333333333332</v>
      </c>
      <c r="G61" s="245">
        <v>1151.5666666666664</v>
      </c>
      <c r="H61" s="245">
        <v>1135.9833333333331</v>
      </c>
      <c r="I61" s="245">
        <v>1123.6166666666663</v>
      </c>
      <c r="J61" s="245">
        <v>1179.5166666666664</v>
      </c>
      <c r="K61" s="245">
        <v>1191.8833333333332</v>
      </c>
      <c r="L61" s="245">
        <v>1207.4666666666665</v>
      </c>
      <c r="M61" s="246">
        <v>1176.3</v>
      </c>
      <c r="N61" s="246">
        <v>1148.3499999999999</v>
      </c>
      <c r="O61" s="246">
        <v>1400000</v>
      </c>
      <c r="P61" s="247">
        <v>-4.4798407167745144E-3</v>
      </c>
    </row>
    <row r="62" spans="1:16" ht="12.75" customHeight="1">
      <c r="A62" s="239">
        <v>52</v>
      </c>
      <c r="B62" s="251" t="s">
        <v>40</v>
      </c>
      <c r="C62" s="248" t="s">
        <v>97</v>
      </c>
      <c r="D62" s="244">
        <v>45407</v>
      </c>
      <c r="E62" s="243">
        <v>290.64999999999998</v>
      </c>
      <c r="F62" s="243">
        <v>289.7833333333333</v>
      </c>
      <c r="G62" s="245">
        <v>287.56666666666661</v>
      </c>
      <c r="H62" s="245">
        <v>284.48333333333329</v>
      </c>
      <c r="I62" s="245">
        <v>282.26666666666659</v>
      </c>
      <c r="J62" s="245">
        <v>292.86666666666662</v>
      </c>
      <c r="K62" s="245">
        <v>295.08333333333331</v>
      </c>
      <c r="L62" s="245">
        <v>298.16666666666663</v>
      </c>
      <c r="M62" s="246">
        <v>292</v>
      </c>
      <c r="N62" s="246">
        <v>286.7</v>
      </c>
      <c r="O62" s="246">
        <v>21942000</v>
      </c>
      <c r="P62" s="247">
        <v>-1.3275052614537802E-2</v>
      </c>
    </row>
    <row r="63" spans="1:16" ht="12.75" customHeight="1">
      <c r="A63" s="239">
        <v>53</v>
      </c>
      <c r="B63" s="251" t="s">
        <v>61</v>
      </c>
      <c r="C63" s="243" t="s">
        <v>98</v>
      </c>
      <c r="D63" s="244">
        <v>45407</v>
      </c>
      <c r="E63" s="243">
        <v>159.19999999999999</v>
      </c>
      <c r="F63" s="243">
        <v>158.16666666666666</v>
      </c>
      <c r="G63" s="245">
        <v>156.18333333333331</v>
      </c>
      <c r="H63" s="245">
        <v>153.16666666666666</v>
      </c>
      <c r="I63" s="245">
        <v>151.18333333333331</v>
      </c>
      <c r="J63" s="245">
        <v>161.18333333333331</v>
      </c>
      <c r="K63" s="245">
        <v>163.16666666666666</v>
      </c>
      <c r="L63" s="245">
        <v>166.18333333333331</v>
      </c>
      <c r="M63" s="246">
        <v>160.15</v>
      </c>
      <c r="N63" s="246">
        <v>155.15</v>
      </c>
      <c r="O63" s="246">
        <v>33225000</v>
      </c>
      <c r="P63" s="247">
        <v>-2.6516261353647819E-2</v>
      </c>
    </row>
    <row r="64" spans="1:16" ht="12.75" customHeight="1">
      <c r="A64" s="239">
        <v>54</v>
      </c>
      <c r="B64" s="251" t="s">
        <v>40</v>
      </c>
      <c r="C64" s="243" t="s">
        <v>99</v>
      </c>
      <c r="D64" s="244">
        <v>45407</v>
      </c>
      <c r="E64" s="243">
        <v>3004.45</v>
      </c>
      <c r="F64" s="243">
        <v>2986.1</v>
      </c>
      <c r="G64" s="245">
        <v>2961.35</v>
      </c>
      <c r="H64" s="245">
        <v>2918.25</v>
      </c>
      <c r="I64" s="245">
        <v>2893.5</v>
      </c>
      <c r="J64" s="245">
        <v>3029.2</v>
      </c>
      <c r="K64" s="245">
        <v>3053.95</v>
      </c>
      <c r="L64" s="245">
        <v>3097.0499999999997</v>
      </c>
      <c r="M64" s="246">
        <v>3010.85</v>
      </c>
      <c r="N64" s="246">
        <v>2943</v>
      </c>
      <c r="O64" s="246">
        <v>3081900</v>
      </c>
      <c r="P64" s="247">
        <v>-2.4276558555059234E-3</v>
      </c>
    </row>
    <row r="65" spans="1:16" ht="12.75" customHeight="1">
      <c r="A65" s="239">
        <v>55</v>
      </c>
      <c r="B65" s="251" t="s">
        <v>57</v>
      </c>
      <c r="C65" s="243" t="s">
        <v>100</v>
      </c>
      <c r="D65" s="244">
        <v>45407</v>
      </c>
      <c r="E65" s="243">
        <v>507.1</v>
      </c>
      <c r="F65" s="243">
        <v>506.31666666666661</v>
      </c>
      <c r="G65" s="245">
        <v>504.43333333333322</v>
      </c>
      <c r="H65" s="245">
        <v>501.76666666666659</v>
      </c>
      <c r="I65" s="245">
        <v>499.88333333333321</v>
      </c>
      <c r="J65" s="245">
        <v>508.98333333333323</v>
      </c>
      <c r="K65" s="245">
        <v>510.86666666666667</v>
      </c>
      <c r="L65" s="245">
        <v>513.5333333333333</v>
      </c>
      <c r="M65" s="246">
        <v>508.2</v>
      </c>
      <c r="N65" s="246">
        <v>503.65</v>
      </c>
      <c r="O65" s="246">
        <v>24480000</v>
      </c>
      <c r="P65" s="247">
        <v>7.7184316146958936E-3</v>
      </c>
    </row>
    <row r="66" spans="1:16" ht="12.75" customHeight="1">
      <c r="A66" s="239">
        <v>56</v>
      </c>
      <c r="B66" s="251" t="s">
        <v>47</v>
      </c>
      <c r="C66" s="248" t="s">
        <v>101</v>
      </c>
      <c r="D66" s="244">
        <v>45407</v>
      </c>
      <c r="E66" s="243">
        <v>1979</v>
      </c>
      <c r="F66" s="243">
        <v>1988.2833333333335</v>
      </c>
      <c r="G66" s="245">
        <v>1962.7666666666671</v>
      </c>
      <c r="H66" s="245">
        <v>1946.5333333333335</v>
      </c>
      <c r="I66" s="245">
        <v>1921.0166666666671</v>
      </c>
      <c r="J66" s="245">
        <v>2004.5166666666671</v>
      </c>
      <c r="K66" s="245">
        <v>2030.0333333333335</v>
      </c>
      <c r="L66" s="245">
        <v>2046.2666666666671</v>
      </c>
      <c r="M66" s="246">
        <v>2013.8</v>
      </c>
      <c r="N66" s="246">
        <v>1972.05</v>
      </c>
      <c r="O66" s="246">
        <v>3342500</v>
      </c>
      <c r="P66" s="247">
        <v>5.0192443641504991E-2</v>
      </c>
    </row>
    <row r="67" spans="1:16" ht="12.75" customHeight="1">
      <c r="A67" s="239">
        <v>57</v>
      </c>
      <c r="B67" s="251" t="s">
        <v>916</v>
      </c>
      <c r="C67" s="243" t="s">
        <v>102</v>
      </c>
      <c r="D67" s="244">
        <v>45407</v>
      </c>
      <c r="E67" s="243">
        <v>2302.5</v>
      </c>
      <c r="F67" s="243">
        <v>2269.2000000000003</v>
      </c>
      <c r="G67" s="245">
        <v>2228.4000000000005</v>
      </c>
      <c r="H67" s="245">
        <v>2154.3000000000002</v>
      </c>
      <c r="I67" s="245">
        <v>2113.5000000000005</v>
      </c>
      <c r="J67" s="245">
        <v>2343.3000000000006</v>
      </c>
      <c r="K67" s="245">
        <v>2384.1000000000008</v>
      </c>
      <c r="L67" s="245">
        <v>2458.2000000000007</v>
      </c>
      <c r="M67" s="246">
        <v>2310</v>
      </c>
      <c r="N67" s="246">
        <v>2195.1</v>
      </c>
      <c r="O67" s="246">
        <v>2859900</v>
      </c>
      <c r="P67" s="247">
        <v>7.3483098887255926E-4</v>
      </c>
    </row>
    <row r="68" spans="1:16" ht="12.75" customHeight="1">
      <c r="A68" s="239">
        <v>58</v>
      </c>
      <c r="B68" s="251" t="s">
        <v>42</v>
      </c>
      <c r="C68" s="248" t="s">
        <v>104</v>
      </c>
      <c r="D68" s="244">
        <v>45407</v>
      </c>
      <c r="E68" s="243">
        <v>3742.95</v>
      </c>
      <c r="F68" s="243">
        <v>3745.3666666666668</v>
      </c>
      <c r="G68" s="245">
        <v>3708.5833333333335</v>
      </c>
      <c r="H68" s="245">
        <v>3674.2166666666667</v>
      </c>
      <c r="I68" s="245">
        <v>3637.4333333333334</v>
      </c>
      <c r="J68" s="245">
        <v>3779.7333333333336</v>
      </c>
      <c r="K68" s="245">
        <v>3816.5166666666664</v>
      </c>
      <c r="L68" s="245">
        <v>3850.8833333333337</v>
      </c>
      <c r="M68" s="246">
        <v>3782.15</v>
      </c>
      <c r="N68" s="246">
        <v>3711</v>
      </c>
      <c r="O68" s="246">
        <v>2892600</v>
      </c>
      <c r="P68" s="247">
        <v>4.5392121431152871E-2</v>
      </c>
    </row>
    <row r="69" spans="1:16" ht="12.75" customHeight="1">
      <c r="A69" s="239">
        <v>59</v>
      </c>
      <c r="B69" s="251" t="s">
        <v>40</v>
      </c>
      <c r="C69" s="243" t="s">
        <v>105</v>
      </c>
      <c r="D69" s="244">
        <v>45407</v>
      </c>
      <c r="E69" s="243">
        <v>7857.4</v>
      </c>
      <c r="F69" s="243">
        <v>7820.3499999999995</v>
      </c>
      <c r="G69" s="245">
        <v>7745.6999999999989</v>
      </c>
      <c r="H69" s="245">
        <v>7633.9999999999991</v>
      </c>
      <c r="I69" s="245">
        <v>7559.3499999999985</v>
      </c>
      <c r="J69" s="245">
        <v>7932.0499999999993</v>
      </c>
      <c r="K69" s="245">
        <v>8006.6999999999989</v>
      </c>
      <c r="L69" s="245">
        <v>8118.4</v>
      </c>
      <c r="M69" s="246">
        <v>7895</v>
      </c>
      <c r="N69" s="246">
        <v>7708.65</v>
      </c>
      <c r="O69" s="246">
        <v>1139500</v>
      </c>
      <c r="P69" s="247">
        <v>-1.5890836859832454E-2</v>
      </c>
    </row>
    <row r="70" spans="1:16" ht="12.75" customHeight="1">
      <c r="A70" s="239">
        <v>60</v>
      </c>
      <c r="B70" s="251" t="s">
        <v>106</v>
      </c>
      <c r="C70" s="250" t="s">
        <v>107</v>
      </c>
      <c r="D70" s="244">
        <v>45407</v>
      </c>
      <c r="E70" s="243">
        <v>914.9</v>
      </c>
      <c r="F70" s="243">
        <v>916.7166666666667</v>
      </c>
      <c r="G70" s="245">
        <v>910.53333333333342</v>
      </c>
      <c r="H70" s="245">
        <v>906.16666666666674</v>
      </c>
      <c r="I70" s="245">
        <v>899.98333333333346</v>
      </c>
      <c r="J70" s="245">
        <v>921.08333333333337</v>
      </c>
      <c r="K70" s="245">
        <v>927.26666666666677</v>
      </c>
      <c r="L70" s="245">
        <v>931.63333333333333</v>
      </c>
      <c r="M70" s="246">
        <v>922.9</v>
      </c>
      <c r="N70" s="246">
        <v>912.35</v>
      </c>
      <c r="O70" s="246">
        <v>42647550</v>
      </c>
      <c r="P70" s="247">
        <v>2.7089783281733748E-4</v>
      </c>
    </row>
    <row r="71" spans="1:16" ht="12.75" customHeight="1">
      <c r="A71" s="239">
        <v>61</v>
      </c>
      <c r="B71" s="251" t="s">
        <v>42</v>
      </c>
      <c r="C71" s="243" t="s">
        <v>108</v>
      </c>
      <c r="D71" s="244">
        <v>45407</v>
      </c>
      <c r="E71" s="243">
        <v>6164.4</v>
      </c>
      <c r="F71" s="243">
        <v>6175.05</v>
      </c>
      <c r="G71" s="245">
        <v>6142.75</v>
      </c>
      <c r="H71" s="245">
        <v>6121.0999999999995</v>
      </c>
      <c r="I71" s="245">
        <v>6088.7999999999993</v>
      </c>
      <c r="J71" s="245">
        <v>6196.7000000000007</v>
      </c>
      <c r="K71" s="245">
        <v>6229.0000000000018</v>
      </c>
      <c r="L71" s="245">
        <v>6250.6500000000015</v>
      </c>
      <c r="M71" s="246">
        <v>6207.35</v>
      </c>
      <c r="N71" s="246">
        <v>6153.4</v>
      </c>
      <c r="O71" s="246">
        <v>1994625</v>
      </c>
      <c r="P71" s="247">
        <v>-1.5017833677492022E-3</v>
      </c>
    </row>
    <row r="72" spans="1:16" ht="12.75" customHeight="1">
      <c r="A72" s="239">
        <v>62</v>
      </c>
      <c r="B72" s="251" t="s">
        <v>54</v>
      </c>
      <c r="C72" s="243" t="s">
        <v>109</v>
      </c>
      <c r="D72" s="244">
        <v>45407</v>
      </c>
      <c r="E72" s="243">
        <v>4319.6000000000004</v>
      </c>
      <c r="F72" s="243">
        <v>4296.75</v>
      </c>
      <c r="G72" s="245">
        <v>4251.8500000000004</v>
      </c>
      <c r="H72" s="245">
        <v>4184.1000000000004</v>
      </c>
      <c r="I72" s="245">
        <v>4139.2000000000007</v>
      </c>
      <c r="J72" s="245">
        <v>4364.5</v>
      </c>
      <c r="K72" s="245">
        <v>4409.3999999999996</v>
      </c>
      <c r="L72" s="245">
        <v>4477.1499999999996</v>
      </c>
      <c r="M72" s="246">
        <v>4341.6499999999996</v>
      </c>
      <c r="N72" s="246">
        <v>4229</v>
      </c>
      <c r="O72" s="246">
        <v>2933875</v>
      </c>
      <c r="P72" s="247">
        <v>-8.2174531917223251E-2</v>
      </c>
    </row>
    <row r="73" spans="1:16" ht="12.75" customHeight="1">
      <c r="A73" s="239">
        <v>63</v>
      </c>
      <c r="B73" s="251" t="s">
        <v>54</v>
      </c>
      <c r="C73" s="243" t="s">
        <v>110</v>
      </c>
      <c r="D73" s="244">
        <v>45407</v>
      </c>
      <c r="E73" s="243">
        <v>3033.65</v>
      </c>
      <c r="F73" s="243">
        <v>3038.6000000000004</v>
      </c>
      <c r="G73" s="245">
        <v>3009.1500000000005</v>
      </c>
      <c r="H73" s="245">
        <v>2984.65</v>
      </c>
      <c r="I73" s="245">
        <v>2955.2000000000003</v>
      </c>
      <c r="J73" s="245">
        <v>3063.1000000000008</v>
      </c>
      <c r="K73" s="245">
        <v>3092.5500000000006</v>
      </c>
      <c r="L73" s="245">
        <v>3117.0500000000011</v>
      </c>
      <c r="M73" s="246">
        <v>3068.05</v>
      </c>
      <c r="N73" s="246">
        <v>3014.1</v>
      </c>
      <c r="O73" s="246">
        <v>1931875</v>
      </c>
      <c r="P73" s="247">
        <v>-2.5557290927161721E-3</v>
      </c>
    </row>
    <row r="74" spans="1:16" ht="12.75" customHeight="1">
      <c r="A74" s="239">
        <v>64</v>
      </c>
      <c r="B74" s="251" t="s">
        <v>54</v>
      </c>
      <c r="C74" s="243" t="s">
        <v>111</v>
      </c>
      <c r="D74" s="244">
        <v>45407</v>
      </c>
      <c r="E74" s="243">
        <v>385.8</v>
      </c>
      <c r="F74" s="243">
        <v>385.08333333333331</v>
      </c>
      <c r="G74" s="245">
        <v>381.26666666666665</v>
      </c>
      <c r="H74" s="245">
        <v>376.73333333333335</v>
      </c>
      <c r="I74" s="245">
        <v>372.91666666666669</v>
      </c>
      <c r="J74" s="245">
        <v>389.61666666666662</v>
      </c>
      <c r="K74" s="245">
        <v>393.43333333333334</v>
      </c>
      <c r="L74" s="245">
        <v>397.96666666666658</v>
      </c>
      <c r="M74" s="246">
        <v>388.9</v>
      </c>
      <c r="N74" s="246">
        <v>380.55</v>
      </c>
      <c r="O74" s="246">
        <v>25588800</v>
      </c>
      <c r="P74" s="247">
        <v>-9.4176118261756078E-2</v>
      </c>
    </row>
    <row r="75" spans="1:16" ht="12.75" customHeight="1">
      <c r="A75" s="239">
        <v>65</v>
      </c>
      <c r="B75" s="251" t="s">
        <v>61</v>
      </c>
      <c r="C75" s="243" t="s">
        <v>112</v>
      </c>
      <c r="D75" s="244">
        <v>45407</v>
      </c>
      <c r="E75" s="243">
        <v>159.69999999999999</v>
      </c>
      <c r="F75" s="243">
        <v>157.91666666666666</v>
      </c>
      <c r="G75" s="245">
        <v>155.58333333333331</v>
      </c>
      <c r="H75" s="245">
        <v>151.46666666666667</v>
      </c>
      <c r="I75" s="245">
        <v>149.13333333333333</v>
      </c>
      <c r="J75" s="245">
        <v>162.0333333333333</v>
      </c>
      <c r="K75" s="245">
        <v>164.36666666666662</v>
      </c>
      <c r="L75" s="245">
        <v>168.48333333333329</v>
      </c>
      <c r="M75" s="246">
        <v>160.25</v>
      </c>
      <c r="N75" s="246">
        <v>153.80000000000001</v>
      </c>
      <c r="O75" s="246">
        <v>107340000</v>
      </c>
      <c r="P75" s="247">
        <v>0.12740258376220986</v>
      </c>
    </row>
    <row r="76" spans="1:16" ht="12.75" customHeight="1">
      <c r="A76" s="239">
        <v>66</v>
      </c>
      <c r="B76" s="251" t="s">
        <v>82</v>
      </c>
      <c r="C76" s="243" t="s">
        <v>113</v>
      </c>
      <c r="D76" s="244">
        <v>45407</v>
      </c>
      <c r="E76" s="243">
        <v>203.05</v>
      </c>
      <c r="F76" s="243">
        <v>205.38333333333335</v>
      </c>
      <c r="G76" s="245">
        <v>199.9666666666667</v>
      </c>
      <c r="H76" s="245">
        <v>196.88333333333335</v>
      </c>
      <c r="I76" s="245">
        <v>191.4666666666667</v>
      </c>
      <c r="J76" s="245">
        <v>208.4666666666667</v>
      </c>
      <c r="K76" s="245">
        <v>213.88333333333338</v>
      </c>
      <c r="L76" s="245">
        <v>216.9666666666667</v>
      </c>
      <c r="M76" s="246">
        <v>210.8</v>
      </c>
      <c r="N76" s="246">
        <v>202.3</v>
      </c>
      <c r="O76" s="246">
        <v>128754225</v>
      </c>
      <c r="P76" s="247">
        <v>-4.7388336810835659E-3</v>
      </c>
    </row>
    <row r="77" spans="1:16" ht="12.75" customHeight="1">
      <c r="A77" s="239">
        <v>67</v>
      </c>
      <c r="B77" s="251" t="s">
        <v>42</v>
      </c>
      <c r="C77" s="243" t="s">
        <v>114</v>
      </c>
      <c r="D77" s="244">
        <v>45407</v>
      </c>
      <c r="E77" s="243">
        <v>1046.25</v>
      </c>
      <c r="F77" s="243">
        <v>1046.75</v>
      </c>
      <c r="G77" s="245">
        <v>1034.5</v>
      </c>
      <c r="H77" s="245">
        <v>1022.75</v>
      </c>
      <c r="I77" s="245">
        <v>1010.5</v>
      </c>
      <c r="J77" s="245">
        <v>1058.5</v>
      </c>
      <c r="K77" s="245">
        <v>1070.75</v>
      </c>
      <c r="L77" s="245">
        <v>1082.5</v>
      </c>
      <c r="M77" s="246">
        <v>1059</v>
      </c>
      <c r="N77" s="246">
        <v>1035</v>
      </c>
      <c r="O77" s="246">
        <v>13152225</v>
      </c>
      <c r="P77" s="247">
        <v>-6.6801730274325139E-3</v>
      </c>
    </row>
    <row r="78" spans="1:16" ht="12.75" customHeight="1">
      <c r="A78" s="239">
        <v>68</v>
      </c>
      <c r="B78" s="251" t="s">
        <v>115</v>
      </c>
      <c r="C78" s="243" t="s">
        <v>116</v>
      </c>
      <c r="D78" s="244">
        <v>45407</v>
      </c>
      <c r="E78" s="243">
        <v>85.45</v>
      </c>
      <c r="F78" s="243">
        <v>85.483333333333334</v>
      </c>
      <c r="G78" s="245">
        <v>84.766666666666666</v>
      </c>
      <c r="H78" s="245">
        <v>84.083333333333329</v>
      </c>
      <c r="I78" s="245">
        <v>83.36666666666666</v>
      </c>
      <c r="J78" s="245">
        <v>86.166666666666671</v>
      </c>
      <c r="K78" s="245">
        <v>86.88333333333334</v>
      </c>
      <c r="L78" s="245">
        <v>87.566666666666677</v>
      </c>
      <c r="M78" s="246">
        <v>86.2</v>
      </c>
      <c r="N78" s="246">
        <v>84.8</v>
      </c>
      <c r="O78" s="246">
        <v>185073750</v>
      </c>
      <c r="P78" s="247">
        <v>-7.3613709044831957E-3</v>
      </c>
    </row>
    <row r="79" spans="1:16" ht="12.75" customHeight="1">
      <c r="A79" s="239">
        <v>69</v>
      </c>
      <c r="B79" s="251" t="s">
        <v>916</v>
      </c>
      <c r="C79" s="243" t="s">
        <v>117</v>
      </c>
      <c r="D79" s="244">
        <v>45407</v>
      </c>
      <c r="E79" s="243">
        <v>711.25</v>
      </c>
      <c r="F79" s="243">
        <v>709.7833333333333</v>
      </c>
      <c r="G79" s="245">
        <v>698.26666666666665</v>
      </c>
      <c r="H79" s="245">
        <v>685.2833333333333</v>
      </c>
      <c r="I79" s="245">
        <v>673.76666666666665</v>
      </c>
      <c r="J79" s="245">
        <v>722.76666666666665</v>
      </c>
      <c r="K79" s="245">
        <v>734.2833333333333</v>
      </c>
      <c r="L79" s="245">
        <v>747.26666666666665</v>
      </c>
      <c r="M79" s="246">
        <v>721.3</v>
      </c>
      <c r="N79" s="246">
        <v>696.8</v>
      </c>
      <c r="O79" s="246">
        <v>7501000</v>
      </c>
      <c r="P79" s="247">
        <v>1.8175401446973709E-2</v>
      </c>
    </row>
    <row r="80" spans="1:16" ht="12.75" customHeight="1">
      <c r="A80" s="239">
        <v>70</v>
      </c>
      <c r="B80" s="251" t="s">
        <v>57</v>
      </c>
      <c r="C80" s="249" t="s">
        <v>118</v>
      </c>
      <c r="D80" s="244">
        <v>45407</v>
      </c>
      <c r="E80" s="243">
        <v>1234.8499999999999</v>
      </c>
      <c r="F80" s="243">
        <v>1233.4833333333333</v>
      </c>
      <c r="G80" s="245">
        <v>1222.4166666666667</v>
      </c>
      <c r="H80" s="245">
        <v>1209.9833333333333</v>
      </c>
      <c r="I80" s="245">
        <v>1198.9166666666667</v>
      </c>
      <c r="J80" s="245">
        <v>1245.9166666666667</v>
      </c>
      <c r="K80" s="245">
        <v>1256.9833333333333</v>
      </c>
      <c r="L80" s="245">
        <v>1269.4166666666667</v>
      </c>
      <c r="M80" s="246">
        <v>1244.55</v>
      </c>
      <c r="N80" s="246">
        <v>1221.05</v>
      </c>
      <c r="O80" s="246">
        <v>5957000</v>
      </c>
      <c r="P80" s="247">
        <v>1.6815200941651253E-3</v>
      </c>
    </row>
    <row r="81" spans="1:16" ht="12.75" customHeight="1">
      <c r="A81" s="239">
        <v>71</v>
      </c>
      <c r="B81" s="251" t="s">
        <v>106</v>
      </c>
      <c r="C81" s="243" t="s">
        <v>119</v>
      </c>
      <c r="D81" s="244">
        <v>45407</v>
      </c>
      <c r="E81" s="243">
        <v>2667.4</v>
      </c>
      <c r="F81" s="243">
        <v>2688.1166666666668</v>
      </c>
      <c r="G81" s="245">
        <v>2642.3833333333337</v>
      </c>
      <c r="H81" s="245">
        <v>2617.3666666666668</v>
      </c>
      <c r="I81" s="245">
        <v>2571.6333333333337</v>
      </c>
      <c r="J81" s="245">
        <v>2713.1333333333337</v>
      </c>
      <c r="K81" s="245">
        <v>2758.8666666666672</v>
      </c>
      <c r="L81" s="245">
        <v>2783.8833333333337</v>
      </c>
      <c r="M81" s="246">
        <v>2733.85</v>
      </c>
      <c r="N81" s="246">
        <v>2663.1</v>
      </c>
      <c r="O81" s="246">
        <v>4016125</v>
      </c>
      <c r="P81" s="247">
        <v>3.248259860788863E-2</v>
      </c>
    </row>
    <row r="82" spans="1:16" ht="12.75" customHeight="1">
      <c r="A82" s="239">
        <v>72</v>
      </c>
      <c r="B82" s="251" t="s">
        <v>42</v>
      </c>
      <c r="C82" s="243" t="s">
        <v>120</v>
      </c>
      <c r="D82" s="244">
        <v>45407</v>
      </c>
      <c r="E82" s="243">
        <v>428.3</v>
      </c>
      <c r="F82" s="243">
        <v>428.81666666666666</v>
      </c>
      <c r="G82" s="245">
        <v>423.68333333333334</v>
      </c>
      <c r="H82" s="245">
        <v>419.06666666666666</v>
      </c>
      <c r="I82" s="245">
        <v>413.93333333333334</v>
      </c>
      <c r="J82" s="245">
        <v>433.43333333333334</v>
      </c>
      <c r="K82" s="245">
        <v>438.56666666666666</v>
      </c>
      <c r="L82" s="245">
        <v>443.18333333333334</v>
      </c>
      <c r="M82" s="246">
        <v>433.95</v>
      </c>
      <c r="N82" s="246">
        <v>424.2</v>
      </c>
      <c r="O82" s="246">
        <v>10478000</v>
      </c>
      <c r="P82" s="247">
        <v>7.9538429837214097E-2</v>
      </c>
    </row>
    <row r="83" spans="1:16" ht="12.75" customHeight="1">
      <c r="A83" s="239">
        <v>73</v>
      </c>
      <c r="B83" s="251" t="s">
        <v>47</v>
      </c>
      <c r="C83" s="243" t="s">
        <v>121</v>
      </c>
      <c r="D83" s="244">
        <v>45407</v>
      </c>
      <c r="E83" s="243">
        <v>2306.0500000000002</v>
      </c>
      <c r="F83" s="243">
        <v>2304.6333333333332</v>
      </c>
      <c r="G83" s="245">
        <v>2294.2666666666664</v>
      </c>
      <c r="H83" s="245">
        <v>2282.4833333333331</v>
      </c>
      <c r="I83" s="245">
        <v>2272.1166666666663</v>
      </c>
      <c r="J83" s="245">
        <v>2316.4166666666665</v>
      </c>
      <c r="K83" s="245">
        <v>2326.7833333333333</v>
      </c>
      <c r="L83" s="245">
        <v>2338.5666666666666</v>
      </c>
      <c r="M83" s="246">
        <v>2315</v>
      </c>
      <c r="N83" s="246">
        <v>2292.85</v>
      </c>
      <c r="O83" s="246">
        <v>6755751</v>
      </c>
      <c r="P83" s="247">
        <v>-6.5235690235690234E-3</v>
      </c>
    </row>
    <row r="84" spans="1:16" ht="12.75" customHeight="1">
      <c r="A84" s="239">
        <v>74</v>
      </c>
      <c r="B84" s="251" t="s">
        <v>82</v>
      </c>
      <c r="C84" s="243" t="s">
        <v>122</v>
      </c>
      <c r="D84" s="244">
        <v>45407</v>
      </c>
      <c r="E84" s="243">
        <v>566.20000000000005</v>
      </c>
      <c r="F84" s="243">
        <v>565.75</v>
      </c>
      <c r="G84" s="245">
        <v>558.54999999999995</v>
      </c>
      <c r="H84" s="245">
        <v>550.9</v>
      </c>
      <c r="I84" s="245">
        <v>543.69999999999993</v>
      </c>
      <c r="J84" s="245">
        <v>573.4</v>
      </c>
      <c r="K84" s="245">
        <v>580.6</v>
      </c>
      <c r="L84" s="245">
        <v>588.25</v>
      </c>
      <c r="M84" s="246">
        <v>572.95000000000005</v>
      </c>
      <c r="N84" s="246">
        <v>558.1</v>
      </c>
      <c r="O84" s="246">
        <v>6377500</v>
      </c>
      <c r="P84" s="247">
        <v>-3.3895095625828445E-2</v>
      </c>
    </row>
    <row r="85" spans="1:16" ht="12.75" customHeight="1">
      <c r="A85" s="239">
        <v>75</v>
      </c>
      <c r="B85" s="251" t="s">
        <v>40</v>
      </c>
      <c r="C85" s="243" t="s">
        <v>123</v>
      </c>
      <c r="D85" s="244">
        <v>45407</v>
      </c>
      <c r="E85" s="243">
        <v>3578.2</v>
      </c>
      <c r="F85" s="243">
        <v>3591.1333333333332</v>
      </c>
      <c r="G85" s="245">
        <v>3548.2666666666664</v>
      </c>
      <c r="H85" s="245">
        <v>3518.333333333333</v>
      </c>
      <c r="I85" s="245">
        <v>3475.4666666666662</v>
      </c>
      <c r="J85" s="245">
        <v>3621.0666666666666</v>
      </c>
      <c r="K85" s="245">
        <v>3663.9333333333334</v>
      </c>
      <c r="L85" s="245">
        <v>3693.8666666666668</v>
      </c>
      <c r="M85" s="246">
        <v>3634</v>
      </c>
      <c r="N85" s="246">
        <v>3561.2</v>
      </c>
      <c r="O85" s="246">
        <v>7632000</v>
      </c>
      <c r="P85" s="247">
        <v>2.1891946173930508E-2</v>
      </c>
    </row>
    <row r="86" spans="1:16" ht="12.75" customHeight="1">
      <c r="A86" s="239">
        <v>76</v>
      </c>
      <c r="B86" s="251" t="s">
        <v>40</v>
      </c>
      <c r="C86" s="250" t="s">
        <v>124</v>
      </c>
      <c r="D86" s="244">
        <v>45407</v>
      </c>
      <c r="E86" s="243">
        <v>1507.3</v>
      </c>
      <c r="F86" s="243">
        <v>1511.8333333333333</v>
      </c>
      <c r="G86" s="245">
        <v>1496.6666666666665</v>
      </c>
      <c r="H86" s="245">
        <v>1486.0333333333333</v>
      </c>
      <c r="I86" s="245">
        <v>1470.8666666666666</v>
      </c>
      <c r="J86" s="245">
        <v>1522.4666666666665</v>
      </c>
      <c r="K86" s="245">
        <v>1537.633333333333</v>
      </c>
      <c r="L86" s="245">
        <v>1548.2666666666664</v>
      </c>
      <c r="M86" s="246">
        <v>1527</v>
      </c>
      <c r="N86" s="246">
        <v>1501.2</v>
      </c>
      <c r="O86" s="246">
        <v>7086000</v>
      </c>
      <c r="P86" s="247">
        <v>1.019317128804619E-2</v>
      </c>
    </row>
    <row r="87" spans="1:16" ht="12.75" customHeight="1">
      <c r="A87" s="239">
        <v>77</v>
      </c>
      <c r="B87" s="251" t="s">
        <v>85</v>
      </c>
      <c r="C87" s="243" t="s">
        <v>125</v>
      </c>
      <c r="D87" s="244">
        <v>45407</v>
      </c>
      <c r="E87" s="243">
        <v>1545.35</v>
      </c>
      <c r="F87" s="243">
        <v>1548.5833333333333</v>
      </c>
      <c r="G87" s="245">
        <v>1538.5666666666666</v>
      </c>
      <c r="H87" s="245">
        <v>1531.7833333333333</v>
      </c>
      <c r="I87" s="245">
        <v>1521.7666666666667</v>
      </c>
      <c r="J87" s="245">
        <v>1555.3666666666666</v>
      </c>
      <c r="K87" s="245">
        <v>1565.3833333333334</v>
      </c>
      <c r="L87" s="245">
        <v>1572.1666666666665</v>
      </c>
      <c r="M87" s="246">
        <v>1558.6</v>
      </c>
      <c r="N87" s="246">
        <v>1541.8</v>
      </c>
      <c r="O87" s="246">
        <v>15592500</v>
      </c>
      <c r="P87" s="247">
        <v>1.4021031547320982E-2</v>
      </c>
    </row>
    <row r="88" spans="1:16" ht="12.75" customHeight="1">
      <c r="A88" s="239">
        <v>78</v>
      </c>
      <c r="B88" s="251" t="s">
        <v>66</v>
      </c>
      <c r="C88" s="243" t="s">
        <v>126</v>
      </c>
      <c r="D88" s="244">
        <v>45407</v>
      </c>
      <c r="E88" s="243">
        <v>3720.1</v>
      </c>
      <c r="F88" s="243">
        <v>3732.0666666666671</v>
      </c>
      <c r="G88" s="245">
        <v>3701.233333333334</v>
      </c>
      <c r="H88" s="245">
        <v>3682.3666666666668</v>
      </c>
      <c r="I88" s="245">
        <v>3651.5333333333338</v>
      </c>
      <c r="J88" s="245">
        <v>3750.9333333333343</v>
      </c>
      <c r="K88" s="245">
        <v>3781.7666666666673</v>
      </c>
      <c r="L88" s="245">
        <v>3800.6333333333346</v>
      </c>
      <c r="M88" s="246">
        <v>3762.9</v>
      </c>
      <c r="N88" s="246">
        <v>3713.2</v>
      </c>
      <c r="O88" s="246">
        <v>2953200</v>
      </c>
      <c r="P88" s="247">
        <v>-4.2484321262391258E-3</v>
      </c>
    </row>
    <row r="89" spans="1:16" ht="12.75" customHeight="1">
      <c r="A89" s="239">
        <v>79</v>
      </c>
      <c r="B89" s="251" t="s">
        <v>61</v>
      </c>
      <c r="C89" s="243" t="s">
        <v>127</v>
      </c>
      <c r="D89" s="244">
        <v>45407</v>
      </c>
      <c r="E89" s="243">
        <v>1541.5</v>
      </c>
      <c r="F89" s="243">
        <v>1544.1000000000001</v>
      </c>
      <c r="G89" s="245">
        <v>1536.4000000000003</v>
      </c>
      <c r="H89" s="245">
        <v>1531.3000000000002</v>
      </c>
      <c r="I89" s="245">
        <v>1523.6000000000004</v>
      </c>
      <c r="J89" s="245">
        <v>1549.2000000000003</v>
      </c>
      <c r="K89" s="245">
        <v>1556.9</v>
      </c>
      <c r="L89" s="245">
        <v>1562.0000000000002</v>
      </c>
      <c r="M89" s="246">
        <v>1551.8</v>
      </c>
      <c r="N89" s="246">
        <v>1539</v>
      </c>
      <c r="O89" s="246">
        <v>171732550</v>
      </c>
      <c r="P89" s="247">
        <v>-2.3050111386448399E-2</v>
      </c>
    </row>
    <row r="90" spans="1:16" ht="12.75" customHeight="1">
      <c r="A90" s="239">
        <v>80</v>
      </c>
      <c r="B90" s="251" t="s">
        <v>66</v>
      </c>
      <c r="C90" s="243" t="s">
        <v>128</v>
      </c>
      <c r="D90" s="244">
        <v>45407</v>
      </c>
      <c r="E90" s="243">
        <v>623.95000000000005</v>
      </c>
      <c r="F90" s="243">
        <v>628.41666666666663</v>
      </c>
      <c r="G90" s="245">
        <v>618.43333333333328</v>
      </c>
      <c r="H90" s="245">
        <v>612.91666666666663</v>
      </c>
      <c r="I90" s="245">
        <v>602.93333333333328</v>
      </c>
      <c r="J90" s="245">
        <v>633.93333333333328</v>
      </c>
      <c r="K90" s="245">
        <v>643.91666666666663</v>
      </c>
      <c r="L90" s="245">
        <v>649.43333333333328</v>
      </c>
      <c r="M90" s="246">
        <v>638.4</v>
      </c>
      <c r="N90" s="246">
        <v>622.9</v>
      </c>
      <c r="O90" s="246">
        <v>28821100</v>
      </c>
      <c r="P90" s="247">
        <v>6.0382856449067143E-2</v>
      </c>
    </row>
    <row r="91" spans="1:16" ht="12.75" customHeight="1">
      <c r="A91" s="239">
        <v>81</v>
      </c>
      <c r="B91" s="251" t="s">
        <v>54</v>
      </c>
      <c r="C91" s="243" t="s">
        <v>129</v>
      </c>
      <c r="D91" s="244">
        <v>45407</v>
      </c>
      <c r="E91" s="243">
        <v>4510</v>
      </c>
      <c r="F91" s="243">
        <v>4518.8833333333341</v>
      </c>
      <c r="G91" s="245">
        <v>4482.1666666666679</v>
      </c>
      <c r="H91" s="245">
        <v>4454.3333333333339</v>
      </c>
      <c r="I91" s="245">
        <v>4417.6166666666677</v>
      </c>
      <c r="J91" s="245">
        <v>4546.7166666666681</v>
      </c>
      <c r="K91" s="245">
        <v>4583.4333333333334</v>
      </c>
      <c r="L91" s="245">
        <v>4611.2666666666682</v>
      </c>
      <c r="M91" s="246">
        <v>4555.6000000000004</v>
      </c>
      <c r="N91" s="246">
        <v>4491.05</v>
      </c>
      <c r="O91" s="246">
        <v>4588200</v>
      </c>
      <c r="P91" s="247">
        <v>3.76552004884999E-2</v>
      </c>
    </row>
    <row r="92" spans="1:16" ht="12.75" customHeight="1">
      <c r="A92" s="239">
        <v>82</v>
      </c>
      <c r="B92" s="251" t="s">
        <v>130</v>
      </c>
      <c r="C92" s="243" t="s">
        <v>131</v>
      </c>
      <c r="D92" s="244">
        <v>45407</v>
      </c>
      <c r="E92" s="243">
        <v>603.85</v>
      </c>
      <c r="F92" s="243">
        <v>600.93333333333339</v>
      </c>
      <c r="G92" s="245">
        <v>596.06666666666683</v>
      </c>
      <c r="H92" s="245">
        <v>588.28333333333342</v>
      </c>
      <c r="I92" s="245">
        <v>583.41666666666686</v>
      </c>
      <c r="J92" s="245">
        <v>608.71666666666681</v>
      </c>
      <c r="K92" s="245">
        <v>613.58333333333337</v>
      </c>
      <c r="L92" s="245">
        <v>621.36666666666679</v>
      </c>
      <c r="M92" s="246">
        <v>605.79999999999995</v>
      </c>
      <c r="N92" s="246">
        <v>593.15</v>
      </c>
      <c r="O92" s="246">
        <v>39397400</v>
      </c>
      <c r="P92" s="247">
        <v>-5.1245743568996326E-2</v>
      </c>
    </row>
    <row r="93" spans="1:16" ht="12.75" customHeight="1">
      <c r="A93" s="239">
        <v>83</v>
      </c>
      <c r="B93" s="251" t="s">
        <v>130</v>
      </c>
      <c r="C93" s="243" t="s">
        <v>132</v>
      </c>
      <c r="D93" s="244">
        <v>45407</v>
      </c>
      <c r="E93" s="243">
        <v>358.7</v>
      </c>
      <c r="F93" s="243">
        <v>358.51666666666665</v>
      </c>
      <c r="G93" s="245">
        <v>353.13333333333333</v>
      </c>
      <c r="H93" s="245">
        <v>347.56666666666666</v>
      </c>
      <c r="I93" s="245">
        <v>342.18333333333334</v>
      </c>
      <c r="J93" s="245">
        <v>364.08333333333331</v>
      </c>
      <c r="K93" s="245">
        <v>369.46666666666664</v>
      </c>
      <c r="L93" s="245">
        <v>375.0333333333333</v>
      </c>
      <c r="M93" s="246">
        <v>363.9</v>
      </c>
      <c r="N93" s="246">
        <v>352.95</v>
      </c>
      <c r="O93" s="246">
        <v>33368800</v>
      </c>
      <c r="P93" s="247">
        <v>-7.8184480234260612E-2</v>
      </c>
    </row>
    <row r="94" spans="1:16" ht="12.75" customHeight="1">
      <c r="A94" s="239">
        <v>84</v>
      </c>
      <c r="B94" s="251" t="s">
        <v>82</v>
      </c>
      <c r="C94" s="249" t="s">
        <v>133</v>
      </c>
      <c r="D94" s="244">
        <v>45407</v>
      </c>
      <c r="E94" s="243">
        <v>488.05</v>
      </c>
      <c r="F94" s="243">
        <v>479.43333333333334</v>
      </c>
      <c r="G94" s="245">
        <v>469.36666666666667</v>
      </c>
      <c r="H94" s="245">
        <v>450.68333333333334</v>
      </c>
      <c r="I94" s="245">
        <v>440.61666666666667</v>
      </c>
      <c r="J94" s="245">
        <v>498.11666666666667</v>
      </c>
      <c r="K94" s="245">
        <v>508.18333333333339</v>
      </c>
      <c r="L94" s="245">
        <v>526.86666666666667</v>
      </c>
      <c r="M94" s="246">
        <v>489.5</v>
      </c>
      <c r="N94" s="246">
        <v>460.75</v>
      </c>
      <c r="O94" s="246">
        <v>34508700</v>
      </c>
      <c r="P94" s="247">
        <v>-0.11769984812922822</v>
      </c>
    </row>
    <row r="95" spans="1:16" ht="12.75" customHeight="1">
      <c r="A95" s="239">
        <v>85</v>
      </c>
      <c r="B95" s="251" t="s">
        <v>57</v>
      </c>
      <c r="C95" s="243" t="s">
        <v>134</v>
      </c>
      <c r="D95" s="244">
        <v>45407</v>
      </c>
      <c r="E95" s="243">
        <v>2269.6</v>
      </c>
      <c r="F95" s="243">
        <v>2272.6166666666668</v>
      </c>
      <c r="G95" s="245">
        <v>2264.2333333333336</v>
      </c>
      <c r="H95" s="245">
        <v>2258.8666666666668</v>
      </c>
      <c r="I95" s="245">
        <v>2250.4833333333336</v>
      </c>
      <c r="J95" s="245">
        <v>2277.9833333333336</v>
      </c>
      <c r="K95" s="245">
        <v>2286.3666666666668</v>
      </c>
      <c r="L95" s="245">
        <v>2291.7333333333336</v>
      </c>
      <c r="M95" s="246">
        <v>2281</v>
      </c>
      <c r="N95" s="246">
        <v>2267.25</v>
      </c>
      <c r="O95" s="246">
        <v>19871100</v>
      </c>
      <c r="P95" s="247">
        <v>2.619837015461841E-2</v>
      </c>
    </row>
    <row r="96" spans="1:16" ht="12.75" customHeight="1">
      <c r="A96" s="239">
        <v>86</v>
      </c>
      <c r="B96" s="251" t="s">
        <v>61</v>
      </c>
      <c r="C96" s="243" t="s">
        <v>136</v>
      </c>
      <c r="D96" s="244">
        <v>45407</v>
      </c>
      <c r="E96" s="243">
        <v>1110.0999999999999</v>
      </c>
      <c r="F96" s="243">
        <v>1111.5666666666666</v>
      </c>
      <c r="G96" s="245">
        <v>1106.3833333333332</v>
      </c>
      <c r="H96" s="245">
        <v>1102.6666666666665</v>
      </c>
      <c r="I96" s="245">
        <v>1097.4833333333331</v>
      </c>
      <c r="J96" s="245">
        <v>1115.2833333333333</v>
      </c>
      <c r="K96" s="245">
        <v>1120.4666666666667</v>
      </c>
      <c r="L96" s="245">
        <v>1124.1833333333334</v>
      </c>
      <c r="M96" s="246">
        <v>1116.75</v>
      </c>
      <c r="N96" s="246">
        <v>1107.8499999999999</v>
      </c>
      <c r="O96" s="246">
        <v>76200600</v>
      </c>
      <c r="P96" s="247">
        <v>-3.9095394882025299E-2</v>
      </c>
    </row>
    <row r="97" spans="1:16" ht="12.75" customHeight="1">
      <c r="A97" s="239">
        <v>87</v>
      </c>
      <c r="B97" s="251" t="s">
        <v>66</v>
      </c>
      <c r="C97" s="243" t="s">
        <v>137</v>
      </c>
      <c r="D97" s="244">
        <v>45407</v>
      </c>
      <c r="E97" s="243">
        <v>1689.95</v>
      </c>
      <c r="F97" s="243">
        <v>1701.8000000000002</v>
      </c>
      <c r="G97" s="245">
        <v>1673.9500000000003</v>
      </c>
      <c r="H97" s="245">
        <v>1657.95</v>
      </c>
      <c r="I97" s="245">
        <v>1630.1000000000001</v>
      </c>
      <c r="J97" s="245">
        <v>1717.8000000000004</v>
      </c>
      <c r="K97" s="245">
        <v>1745.6500000000003</v>
      </c>
      <c r="L97" s="245">
        <v>1761.6500000000005</v>
      </c>
      <c r="M97" s="246">
        <v>1729.65</v>
      </c>
      <c r="N97" s="246">
        <v>1685.8</v>
      </c>
      <c r="O97" s="246">
        <v>2808000</v>
      </c>
      <c r="P97" s="247">
        <v>-2.7195565563831629E-2</v>
      </c>
    </row>
    <row r="98" spans="1:16" ht="12.75" customHeight="1">
      <c r="A98" s="239">
        <v>88</v>
      </c>
      <c r="B98" s="251" t="s">
        <v>66</v>
      </c>
      <c r="C98" s="243" t="s">
        <v>138</v>
      </c>
      <c r="D98" s="244">
        <v>45407</v>
      </c>
      <c r="E98" s="243">
        <v>627.54999999999995</v>
      </c>
      <c r="F98" s="243">
        <v>627.33333333333337</v>
      </c>
      <c r="G98" s="245">
        <v>621.86666666666679</v>
      </c>
      <c r="H98" s="245">
        <v>616.18333333333339</v>
      </c>
      <c r="I98" s="245">
        <v>610.71666666666681</v>
      </c>
      <c r="J98" s="245">
        <v>633.01666666666677</v>
      </c>
      <c r="K98" s="245">
        <v>638.48333333333323</v>
      </c>
      <c r="L98" s="245">
        <v>644.16666666666674</v>
      </c>
      <c r="M98" s="246">
        <v>632.79999999999995</v>
      </c>
      <c r="N98" s="246">
        <v>621.65</v>
      </c>
      <c r="O98" s="246">
        <v>12595500</v>
      </c>
      <c r="P98" s="247">
        <v>-2.098635886673662E-2</v>
      </c>
    </row>
    <row r="99" spans="1:16" ht="12.75" customHeight="1">
      <c r="A99" s="239">
        <v>89</v>
      </c>
      <c r="B99" s="251" t="s">
        <v>77</v>
      </c>
      <c r="C99" s="243" t="s">
        <v>139</v>
      </c>
      <c r="D99" s="244">
        <v>45407</v>
      </c>
      <c r="E99" s="243">
        <v>12.8</v>
      </c>
      <c r="F99" s="243">
        <v>12.683333333333332</v>
      </c>
      <c r="G99" s="245">
        <v>12.416666666666664</v>
      </c>
      <c r="H99" s="245">
        <v>12.033333333333333</v>
      </c>
      <c r="I99" s="245">
        <v>11.766666666666666</v>
      </c>
      <c r="J99" s="245">
        <v>13.066666666666663</v>
      </c>
      <c r="K99" s="245">
        <v>13.333333333333332</v>
      </c>
      <c r="L99" s="245">
        <v>13.716666666666661</v>
      </c>
      <c r="M99" s="246">
        <v>12.95</v>
      </c>
      <c r="N99" s="246">
        <v>12.3</v>
      </c>
      <c r="O99" s="246">
        <v>2702160000</v>
      </c>
      <c r="P99" s="247">
        <v>-2.8531162817452327E-2</v>
      </c>
    </row>
    <row r="100" spans="1:16" ht="12.75" customHeight="1">
      <c r="A100" s="239">
        <v>90</v>
      </c>
      <c r="B100" s="251" t="s">
        <v>66</v>
      </c>
      <c r="C100" s="243" t="s">
        <v>140</v>
      </c>
      <c r="D100" s="244">
        <v>45407</v>
      </c>
      <c r="E100" s="243">
        <v>125</v>
      </c>
      <c r="F100" s="243">
        <v>123.78333333333335</v>
      </c>
      <c r="G100" s="245">
        <v>122.2166666666667</v>
      </c>
      <c r="H100" s="245">
        <v>119.43333333333335</v>
      </c>
      <c r="I100" s="245">
        <v>117.8666666666667</v>
      </c>
      <c r="J100" s="245">
        <v>126.56666666666669</v>
      </c>
      <c r="K100" s="245">
        <v>128.13333333333333</v>
      </c>
      <c r="L100" s="245">
        <v>130.91666666666669</v>
      </c>
      <c r="M100" s="246">
        <v>125.35</v>
      </c>
      <c r="N100" s="246">
        <v>121</v>
      </c>
      <c r="O100" s="246">
        <v>71340000</v>
      </c>
      <c r="P100" s="247">
        <v>-1.4776964507664686E-2</v>
      </c>
    </row>
    <row r="101" spans="1:16" ht="12.75" customHeight="1">
      <c r="A101" s="239">
        <v>91</v>
      </c>
      <c r="B101" s="251" t="s">
        <v>61</v>
      </c>
      <c r="C101" s="243" t="s">
        <v>141</v>
      </c>
      <c r="D101" s="244">
        <v>45407</v>
      </c>
      <c r="E101" s="243">
        <v>84.75</v>
      </c>
      <c r="F101" s="243">
        <v>84.066666666666663</v>
      </c>
      <c r="G101" s="245">
        <v>82.98333333333332</v>
      </c>
      <c r="H101" s="245">
        <v>81.216666666666654</v>
      </c>
      <c r="I101" s="245">
        <v>80.133333333333312</v>
      </c>
      <c r="J101" s="245">
        <v>85.833333333333329</v>
      </c>
      <c r="K101" s="245">
        <v>86.916666666666671</v>
      </c>
      <c r="L101" s="245">
        <v>88.683333333333337</v>
      </c>
      <c r="M101" s="246">
        <v>85.15</v>
      </c>
      <c r="N101" s="246">
        <v>82.3</v>
      </c>
      <c r="O101" s="246">
        <v>357847500</v>
      </c>
      <c r="P101" s="247">
        <v>8.0069294798664811E-3</v>
      </c>
    </row>
    <row r="102" spans="1:16" ht="12.75" customHeight="1">
      <c r="A102" s="239">
        <v>92</v>
      </c>
      <c r="B102" s="251" t="s">
        <v>188</v>
      </c>
      <c r="C102" s="249" t="s">
        <v>142</v>
      </c>
      <c r="D102" s="244">
        <v>45407</v>
      </c>
      <c r="E102" s="243">
        <v>151</v>
      </c>
      <c r="F102" s="243">
        <v>150.48333333333332</v>
      </c>
      <c r="G102" s="245">
        <v>148.21666666666664</v>
      </c>
      <c r="H102" s="245">
        <v>145.43333333333331</v>
      </c>
      <c r="I102" s="245">
        <v>143.16666666666663</v>
      </c>
      <c r="J102" s="245">
        <v>153.26666666666665</v>
      </c>
      <c r="K102" s="245">
        <v>155.53333333333336</v>
      </c>
      <c r="L102" s="245">
        <v>158.31666666666666</v>
      </c>
      <c r="M102" s="246">
        <v>152.75</v>
      </c>
      <c r="N102" s="246">
        <v>147.69999999999999</v>
      </c>
      <c r="O102" s="246">
        <v>62568750</v>
      </c>
      <c r="P102" s="247">
        <v>-3.9995224450811847E-3</v>
      </c>
    </row>
    <row r="103" spans="1:16" ht="12.75" customHeight="1">
      <c r="A103" s="239">
        <v>93</v>
      </c>
      <c r="B103" s="251" t="s">
        <v>82</v>
      </c>
      <c r="C103" s="243" t="s">
        <v>143</v>
      </c>
      <c r="D103" s="244">
        <v>45407</v>
      </c>
      <c r="E103" s="243">
        <v>475.55</v>
      </c>
      <c r="F103" s="243">
        <v>475.05</v>
      </c>
      <c r="G103" s="245">
        <v>469.95000000000005</v>
      </c>
      <c r="H103" s="245">
        <v>464.35</v>
      </c>
      <c r="I103" s="245">
        <v>459.25000000000006</v>
      </c>
      <c r="J103" s="245">
        <v>480.65000000000003</v>
      </c>
      <c r="K103" s="245">
        <v>485.75000000000006</v>
      </c>
      <c r="L103" s="245">
        <v>491.35</v>
      </c>
      <c r="M103" s="246">
        <v>480.15</v>
      </c>
      <c r="N103" s="246">
        <v>469.45</v>
      </c>
      <c r="O103" s="246">
        <v>16647125</v>
      </c>
      <c r="P103" s="247">
        <v>-2.2841000807102503E-2</v>
      </c>
    </row>
    <row r="104" spans="1:16" ht="12.75" customHeight="1">
      <c r="A104" s="239">
        <v>94</v>
      </c>
      <c r="B104" s="251" t="s">
        <v>115</v>
      </c>
      <c r="C104" s="250" t="s">
        <v>144</v>
      </c>
      <c r="D104" s="244">
        <v>45407</v>
      </c>
      <c r="E104" s="243">
        <v>598.79999999999995</v>
      </c>
      <c r="F104" s="243">
        <v>600.56666666666661</v>
      </c>
      <c r="G104" s="245">
        <v>595.73333333333323</v>
      </c>
      <c r="H104" s="245">
        <v>592.66666666666663</v>
      </c>
      <c r="I104" s="245">
        <v>587.83333333333326</v>
      </c>
      <c r="J104" s="245">
        <v>603.63333333333321</v>
      </c>
      <c r="K104" s="245">
        <v>608.4666666666667</v>
      </c>
      <c r="L104" s="245">
        <v>611.53333333333319</v>
      </c>
      <c r="M104" s="246">
        <v>605.4</v>
      </c>
      <c r="N104" s="246">
        <v>597.5</v>
      </c>
      <c r="O104" s="246">
        <v>16426000</v>
      </c>
      <c r="P104" s="247">
        <v>1.6208859193268994E-2</v>
      </c>
    </row>
    <row r="105" spans="1:16" ht="12.75" customHeight="1">
      <c r="A105" s="239">
        <v>95</v>
      </c>
      <c r="B105" s="251" t="s">
        <v>47</v>
      </c>
      <c r="C105" s="243" t="s">
        <v>145</v>
      </c>
      <c r="D105" s="244">
        <v>45407</v>
      </c>
      <c r="E105" s="243">
        <v>229.15</v>
      </c>
      <c r="F105" s="243">
        <v>228.21666666666667</v>
      </c>
      <c r="G105" s="245">
        <v>225.93333333333334</v>
      </c>
      <c r="H105" s="245">
        <v>222.71666666666667</v>
      </c>
      <c r="I105" s="245">
        <v>220.43333333333334</v>
      </c>
      <c r="J105" s="245">
        <v>231.43333333333334</v>
      </c>
      <c r="K105" s="245">
        <v>233.7166666666667</v>
      </c>
      <c r="L105" s="245">
        <v>236.93333333333334</v>
      </c>
      <c r="M105" s="246">
        <v>230.5</v>
      </c>
      <c r="N105" s="246">
        <v>225</v>
      </c>
      <c r="O105" s="246">
        <v>26923600</v>
      </c>
      <c r="P105" s="247">
        <v>-5.8226820856157435E-2</v>
      </c>
    </row>
    <row r="106" spans="1:16" ht="12.75" customHeight="1">
      <c r="A106" s="239">
        <v>96</v>
      </c>
      <c r="B106" s="251" t="s">
        <v>57</v>
      </c>
      <c r="C106" s="250" t="s">
        <v>146</v>
      </c>
      <c r="D106" s="244">
        <v>45407</v>
      </c>
      <c r="E106" s="243">
        <v>2559.1999999999998</v>
      </c>
      <c r="F106" s="243">
        <v>2562.0666666666666</v>
      </c>
      <c r="G106" s="245">
        <v>2546.1333333333332</v>
      </c>
      <c r="H106" s="245">
        <v>2533.0666666666666</v>
      </c>
      <c r="I106" s="245">
        <v>2517.1333333333332</v>
      </c>
      <c r="J106" s="245">
        <v>2575.1333333333332</v>
      </c>
      <c r="K106" s="245">
        <v>2591.0666666666666</v>
      </c>
      <c r="L106" s="245">
        <v>2604.1333333333332</v>
      </c>
      <c r="M106" s="246">
        <v>2578</v>
      </c>
      <c r="N106" s="246">
        <v>2549</v>
      </c>
      <c r="O106" s="246">
        <v>1415700</v>
      </c>
      <c r="P106" s="247">
        <v>-2.1186440677966101E-4</v>
      </c>
    </row>
    <row r="107" spans="1:16" ht="12.75" customHeight="1">
      <c r="A107" s="239">
        <v>97</v>
      </c>
      <c r="B107" s="251" t="s">
        <v>115</v>
      </c>
      <c r="C107" s="248" t="s">
        <v>147</v>
      </c>
      <c r="D107" s="244">
        <v>45407</v>
      </c>
      <c r="E107" s="243">
        <v>3798.8</v>
      </c>
      <c r="F107" s="243">
        <v>3758.1833333333329</v>
      </c>
      <c r="G107" s="245">
        <v>3706.1166666666659</v>
      </c>
      <c r="H107" s="245">
        <v>3613.4333333333329</v>
      </c>
      <c r="I107" s="245">
        <v>3561.3666666666659</v>
      </c>
      <c r="J107" s="245">
        <v>3850.8666666666659</v>
      </c>
      <c r="K107" s="245">
        <v>3902.9333333333325</v>
      </c>
      <c r="L107" s="245">
        <v>3995.6166666666659</v>
      </c>
      <c r="M107" s="246">
        <v>3810.25</v>
      </c>
      <c r="N107" s="246">
        <v>3665.5</v>
      </c>
      <c r="O107" s="246">
        <v>5605800</v>
      </c>
      <c r="P107" s="247">
        <v>-4.5415070242656452E-2</v>
      </c>
    </row>
    <row r="108" spans="1:16" ht="12.75" customHeight="1">
      <c r="A108" s="239">
        <v>98</v>
      </c>
      <c r="B108" s="251" t="s">
        <v>61</v>
      </c>
      <c r="C108" s="250" t="s">
        <v>148</v>
      </c>
      <c r="D108" s="244">
        <v>45407</v>
      </c>
      <c r="E108" s="243">
        <v>1558.55</v>
      </c>
      <c r="F108" s="243">
        <v>1560.4833333333333</v>
      </c>
      <c r="G108" s="245">
        <v>1552.1666666666667</v>
      </c>
      <c r="H108" s="245">
        <v>1545.7833333333333</v>
      </c>
      <c r="I108" s="245">
        <v>1537.4666666666667</v>
      </c>
      <c r="J108" s="245">
        <v>1566.8666666666668</v>
      </c>
      <c r="K108" s="245">
        <v>1575.1833333333334</v>
      </c>
      <c r="L108" s="245">
        <v>1581.5666666666668</v>
      </c>
      <c r="M108" s="246">
        <v>1568.8</v>
      </c>
      <c r="N108" s="246">
        <v>1554.1</v>
      </c>
      <c r="O108" s="246">
        <v>22487000</v>
      </c>
      <c r="P108" s="247">
        <v>2.0373899627915418E-2</v>
      </c>
    </row>
    <row r="109" spans="1:16" ht="12.75" customHeight="1">
      <c r="A109" s="239">
        <v>99</v>
      </c>
      <c r="B109" s="251" t="s">
        <v>77</v>
      </c>
      <c r="C109" s="243" t="s">
        <v>149</v>
      </c>
      <c r="D109" s="244">
        <v>45407</v>
      </c>
      <c r="E109" s="243">
        <v>326.85000000000002</v>
      </c>
      <c r="F109" s="243">
        <v>325</v>
      </c>
      <c r="G109" s="245">
        <v>319.55</v>
      </c>
      <c r="H109" s="245">
        <v>312.25</v>
      </c>
      <c r="I109" s="245">
        <v>306.8</v>
      </c>
      <c r="J109" s="245">
        <v>332.3</v>
      </c>
      <c r="K109" s="245">
        <v>337.75000000000006</v>
      </c>
      <c r="L109" s="245">
        <v>345.05</v>
      </c>
      <c r="M109" s="246">
        <v>330.45</v>
      </c>
      <c r="N109" s="246">
        <v>317.7</v>
      </c>
      <c r="O109" s="246">
        <v>94241200</v>
      </c>
      <c r="P109" s="247">
        <v>-1.0742710303722473E-2</v>
      </c>
    </row>
    <row r="110" spans="1:16" ht="12.75" customHeight="1">
      <c r="A110" s="239">
        <v>100</v>
      </c>
      <c r="B110" s="251" t="s">
        <v>85</v>
      </c>
      <c r="C110" s="243" t="s">
        <v>150</v>
      </c>
      <c r="D110" s="244">
        <v>45407</v>
      </c>
      <c r="E110" s="243">
        <v>1509.8</v>
      </c>
      <c r="F110" s="243">
        <v>1505.1000000000001</v>
      </c>
      <c r="G110" s="245">
        <v>1495.7000000000003</v>
      </c>
      <c r="H110" s="245">
        <v>1481.6000000000001</v>
      </c>
      <c r="I110" s="245">
        <v>1472.2000000000003</v>
      </c>
      <c r="J110" s="245">
        <v>1519.2000000000003</v>
      </c>
      <c r="K110" s="245">
        <v>1528.6000000000004</v>
      </c>
      <c r="L110" s="245">
        <v>1542.7000000000003</v>
      </c>
      <c r="M110" s="246">
        <v>1514.5</v>
      </c>
      <c r="N110" s="246">
        <v>1491</v>
      </c>
      <c r="O110" s="246">
        <v>44601600</v>
      </c>
      <c r="P110" s="247">
        <v>-3.5474244193590243E-2</v>
      </c>
    </row>
    <row r="111" spans="1:16" ht="12.75" customHeight="1">
      <c r="A111" s="239">
        <v>101</v>
      </c>
      <c r="B111" s="251" t="s">
        <v>82</v>
      </c>
      <c r="C111" s="243" t="s">
        <v>152</v>
      </c>
      <c r="D111" s="244">
        <v>45407</v>
      </c>
      <c r="E111" s="243">
        <v>173.8</v>
      </c>
      <c r="F111" s="243">
        <v>172.73333333333335</v>
      </c>
      <c r="G111" s="245">
        <v>170.51666666666671</v>
      </c>
      <c r="H111" s="245">
        <v>167.23333333333335</v>
      </c>
      <c r="I111" s="245">
        <v>165.01666666666671</v>
      </c>
      <c r="J111" s="245">
        <v>176.01666666666671</v>
      </c>
      <c r="K111" s="245">
        <v>178.23333333333335</v>
      </c>
      <c r="L111" s="245">
        <v>181.51666666666671</v>
      </c>
      <c r="M111" s="246">
        <v>174.95</v>
      </c>
      <c r="N111" s="246">
        <v>169.45</v>
      </c>
      <c r="O111" s="246">
        <v>163419750</v>
      </c>
      <c r="P111" s="247">
        <v>-2.4218431623682833E-2</v>
      </c>
    </row>
    <row r="112" spans="1:16" ht="12.75" customHeight="1">
      <c r="A112" s="239">
        <v>102</v>
      </c>
      <c r="B112" s="251" t="s">
        <v>42</v>
      </c>
      <c r="C112" s="243" t="s">
        <v>153</v>
      </c>
      <c r="D112" s="244">
        <v>45407</v>
      </c>
      <c r="E112" s="243">
        <v>1329.65</v>
      </c>
      <c r="F112" s="243">
        <v>1330.1000000000001</v>
      </c>
      <c r="G112" s="245">
        <v>1314.8000000000002</v>
      </c>
      <c r="H112" s="245">
        <v>1299.95</v>
      </c>
      <c r="I112" s="245">
        <v>1284.6500000000001</v>
      </c>
      <c r="J112" s="245">
        <v>1344.9500000000003</v>
      </c>
      <c r="K112" s="245">
        <v>1360.25</v>
      </c>
      <c r="L112" s="245">
        <v>1375.1000000000004</v>
      </c>
      <c r="M112" s="246">
        <v>1345.4</v>
      </c>
      <c r="N112" s="246">
        <v>1315.25</v>
      </c>
      <c r="O112" s="246">
        <v>2675400</v>
      </c>
      <c r="P112" s="247">
        <v>1.6547295628550261E-2</v>
      </c>
    </row>
    <row r="113" spans="1:16" ht="12.75" customHeight="1">
      <c r="A113" s="239">
        <v>103</v>
      </c>
      <c r="B113" s="251" t="s">
        <v>115</v>
      </c>
      <c r="C113" s="243" t="s">
        <v>154</v>
      </c>
      <c r="D113" s="244">
        <v>45407</v>
      </c>
      <c r="E113" s="243">
        <v>1025.8499999999999</v>
      </c>
      <c r="F113" s="243">
        <v>1025.45</v>
      </c>
      <c r="G113" s="245">
        <v>1016.9000000000001</v>
      </c>
      <c r="H113" s="245">
        <v>1007.95</v>
      </c>
      <c r="I113" s="245">
        <v>999.40000000000009</v>
      </c>
      <c r="J113" s="245">
        <v>1034.4000000000001</v>
      </c>
      <c r="K113" s="245">
        <v>1042.9499999999998</v>
      </c>
      <c r="L113" s="245">
        <v>1051.9000000000001</v>
      </c>
      <c r="M113" s="246">
        <v>1034</v>
      </c>
      <c r="N113" s="246">
        <v>1016.5</v>
      </c>
      <c r="O113" s="246">
        <v>15543500</v>
      </c>
      <c r="P113" s="247">
        <v>9.7197749104757578E-3</v>
      </c>
    </row>
    <row r="114" spans="1:16" ht="12.75" customHeight="1">
      <c r="A114" s="239">
        <v>104</v>
      </c>
      <c r="B114" s="251" t="s">
        <v>57</v>
      </c>
      <c r="C114" s="250" t="s">
        <v>155</v>
      </c>
      <c r="D114" s="244">
        <v>45407</v>
      </c>
      <c r="E114" s="243">
        <v>437.5</v>
      </c>
      <c r="F114" s="243">
        <v>434.41666666666669</v>
      </c>
      <c r="G114" s="245">
        <v>430.38333333333338</v>
      </c>
      <c r="H114" s="245">
        <v>423.26666666666671</v>
      </c>
      <c r="I114" s="245">
        <v>419.23333333333341</v>
      </c>
      <c r="J114" s="245">
        <v>441.53333333333336</v>
      </c>
      <c r="K114" s="245">
        <v>445.56666666666666</v>
      </c>
      <c r="L114" s="245">
        <v>452.68333333333334</v>
      </c>
      <c r="M114" s="246">
        <v>438.45</v>
      </c>
      <c r="N114" s="246">
        <v>427.3</v>
      </c>
      <c r="O114" s="246">
        <v>112108800</v>
      </c>
      <c r="P114" s="247">
        <v>1.8519056894496615E-2</v>
      </c>
    </row>
    <row r="115" spans="1:16" ht="12.75" customHeight="1">
      <c r="A115" s="239">
        <v>105</v>
      </c>
      <c r="B115" s="251" t="s">
        <v>130</v>
      </c>
      <c r="C115" s="243" t="s">
        <v>156</v>
      </c>
      <c r="D115" s="244">
        <v>45407</v>
      </c>
      <c r="E115" s="243">
        <v>901.2</v>
      </c>
      <c r="F115" s="243">
        <v>903.1</v>
      </c>
      <c r="G115" s="245">
        <v>893.2</v>
      </c>
      <c r="H115" s="245">
        <v>885.2</v>
      </c>
      <c r="I115" s="245">
        <v>875.30000000000007</v>
      </c>
      <c r="J115" s="245">
        <v>911.1</v>
      </c>
      <c r="K115" s="245">
        <v>920.99999999999989</v>
      </c>
      <c r="L115" s="245">
        <v>929</v>
      </c>
      <c r="M115" s="246">
        <v>913</v>
      </c>
      <c r="N115" s="246">
        <v>895.1</v>
      </c>
      <c r="O115" s="246">
        <v>13858750</v>
      </c>
      <c r="P115" s="247">
        <v>0.12103134479271992</v>
      </c>
    </row>
    <row r="116" spans="1:16" ht="12.75" customHeight="1">
      <c r="A116" s="239">
        <v>106</v>
      </c>
      <c r="B116" s="251" t="s">
        <v>47</v>
      </c>
      <c r="C116" s="243" t="s">
        <v>157</v>
      </c>
      <c r="D116" s="244">
        <v>45407</v>
      </c>
      <c r="E116" s="243">
        <v>4346.05</v>
      </c>
      <c r="F116" s="243">
        <v>4351.8666666666659</v>
      </c>
      <c r="G116" s="245">
        <v>4317.7333333333318</v>
      </c>
      <c r="H116" s="245">
        <v>4289.4166666666661</v>
      </c>
      <c r="I116" s="245">
        <v>4255.2833333333319</v>
      </c>
      <c r="J116" s="245">
        <v>4380.1833333333316</v>
      </c>
      <c r="K116" s="245">
        <v>4414.3166666666648</v>
      </c>
      <c r="L116" s="245">
        <v>4442.6333333333314</v>
      </c>
      <c r="M116" s="246">
        <v>4386</v>
      </c>
      <c r="N116" s="246">
        <v>4323.55</v>
      </c>
      <c r="O116" s="246">
        <v>816500</v>
      </c>
      <c r="P116" s="247">
        <v>2.0306154326772883E-2</v>
      </c>
    </row>
    <row r="117" spans="1:16" ht="12.75" customHeight="1">
      <c r="A117" s="239">
        <v>107</v>
      </c>
      <c r="B117" s="251" t="s">
        <v>130</v>
      </c>
      <c r="C117" s="243" t="s">
        <v>158</v>
      </c>
      <c r="D117" s="244">
        <v>45407</v>
      </c>
      <c r="E117" s="243">
        <v>885.05</v>
      </c>
      <c r="F117" s="243">
        <v>883.81666666666661</v>
      </c>
      <c r="G117" s="245">
        <v>877.73333333333323</v>
      </c>
      <c r="H117" s="245">
        <v>870.41666666666663</v>
      </c>
      <c r="I117" s="245">
        <v>864.33333333333326</v>
      </c>
      <c r="J117" s="245">
        <v>891.13333333333321</v>
      </c>
      <c r="K117" s="245">
        <v>897.2166666666667</v>
      </c>
      <c r="L117" s="245">
        <v>904.53333333333319</v>
      </c>
      <c r="M117" s="246">
        <v>889.9</v>
      </c>
      <c r="N117" s="246">
        <v>876.5</v>
      </c>
      <c r="O117" s="246">
        <v>19197675</v>
      </c>
      <c r="P117" s="247">
        <v>-3.5898305084745764E-2</v>
      </c>
    </row>
    <row r="118" spans="1:16" ht="12.75" customHeight="1">
      <c r="A118" s="239">
        <v>108</v>
      </c>
      <c r="B118" s="251" t="s">
        <v>57</v>
      </c>
      <c r="C118" s="248" t="s">
        <v>159</v>
      </c>
      <c r="D118" s="244">
        <v>45407</v>
      </c>
      <c r="E118" s="243">
        <v>455</v>
      </c>
      <c r="F118" s="243">
        <v>453.31666666666661</v>
      </c>
      <c r="G118" s="245">
        <v>448.8333333333332</v>
      </c>
      <c r="H118" s="245">
        <v>442.66666666666657</v>
      </c>
      <c r="I118" s="245">
        <v>438.18333333333317</v>
      </c>
      <c r="J118" s="245">
        <v>459.48333333333323</v>
      </c>
      <c r="K118" s="245">
        <v>463.96666666666658</v>
      </c>
      <c r="L118" s="245">
        <v>470.13333333333327</v>
      </c>
      <c r="M118" s="246">
        <v>457.8</v>
      </c>
      <c r="N118" s="246">
        <v>447.15</v>
      </c>
      <c r="O118" s="246">
        <v>19598750</v>
      </c>
      <c r="P118" s="247">
        <v>3.4985807644068917E-2</v>
      </c>
    </row>
    <row r="119" spans="1:16" ht="12.75" customHeight="1">
      <c r="A119" s="239">
        <v>109</v>
      </c>
      <c r="B119" s="251" t="s">
        <v>61</v>
      </c>
      <c r="C119" s="243" t="s">
        <v>160</v>
      </c>
      <c r="D119" s="244">
        <v>45407</v>
      </c>
      <c r="E119" s="243">
        <v>1828.05</v>
      </c>
      <c r="F119" s="243">
        <v>1815.9833333333333</v>
      </c>
      <c r="G119" s="245">
        <v>1800.0666666666666</v>
      </c>
      <c r="H119" s="245">
        <v>1772.0833333333333</v>
      </c>
      <c r="I119" s="245">
        <v>1756.1666666666665</v>
      </c>
      <c r="J119" s="245">
        <v>1843.9666666666667</v>
      </c>
      <c r="K119" s="245">
        <v>1859.8833333333332</v>
      </c>
      <c r="L119" s="245">
        <v>1887.8666666666668</v>
      </c>
      <c r="M119" s="246">
        <v>1831.9</v>
      </c>
      <c r="N119" s="246">
        <v>1788</v>
      </c>
      <c r="O119" s="246">
        <v>36932000</v>
      </c>
      <c r="P119" s="247">
        <v>-7.4979461798946045E-2</v>
      </c>
    </row>
    <row r="120" spans="1:16" ht="12.75" customHeight="1">
      <c r="A120" s="239">
        <v>110</v>
      </c>
      <c r="B120" s="251" t="s">
        <v>66</v>
      </c>
      <c r="C120" s="243" t="s">
        <v>161</v>
      </c>
      <c r="D120" s="244">
        <v>45407</v>
      </c>
      <c r="E120" s="243">
        <v>169.65</v>
      </c>
      <c r="F120" s="243">
        <v>169.05</v>
      </c>
      <c r="G120" s="245">
        <v>167.65000000000003</v>
      </c>
      <c r="H120" s="245">
        <v>165.65000000000003</v>
      </c>
      <c r="I120" s="245">
        <v>164.25000000000006</v>
      </c>
      <c r="J120" s="245">
        <v>171.05</v>
      </c>
      <c r="K120" s="245">
        <v>172.45</v>
      </c>
      <c r="L120" s="245">
        <v>174.45</v>
      </c>
      <c r="M120" s="246">
        <v>170.45</v>
      </c>
      <c r="N120" s="246">
        <v>167.05</v>
      </c>
      <c r="O120" s="246">
        <v>49550510</v>
      </c>
      <c r="P120" s="247">
        <v>3.1009191347135829E-2</v>
      </c>
    </row>
    <row r="121" spans="1:16" ht="12.75" customHeight="1">
      <c r="A121" s="239">
        <v>111</v>
      </c>
      <c r="B121" s="251" t="s">
        <v>42</v>
      </c>
      <c r="C121" s="243" t="s">
        <v>162</v>
      </c>
      <c r="D121" s="244">
        <v>45407</v>
      </c>
      <c r="E121" s="243">
        <v>2308.4499999999998</v>
      </c>
      <c r="F121" s="243">
        <v>2303.8166666666666</v>
      </c>
      <c r="G121" s="245">
        <v>2280.6333333333332</v>
      </c>
      <c r="H121" s="245">
        <v>2252.8166666666666</v>
      </c>
      <c r="I121" s="245">
        <v>2229.6333333333332</v>
      </c>
      <c r="J121" s="245">
        <v>2331.6333333333332</v>
      </c>
      <c r="K121" s="245">
        <v>2354.8166666666666</v>
      </c>
      <c r="L121" s="245">
        <v>2382.6333333333332</v>
      </c>
      <c r="M121" s="246">
        <v>2327</v>
      </c>
      <c r="N121" s="246">
        <v>2276</v>
      </c>
      <c r="O121" s="246">
        <v>2178300</v>
      </c>
      <c r="P121" s="247">
        <v>1.865881032547699E-2</v>
      </c>
    </row>
    <row r="122" spans="1:16" ht="12.75" customHeight="1">
      <c r="A122" s="239">
        <v>112</v>
      </c>
      <c r="B122" s="251" t="s">
        <v>42</v>
      </c>
      <c r="C122" s="243" t="s">
        <v>163</v>
      </c>
      <c r="D122" s="244">
        <v>45407</v>
      </c>
      <c r="E122" s="243">
        <v>461.2</v>
      </c>
      <c r="F122" s="243">
        <v>462.83333333333331</v>
      </c>
      <c r="G122" s="245">
        <v>452.86666666666662</v>
      </c>
      <c r="H122" s="245">
        <v>444.5333333333333</v>
      </c>
      <c r="I122" s="245">
        <v>434.56666666666661</v>
      </c>
      <c r="J122" s="245">
        <v>471.16666666666663</v>
      </c>
      <c r="K122" s="245">
        <v>481.13333333333333</v>
      </c>
      <c r="L122" s="245">
        <v>489.46666666666664</v>
      </c>
      <c r="M122" s="246">
        <v>472.8</v>
      </c>
      <c r="N122" s="246">
        <v>454.5</v>
      </c>
      <c r="O122" s="246">
        <v>14023300</v>
      </c>
      <c r="P122" s="247">
        <v>-3.7439613526570048E-3</v>
      </c>
    </row>
    <row r="123" spans="1:16" ht="12.75" customHeight="1">
      <c r="A123" s="239">
        <v>113</v>
      </c>
      <c r="B123" s="251" t="s">
        <v>66</v>
      </c>
      <c r="C123" s="243" t="s">
        <v>164</v>
      </c>
      <c r="D123" s="244">
        <v>45407</v>
      </c>
      <c r="E123" s="243">
        <v>650.95000000000005</v>
      </c>
      <c r="F123" s="243">
        <v>652.15</v>
      </c>
      <c r="G123" s="245">
        <v>645.79999999999995</v>
      </c>
      <c r="H123" s="245">
        <v>640.65</v>
      </c>
      <c r="I123" s="245">
        <v>634.29999999999995</v>
      </c>
      <c r="J123" s="245">
        <v>657.3</v>
      </c>
      <c r="K123" s="245">
        <v>663.65000000000009</v>
      </c>
      <c r="L123" s="245">
        <v>668.8</v>
      </c>
      <c r="M123" s="246">
        <v>658.5</v>
      </c>
      <c r="N123" s="246">
        <v>647</v>
      </c>
      <c r="O123" s="246">
        <v>25354000</v>
      </c>
      <c r="P123" s="247">
        <v>6.057056805822806E-2</v>
      </c>
    </row>
    <row r="124" spans="1:16" ht="12.75" customHeight="1">
      <c r="A124" s="239">
        <v>114</v>
      </c>
      <c r="B124" s="251" t="s">
        <v>40</v>
      </c>
      <c r="C124" s="248" t="s">
        <v>165</v>
      </c>
      <c r="D124" s="244">
        <v>45407</v>
      </c>
      <c r="E124" s="243">
        <v>3768.3</v>
      </c>
      <c r="F124" s="243">
        <v>3780.2666666666664</v>
      </c>
      <c r="G124" s="245">
        <v>3751.5333333333328</v>
      </c>
      <c r="H124" s="245">
        <v>3734.7666666666664</v>
      </c>
      <c r="I124" s="245">
        <v>3706.0333333333328</v>
      </c>
      <c r="J124" s="245">
        <v>3797.0333333333328</v>
      </c>
      <c r="K124" s="245">
        <v>3825.7666666666664</v>
      </c>
      <c r="L124" s="245">
        <v>3842.5333333333328</v>
      </c>
      <c r="M124" s="246">
        <v>3809</v>
      </c>
      <c r="N124" s="246">
        <v>3763.5</v>
      </c>
      <c r="O124" s="246">
        <v>13918200</v>
      </c>
      <c r="P124" s="247">
        <v>2.3066066860721532E-2</v>
      </c>
    </row>
    <row r="125" spans="1:16" ht="12.75" customHeight="1">
      <c r="A125" s="239">
        <v>115</v>
      </c>
      <c r="B125" s="251" t="s">
        <v>85</v>
      </c>
      <c r="C125" s="243" t="s">
        <v>166</v>
      </c>
      <c r="D125" s="244">
        <v>45407</v>
      </c>
      <c r="E125" s="243">
        <v>4933</v>
      </c>
      <c r="F125" s="243">
        <v>4918.833333333333</v>
      </c>
      <c r="G125" s="245">
        <v>4894.6666666666661</v>
      </c>
      <c r="H125" s="245">
        <v>4856.333333333333</v>
      </c>
      <c r="I125" s="245">
        <v>4832.1666666666661</v>
      </c>
      <c r="J125" s="245">
        <v>4957.1666666666661</v>
      </c>
      <c r="K125" s="245">
        <v>4981.3333333333321</v>
      </c>
      <c r="L125" s="245">
        <v>5019.6666666666661</v>
      </c>
      <c r="M125" s="246">
        <v>4943</v>
      </c>
      <c r="N125" s="246">
        <v>4880.5</v>
      </c>
      <c r="O125" s="246">
        <v>3858900</v>
      </c>
      <c r="P125" s="247">
        <v>-2.0172239894483668E-3</v>
      </c>
    </row>
    <row r="126" spans="1:16" ht="12.75" customHeight="1">
      <c r="A126" s="239">
        <v>116</v>
      </c>
      <c r="B126" s="251" t="s">
        <v>85</v>
      </c>
      <c r="C126" s="243" t="s">
        <v>167</v>
      </c>
      <c r="D126" s="244">
        <v>45407</v>
      </c>
      <c r="E126" s="243">
        <v>5669.75</v>
      </c>
      <c r="F126" s="243">
        <v>5661.5999999999995</v>
      </c>
      <c r="G126" s="245">
        <v>5633.1999999999989</v>
      </c>
      <c r="H126" s="245">
        <v>5596.65</v>
      </c>
      <c r="I126" s="245">
        <v>5568.2499999999991</v>
      </c>
      <c r="J126" s="245">
        <v>5698.1499999999987</v>
      </c>
      <c r="K126" s="245">
        <v>5726.5499999999984</v>
      </c>
      <c r="L126" s="245">
        <v>5763.0999999999985</v>
      </c>
      <c r="M126" s="246">
        <v>5690</v>
      </c>
      <c r="N126" s="246">
        <v>5625.05</v>
      </c>
      <c r="O126" s="246">
        <v>635400</v>
      </c>
      <c r="P126" s="247">
        <v>1.826923076923077E-2</v>
      </c>
    </row>
    <row r="127" spans="1:16" ht="12.75" customHeight="1">
      <c r="A127" s="239">
        <v>117</v>
      </c>
      <c r="B127" s="251" t="s">
        <v>42</v>
      </c>
      <c r="C127" s="243" t="s">
        <v>168</v>
      </c>
      <c r="D127" s="244">
        <v>45407</v>
      </c>
      <c r="E127" s="243">
        <v>1609.45</v>
      </c>
      <c r="F127" s="243">
        <v>1620.5166666666664</v>
      </c>
      <c r="G127" s="245">
        <v>1596.0333333333328</v>
      </c>
      <c r="H127" s="245">
        <v>1582.6166666666663</v>
      </c>
      <c r="I127" s="245">
        <v>1558.1333333333328</v>
      </c>
      <c r="J127" s="245">
        <v>1633.9333333333329</v>
      </c>
      <c r="K127" s="245">
        <v>1658.4166666666665</v>
      </c>
      <c r="L127" s="245">
        <v>1671.833333333333</v>
      </c>
      <c r="M127" s="246">
        <v>1645</v>
      </c>
      <c r="N127" s="246">
        <v>1607.1</v>
      </c>
      <c r="O127" s="246">
        <v>6168450</v>
      </c>
      <c r="P127" s="247">
        <v>3.8048920040051497E-2</v>
      </c>
    </row>
    <row r="128" spans="1:16" ht="12.75" customHeight="1">
      <c r="A128" s="239">
        <v>118</v>
      </c>
      <c r="B128" s="251" t="s">
        <v>54</v>
      </c>
      <c r="C128" s="243" t="s">
        <v>169</v>
      </c>
      <c r="D128" s="244">
        <v>45407</v>
      </c>
      <c r="E128" s="243">
        <v>2075.25</v>
      </c>
      <c r="F128" s="243">
        <v>2084.4833333333331</v>
      </c>
      <c r="G128" s="245">
        <v>2061.0166666666664</v>
      </c>
      <c r="H128" s="245">
        <v>2046.7833333333333</v>
      </c>
      <c r="I128" s="245">
        <v>2023.3166666666666</v>
      </c>
      <c r="J128" s="245">
        <v>2098.7166666666662</v>
      </c>
      <c r="K128" s="245">
        <v>2122.1833333333325</v>
      </c>
      <c r="L128" s="245">
        <v>2136.4166666666661</v>
      </c>
      <c r="M128" s="246">
        <v>2107.9499999999998</v>
      </c>
      <c r="N128" s="246">
        <v>2070.25</v>
      </c>
      <c r="O128" s="246">
        <v>12356750</v>
      </c>
      <c r="P128" s="247">
        <v>-7.8963637385488679E-3</v>
      </c>
    </row>
    <row r="129" spans="1:16" ht="12.75" customHeight="1">
      <c r="A129" s="239">
        <v>119</v>
      </c>
      <c r="B129" s="251" t="s">
        <v>66</v>
      </c>
      <c r="C129" s="243" t="s">
        <v>170</v>
      </c>
      <c r="D129" s="244">
        <v>45407</v>
      </c>
      <c r="E129" s="243">
        <v>302.64999999999998</v>
      </c>
      <c r="F129" s="243">
        <v>303.31666666666666</v>
      </c>
      <c r="G129" s="245">
        <v>298.93333333333334</v>
      </c>
      <c r="H129" s="245">
        <v>295.2166666666667</v>
      </c>
      <c r="I129" s="245">
        <v>290.83333333333337</v>
      </c>
      <c r="J129" s="245">
        <v>307.0333333333333</v>
      </c>
      <c r="K129" s="245">
        <v>311.41666666666663</v>
      </c>
      <c r="L129" s="245">
        <v>315.13333333333327</v>
      </c>
      <c r="M129" s="246">
        <v>307.7</v>
      </c>
      <c r="N129" s="246">
        <v>299.60000000000002</v>
      </c>
      <c r="O129" s="246">
        <v>22032000</v>
      </c>
      <c r="P129" s="247">
        <v>-1.984162292018863E-2</v>
      </c>
    </row>
    <row r="130" spans="1:16" ht="12.75" customHeight="1">
      <c r="A130" s="239">
        <v>120</v>
      </c>
      <c r="B130" s="251" t="s">
        <v>66</v>
      </c>
      <c r="C130" s="243" t="s">
        <v>171</v>
      </c>
      <c r="D130" s="244">
        <v>45407</v>
      </c>
      <c r="E130" s="243">
        <v>195.9</v>
      </c>
      <c r="F130" s="243">
        <v>195.83333333333334</v>
      </c>
      <c r="G130" s="245">
        <v>194.11666666666667</v>
      </c>
      <c r="H130" s="245">
        <v>192.33333333333334</v>
      </c>
      <c r="I130" s="245">
        <v>190.61666666666667</v>
      </c>
      <c r="J130" s="245">
        <v>197.61666666666667</v>
      </c>
      <c r="K130" s="245">
        <v>199.33333333333331</v>
      </c>
      <c r="L130" s="245">
        <v>201.11666666666667</v>
      </c>
      <c r="M130" s="246">
        <v>197.55</v>
      </c>
      <c r="N130" s="246">
        <v>194.05</v>
      </c>
      <c r="O130" s="246">
        <v>59802000</v>
      </c>
      <c r="P130" s="247">
        <v>-4.196223398940953E-3</v>
      </c>
    </row>
    <row r="131" spans="1:16" ht="12.75" customHeight="1">
      <c r="A131" s="239">
        <v>121</v>
      </c>
      <c r="B131" s="251" t="s">
        <v>57</v>
      </c>
      <c r="C131" s="243" t="s">
        <v>172</v>
      </c>
      <c r="D131" s="244">
        <v>45407</v>
      </c>
      <c r="E131" s="243">
        <v>517.25</v>
      </c>
      <c r="F131" s="243">
        <v>515.01666666666677</v>
      </c>
      <c r="G131" s="245">
        <v>511.88333333333355</v>
      </c>
      <c r="H131" s="245">
        <v>506.51666666666677</v>
      </c>
      <c r="I131" s="245">
        <v>503.38333333333355</v>
      </c>
      <c r="J131" s="245">
        <v>520.38333333333355</v>
      </c>
      <c r="K131" s="245">
        <v>523.51666666666677</v>
      </c>
      <c r="L131" s="245">
        <v>528.88333333333355</v>
      </c>
      <c r="M131" s="246">
        <v>518.15</v>
      </c>
      <c r="N131" s="246">
        <v>509.65</v>
      </c>
      <c r="O131" s="246">
        <v>14019600</v>
      </c>
      <c r="P131" s="247">
        <v>-9.2435549525101759E-3</v>
      </c>
    </row>
    <row r="132" spans="1:16" ht="12.75" customHeight="1">
      <c r="A132" s="239">
        <v>122</v>
      </c>
      <c r="B132" s="251" t="s">
        <v>54</v>
      </c>
      <c r="C132" s="243" t="s">
        <v>173</v>
      </c>
      <c r="D132" s="244">
        <v>45407</v>
      </c>
      <c r="E132" s="243">
        <v>12669.9</v>
      </c>
      <c r="F132" s="243">
        <v>12746.25</v>
      </c>
      <c r="G132" s="245">
        <v>12508.95</v>
      </c>
      <c r="H132" s="245">
        <v>12348</v>
      </c>
      <c r="I132" s="245">
        <v>12110.7</v>
      </c>
      <c r="J132" s="245">
        <v>12907.2</v>
      </c>
      <c r="K132" s="245">
        <v>13144.5</v>
      </c>
      <c r="L132" s="245">
        <v>13305.45</v>
      </c>
      <c r="M132" s="246">
        <v>12983.55</v>
      </c>
      <c r="N132" s="246">
        <v>12585.3</v>
      </c>
      <c r="O132" s="246">
        <v>2398700</v>
      </c>
      <c r="P132" s="247">
        <v>6.2735368393070756E-2</v>
      </c>
    </row>
    <row r="133" spans="1:16" ht="12.75" customHeight="1">
      <c r="A133" s="239">
        <v>123</v>
      </c>
      <c r="B133" s="251" t="s">
        <v>57</v>
      </c>
      <c r="C133" s="243" t="s">
        <v>174</v>
      </c>
      <c r="D133" s="244">
        <v>45407</v>
      </c>
      <c r="E133" s="243">
        <v>1201.8</v>
      </c>
      <c r="F133" s="243">
        <v>1179.7166666666665</v>
      </c>
      <c r="G133" s="245">
        <v>1153.5333333333328</v>
      </c>
      <c r="H133" s="245">
        <v>1105.2666666666664</v>
      </c>
      <c r="I133" s="245">
        <v>1079.0833333333328</v>
      </c>
      <c r="J133" s="245">
        <v>1227.9833333333329</v>
      </c>
      <c r="K133" s="245">
        <v>1254.1666666666667</v>
      </c>
      <c r="L133" s="245">
        <v>1302.4333333333329</v>
      </c>
      <c r="M133" s="246">
        <v>1205.9000000000001</v>
      </c>
      <c r="N133" s="246">
        <v>1131.45</v>
      </c>
      <c r="O133" s="246">
        <v>9878400</v>
      </c>
      <c r="P133" s="247">
        <v>0.19461610090578177</v>
      </c>
    </row>
    <row r="134" spans="1:16" ht="12.75" customHeight="1">
      <c r="A134" s="239">
        <v>124</v>
      </c>
      <c r="B134" s="251" t="s">
        <v>85</v>
      </c>
      <c r="C134" s="243" t="s">
        <v>175</v>
      </c>
      <c r="D134" s="244">
        <v>45407</v>
      </c>
      <c r="E134" s="243">
        <v>3908.95</v>
      </c>
      <c r="F134" s="243">
        <v>3879.5166666666664</v>
      </c>
      <c r="G134" s="245">
        <v>3766.583333333333</v>
      </c>
      <c r="H134" s="245">
        <v>3624.2166666666667</v>
      </c>
      <c r="I134" s="245">
        <v>3511.2833333333333</v>
      </c>
      <c r="J134" s="245">
        <v>4021.8833333333328</v>
      </c>
      <c r="K134" s="245">
        <v>4134.8166666666657</v>
      </c>
      <c r="L134" s="245">
        <v>4277.1833333333325</v>
      </c>
      <c r="M134" s="246">
        <v>3992.45</v>
      </c>
      <c r="N134" s="246">
        <v>3737.15</v>
      </c>
      <c r="O134" s="246">
        <v>2787200</v>
      </c>
      <c r="P134" s="247">
        <v>-9.4712225542419121E-2</v>
      </c>
    </row>
    <row r="135" spans="1:16" ht="12.75" customHeight="1">
      <c r="A135" s="239">
        <v>125</v>
      </c>
      <c r="B135" s="251" t="s">
        <v>42</v>
      </c>
      <c r="C135" s="243" t="s">
        <v>176</v>
      </c>
      <c r="D135" s="244">
        <v>45407</v>
      </c>
      <c r="E135" s="243">
        <v>1790.25</v>
      </c>
      <c r="F135" s="243">
        <v>1788.95</v>
      </c>
      <c r="G135" s="245">
        <v>1764.3000000000002</v>
      </c>
      <c r="H135" s="245">
        <v>1738.3500000000001</v>
      </c>
      <c r="I135" s="245">
        <v>1713.7000000000003</v>
      </c>
      <c r="J135" s="245">
        <v>1814.9</v>
      </c>
      <c r="K135" s="245">
        <v>1839.5500000000002</v>
      </c>
      <c r="L135" s="245">
        <v>1865.5</v>
      </c>
      <c r="M135" s="246">
        <v>1813.6</v>
      </c>
      <c r="N135" s="246">
        <v>1763</v>
      </c>
      <c r="O135" s="246">
        <v>1947600</v>
      </c>
      <c r="P135" s="247">
        <v>-2.0533880903490759E-4</v>
      </c>
    </row>
    <row r="136" spans="1:16" ht="12.75" customHeight="1">
      <c r="A136" s="239">
        <v>126</v>
      </c>
      <c r="B136" s="251" t="s">
        <v>66</v>
      </c>
      <c r="C136" s="250" t="s">
        <v>177</v>
      </c>
      <c r="D136" s="244">
        <v>45407</v>
      </c>
      <c r="E136" s="243">
        <v>1045.8499999999999</v>
      </c>
      <c r="F136" s="243">
        <v>1042.0333333333335</v>
      </c>
      <c r="G136" s="245">
        <v>1035.616666666667</v>
      </c>
      <c r="H136" s="245">
        <v>1025.3833333333334</v>
      </c>
      <c r="I136" s="245">
        <v>1018.9666666666669</v>
      </c>
      <c r="J136" s="245">
        <v>1052.2666666666671</v>
      </c>
      <c r="K136" s="245">
        <v>1058.6833333333336</v>
      </c>
      <c r="L136" s="245">
        <v>1068.9166666666672</v>
      </c>
      <c r="M136" s="246">
        <v>1048.45</v>
      </c>
      <c r="N136" s="246">
        <v>1031.8</v>
      </c>
      <c r="O136" s="246">
        <v>8964000</v>
      </c>
      <c r="P136" s="247">
        <v>-1.5148814828016396E-3</v>
      </c>
    </row>
    <row r="137" spans="1:16" ht="12.75" customHeight="1">
      <c r="A137" s="239">
        <v>127</v>
      </c>
      <c r="B137" s="251" t="s">
        <v>82</v>
      </c>
      <c r="C137" s="250" t="s">
        <v>178</v>
      </c>
      <c r="D137" s="244">
        <v>45407</v>
      </c>
      <c r="E137" s="243">
        <v>1460.9</v>
      </c>
      <c r="F137" s="243">
        <v>1467.8833333333332</v>
      </c>
      <c r="G137" s="245">
        <v>1449.2166666666665</v>
      </c>
      <c r="H137" s="245">
        <v>1437.5333333333333</v>
      </c>
      <c r="I137" s="245">
        <v>1418.8666666666666</v>
      </c>
      <c r="J137" s="245">
        <v>1479.5666666666664</v>
      </c>
      <c r="K137" s="245">
        <v>1498.2333333333333</v>
      </c>
      <c r="L137" s="245">
        <v>1509.9166666666663</v>
      </c>
      <c r="M137" s="246">
        <v>1486.55</v>
      </c>
      <c r="N137" s="246">
        <v>1456.2</v>
      </c>
      <c r="O137" s="246">
        <v>2525600</v>
      </c>
      <c r="P137" s="247">
        <v>-3.7866834963710952E-3</v>
      </c>
    </row>
    <row r="138" spans="1:16" ht="12.75" customHeight="1">
      <c r="A138" s="239">
        <v>128</v>
      </c>
      <c r="B138" s="251" t="s">
        <v>54</v>
      </c>
      <c r="C138" s="243" t="s">
        <v>179</v>
      </c>
      <c r="D138" s="244">
        <v>45407</v>
      </c>
      <c r="E138" s="243">
        <v>119.2</v>
      </c>
      <c r="F138" s="243">
        <v>118.95</v>
      </c>
      <c r="G138" s="245">
        <v>118.35000000000001</v>
      </c>
      <c r="H138" s="245">
        <v>117.5</v>
      </c>
      <c r="I138" s="245">
        <v>116.9</v>
      </c>
      <c r="J138" s="245">
        <v>119.80000000000001</v>
      </c>
      <c r="K138" s="245">
        <v>120.4</v>
      </c>
      <c r="L138" s="245">
        <v>121.25000000000001</v>
      </c>
      <c r="M138" s="246">
        <v>119.55</v>
      </c>
      <c r="N138" s="246">
        <v>118.1</v>
      </c>
      <c r="O138" s="246">
        <v>157726500</v>
      </c>
      <c r="P138" s="247">
        <v>-9.5853767275969684E-3</v>
      </c>
    </row>
    <row r="139" spans="1:16" ht="12.75" customHeight="1">
      <c r="A139" s="239">
        <v>129</v>
      </c>
      <c r="B139" s="251" t="s">
        <v>85</v>
      </c>
      <c r="C139" s="243" t="s">
        <v>180</v>
      </c>
      <c r="D139" s="244">
        <v>45407</v>
      </c>
      <c r="E139" s="243">
        <v>2454.9</v>
      </c>
      <c r="F139" s="243">
        <v>2463.2666666666669</v>
      </c>
      <c r="G139" s="245">
        <v>2440.8833333333337</v>
      </c>
      <c r="H139" s="245">
        <v>2426.8666666666668</v>
      </c>
      <c r="I139" s="245">
        <v>2404.4833333333336</v>
      </c>
      <c r="J139" s="245">
        <v>2477.2833333333338</v>
      </c>
      <c r="K139" s="245">
        <v>2499.666666666667</v>
      </c>
      <c r="L139" s="245">
        <v>2513.6833333333338</v>
      </c>
      <c r="M139" s="246">
        <v>2485.65</v>
      </c>
      <c r="N139" s="246">
        <v>2449.25</v>
      </c>
      <c r="O139" s="246">
        <v>2644950</v>
      </c>
      <c r="P139" s="247">
        <v>4.6117032847509246E-2</v>
      </c>
    </row>
    <row r="140" spans="1:16" ht="12.75" customHeight="1">
      <c r="A140" s="239">
        <v>130</v>
      </c>
      <c r="B140" s="251" t="s">
        <v>54</v>
      </c>
      <c r="C140" s="248" t="s">
        <v>181</v>
      </c>
      <c r="D140" s="244">
        <v>45407</v>
      </c>
      <c r="E140" s="243">
        <v>133098.4</v>
      </c>
      <c r="F140" s="243">
        <v>133253.30000000002</v>
      </c>
      <c r="G140" s="245">
        <v>132206.60000000003</v>
      </c>
      <c r="H140" s="245">
        <v>131314.80000000002</v>
      </c>
      <c r="I140" s="245">
        <v>130268.10000000003</v>
      </c>
      <c r="J140" s="245">
        <v>134145.10000000003</v>
      </c>
      <c r="K140" s="245">
        <v>135191.80000000005</v>
      </c>
      <c r="L140" s="245">
        <v>136083.60000000003</v>
      </c>
      <c r="M140" s="246">
        <v>134300</v>
      </c>
      <c r="N140" s="246">
        <v>132361.5</v>
      </c>
      <c r="O140" s="246">
        <v>48490</v>
      </c>
      <c r="P140" s="247">
        <v>3.3105731429753774E-3</v>
      </c>
    </row>
    <row r="141" spans="1:16" ht="12.75" customHeight="1">
      <c r="A141" s="239">
        <v>131</v>
      </c>
      <c r="B141" s="251" t="s">
        <v>66</v>
      </c>
      <c r="C141" s="243" t="s">
        <v>182</v>
      </c>
      <c r="D141" s="244">
        <v>45407</v>
      </c>
      <c r="E141" s="243">
        <v>1649.45</v>
      </c>
      <c r="F141" s="243">
        <v>1657.75</v>
      </c>
      <c r="G141" s="245">
        <v>1634.25</v>
      </c>
      <c r="H141" s="245">
        <v>1619.05</v>
      </c>
      <c r="I141" s="245">
        <v>1595.55</v>
      </c>
      <c r="J141" s="245">
        <v>1672.95</v>
      </c>
      <c r="K141" s="245">
        <v>1696.45</v>
      </c>
      <c r="L141" s="245">
        <v>1711.65</v>
      </c>
      <c r="M141" s="246">
        <v>1681.25</v>
      </c>
      <c r="N141" s="246">
        <v>1642.55</v>
      </c>
      <c r="O141" s="246">
        <v>6046150</v>
      </c>
      <c r="P141" s="247">
        <v>1.8908147186949671E-2</v>
      </c>
    </row>
    <row r="142" spans="1:16" ht="12.75" customHeight="1">
      <c r="A142" s="239">
        <v>132</v>
      </c>
      <c r="B142" s="251" t="s">
        <v>130</v>
      </c>
      <c r="C142" s="243" t="s">
        <v>183</v>
      </c>
      <c r="D142" s="244">
        <v>45407</v>
      </c>
      <c r="E142" s="243">
        <v>183.15</v>
      </c>
      <c r="F142" s="243">
        <v>185.01666666666665</v>
      </c>
      <c r="G142" s="245">
        <v>180.5333333333333</v>
      </c>
      <c r="H142" s="245">
        <v>177.91666666666666</v>
      </c>
      <c r="I142" s="245">
        <v>173.43333333333331</v>
      </c>
      <c r="J142" s="245">
        <v>187.6333333333333</v>
      </c>
      <c r="K142" s="245">
        <v>192.11666666666665</v>
      </c>
      <c r="L142" s="245">
        <v>194.73333333333329</v>
      </c>
      <c r="M142" s="246">
        <v>189.5</v>
      </c>
      <c r="N142" s="246">
        <v>182.4</v>
      </c>
      <c r="O142" s="246">
        <v>107242500</v>
      </c>
      <c r="P142" s="247">
        <v>7.7380952380952384E-2</v>
      </c>
    </row>
    <row r="143" spans="1:16" ht="12.75" customHeight="1">
      <c r="A143" s="239">
        <v>133</v>
      </c>
      <c r="B143" s="251" t="s">
        <v>85</v>
      </c>
      <c r="C143" s="243" t="s">
        <v>184</v>
      </c>
      <c r="D143" s="244">
        <v>45407</v>
      </c>
      <c r="E143" s="243">
        <v>6105.1</v>
      </c>
      <c r="F143" s="243">
        <v>6145.4333333333334</v>
      </c>
      <c r="G143" s="245">
        <v>6034.1166666666668</v>
      </c>
      <c r="H143" s="245">
        <v>5963.1333333333332</v>
      </c>
      <c r="I143" s="245">
        <v>5851.8166666666666</v>
      </c>
      <c r="J143" s="245">
        <v>6216.416666666667</v>
      </c>
      <c r="K143" s="245">
        <v>6327.7333333333345</v>
      </c>
      <c r="L143" s="245">
        <v>6398.7166666666672</v>
      </c>
      <c r="M143" s="246">
        <v>6256.75</v>
      </c>
      <c r="N143" s="246">
        <v>6074.45</v>
      </c>
      <c r="O143" s="246">
        <v>1220400</v>
      </c>
      <c r="P143" s="247">
        <v>-3.3384816442913155E-2</v>
      </c>
    </row>
    <row r="144" spans="1:16" ht="12.75" customHeight="1">
      <c r="A144" s="239">
        <v>134</v>
      </c>
      <c r="B144" s="251" t="s">
        <v>916</v>
      </c>
      <c r="C144" s="243" t="s">
        <v>185</v>
      </c>
      <c r="D144" s="244">
        <v>45407</v>
      </c>
      <c r="E144" s="243">
        <v>3258.6</v>
      </c>
      <c r="F144" s="243">
        <v>3191.3166666666671</v>
      </c>
      <c r="G144" s="245">
        <v>3107.6333333333341</v>
      </c>
      <c r="H144" s="245">
        <v>2956.666666666667</v>
      </c>
      <c r="I144" s="245">
        <v>2872.983333333334</v>
      </c>
      <c r="J144" s="245">
        <v>3342.2833333333342</v>
      </c>
      <c r="K144" s="245">
        <v>3425.9666666666676</v>
      </c>
      <c r="L144" s="245">
        <v>3576.9333333333343</v>
      </c>
      <c r="M144" s="246">
        <v>3275</v>
      </c>
      <c r="N144" s="246">
        <v>3040.35</v>
      </c>
      <c r="O144" s="246">
        <v>1847100</v>
      </c>
      <c r="P144" s="247">
        <v>-1.4564660691421255E-2</v>
      </c>
    </row>
    <row r="145" spans="1:16" ht="12.75" customHeight="1">
      <c r="A145" s="239">
        <v>135</v>
      </c>
      <c r="B145" s="251" t="s">
        <v>57</v>
      </c>
      <c r="C145" s="243" t="s">
        <v>186</v>
      </c>
      <c r="D145" s="244">
        <v>45407</v>
      </c>
      <c r="E145" s="243">
        <v>2532.25</v>
      </c>
      <c r="F145" s="243">
        <v>2525.4333333333334</v>
      </c>
      <c r="G145" s="245">
        <v>2508.8666666666668</v>
      </c>
      <c r="H145" s="245">
        <v>2485.4833333333336</v>
      </c>
      <c r="I145" s="245">
        <v>2468.916666666667</v>
      </c>
      <c r="J145" s="245">
        <v>2548.8166666666666</v>
      </c>
      <c r="K145" s="245">
        <v>2565.3833333333332</v>
      </c>
      <c r="L145" s="245">
        <v>2588.7666666666664</v>
      </c>
      <c r="M145" s="246">
        <v>2542</v>
      </c>
      <c r="N145" s="246">
        <v>2502.0500000000002</v>
      </c>
      <c r="O145" s="246">
        <v>6926000</v>
      </c>
      <c r="P145" s="247">
        <v>4.9332559489262909E-3</v>
      </c>
    </row>
    <row r="146" spans="1:16" ht="12.75" customHeight="1">
      <c r="A146" s="239">
        <v>136</v>
      </c>
      <c r="B146" s="251" t="s">
        <v>130</v>
      </c>
      <c r="C146" s="243" t="s">
        <v>187</v>
      </c>
      <c r="D146" s="244">
        <v>45407</v>
      </c>
      <c r="E146" s="243">
        <v>241.65</v>
      </c>
      <c r="F146" s="243">
        <v>238.68333333333331</v>
      </c>
      <c r="G146" s="245">
        <v>231.96666666666661</v>
      </c>
      <c r="H146" s="245">
        <v>222.2833333333333</v>
      </c>
      <c r="I146" s="245">
        <v>215.56666666666661</v>
      </c>
      <c r="J146" s="245">
        <v>248.36666666666662</v>
      </c>
      <c r="K146" s="245">
        <v>255.08333333333331</v>
      </c>
      <c r="L146" s="245">
        <v>264.76666666666665</v>
      </c>
      <c r="M146" s="246">
        <v>245.4</v>
      </c>
      <c r="N146" s="246">
        <v>229</v>
      </c>
      <c r="O146" s="246">
        <v>84996000</v>
      </c>
      <c r="P146" s="247">
        <v>-7.2571933614848275E-2</v>
      </c>
    </row>
    <row r="147" spans="1:16" ht="12.75" customHeight="1">
      <c r="A147" s="239">
        <v>137</v>
      </c>
      <c r="B147" s="251" t="s">
        <v>188</v>
      </c>
      <c r="C147" s="243" t="s">
        <v>189</v>
      </c>
      <c r="D147" s="244">
        <v>45407</v>
      </c>
      <c r="E147" s="243">
        <v>363.95</v>
      </c>
      <c r="F147" s="243">
        <v>365.15000000000003</v>
      </c>
      <c r="G147" s="245">
        <v>361.55000000000007</v>
      </c>
      <c r="H147" s="245">
        <v>359.15000000000003</v>
      </c>
      <c r="I147" s="245">
        <v>355.55000000000007</v>
      </c>
      <c r="J147" s="245">
        <v>367.55000000000007</v>
      </c>
      <c r="K147" s="245">
        <v>371.15000000000009</v>
      </c>
      <c r="L147" s="245">
        <v>373.55000000000007</v>
      </c>
      <c r="M147" s="246">
        <v>368.75</v>
      </c>
      <c r="N147" s="246">
        <v>362.75</v>
      </c>
      <c r="O147" s="246">
        <v>98274000</v>
      </c>
      <c r="P147" s="247">
        <v>-1.3075439865027717E-2</v>
      </c>
    </row>
    <row r="148" spans="1:16" ht="12.75" customHeight="1">
      <c r="A148" s="239">
        <v>138</v>
      </c>
      <c r="B148" s="251" t="s">
        <v>106</v>
      </c>
      <c r="C148" s="243" t="s">
        <v>190</v>
      </c>
      <c r="D148" s="244">
        <v>45407</v>
      </c>
      <c r="E148" s="243">
        <v>1521.9</v>
      </c>
      <c r="F148" s="243">
        <v>1521.5833333333333</v>
      </c>
      <c r="G148" s="245">
        <v>1508.1666666666665</v>
      </c>
      <c r="H148" s="245">
        <v>1494.4333333333332</v>
      </c>
      <c r="I148" s="245">
        <v>1481.0166666666664</v>
      </c>
      <c r="J148" s="245">
        <v>1535.3166666666666</v>
      </c>
      <c r="K148" s="245">
        <v>1548.7333333333331</v>
      </c>
      <c r="L148" s="245">
        <v>1562.4666666666667</v>
      </c>
      <c r="M148" s="246">
        <v>1535</v>
      </c>
      <c r="N148" s="246">
        <v>1507.85</v>
      </c>
      <c r="O148" s="246">
        <v>5320000</v>
      </c>
      <c r="P148" s="247">
        <v>-1.3371413734908476E-2</v>
      </c>
    </row>
    <row r="149" spans="1:16" ht="12.75" customHeight="1">
      <c r="A149" s="239">
        <v>139</v>
      </c>
      <c r="B149" s="251" t="s">
        <v>85</v>
      </c>
      <c r="C149" s="243" t="s">
        <v>191</v>
      </c>
      <c r="D149" s="244">
        <v>45407</v>
      </c>
      <c r="E149" s="243">
        <v>8362.5</v>
      </c>
      <c r="F149" s="243">
        <v>8400.3333333333339</v>
      </c>
      <c r="G149" s="245">
        <v>8285.3666666666686</v>
      </c>
      <c r="H149" s="245">
        <v>8208.2333333333354</v>
      </c>
      <c r="I149" s="245">
        <v>8093.2666666666701</v>
      </c>
      <c r="J149" s="245">
        <v>8477.4666666666672</v>
      </c>
      <c r="K149" s="245">
        <v>8592.4333333333307</v>
      </c>
      <c r="L149" s="245">
        <v>8669.5666666666657</v>
      </c>
      <c r="M149" s="246">
        <v>8515.2999999999993</v>
      </c>
      <c r="N149" s="246">
        <v>8323.2000000000007</v>
      </c>
      <c r="O149" s="246">
        <v>1447400</v>
      </c>
      <c r="P149" s="247">
        <v>4.0995397008055233E-2</v>
      </c>
    </row>
    <row r="150" spans="1:16" ht="12.75" customHeight="1">
      <c r="A150" s="239">
        <v>140</v>
      </c>
      <c r="B150" s="251" t="s">
        <v>82</v>
      </c>
      <c r="C150" s="248" t="s">
        <v>192</v>
      </c>
      <c r="D150" s="244">
        <v>45407</v>
      </c>
      <c r="E150" s="243">
        <v>272.95</v>
      </c>
      <c r="F150" s="243">
        <v>272.5</v>
      </c>
      <c r="G150" s="245">
        <v>270.8</v>
      </c>
      <c r="H150" s="245">
        <v>268.65000000000003</v>
      </c>
      <c r="I150" s="245">
        <v>266.95000000000005</v>
      </c>
      <c r="J150" s="245">
        <v>274.64999999999998</v>
      </c>
      <c r="K150" s="245">
        <v>276.35000000000002</v>
      </c>
      <c r="L150" s="245">
        <v>278.49999999999994</v>
      </c>
      <c r="M150" s="246">
        <v>274.2</v>
      </c>
      <c r="N150" s="246">
        <v>270.35000000000002</v>
      </c>
      <c r="O150" s="246">
        <v>83394850</v>
      </c>
      <c r="P150" s="247">
        <v>-1.9287363607551955E-2</v>
      </c>
    </row>
    <row r="151" spans="1:16" ht="12.75" customHeight="1">
      <c r="A151" s="239">
        <v>141</v>
      </c>
      <c r="B151" s="251" t="s">
        <v>45</v>
      </c>
      <c r="C151" s="250" t="s">
        <v>193</v>
      </c>
      <c r="D151" s="244">
        <v>45407</v>
      </c>
      <c r="E151" s="243">
        <v>37186.400000000001</v>
      </c>
      <c r="F151" s="243">
        <v>36887.183333333327</v>
      </c>
      <c r="G151" s="245">
        <v>36442.366666666654</v>
      </c>
      <c r="H151" s="245">
        <v>35698.333333333328</v>
      </c>
      <c r="I151" s="245">
        <v>35253.516666666656</v>
      </c>
      <c r="J151" s="245">
        <v>37631.216666666653</v>
      </c>
      <c r="K151" s="245">
        <v>38076.033333333318</v>
      </c>
      <c r="L151" s="245">
        <v>38820.066666666651</v>
      </c>
      <c r="M151" s="246">
        <v>37332</v>
      </c>
      <c r="N151" s="246">
        <v>36143.15</v>
      </c>
      <c r="O151" s="246">
        <v>160710</v>
      </c>
      <c r="P151" s="247">
        <v>1.1212857409829938E-3</v>
      </c>
    </row>
    <row r="152" spans="1:16" ht="12.75" customHeight="1">
      <c r="A152" s="239">
        <v>142</v>
      </c>
      <c r="B152" s="251" t="s">
        <v>42</v>
      </c>
      <c r="C152" s="243" t="s">
        <v>194</v>
      </c>
      <c r="D152" s="244">
        <v>45407</v>
      </c>
      <c r="E152" s="243">
        <v>883.5</v>
      </c>
      <c r="F152" s="243">
        <v>883.25</v>
      </c>
      <c r="G152" s="245">
        <v>875.3</v>
      </c>
      <c r="H152" s="245">
        <v>867.09999999999991</v>
      </c>
      <c r="I152" s="245">
        <v>859.14999999999986</v>
      </c>
      <c r="J152" s="245">
        <v>891.45</v>
      </c>
      <c r="K152" s="245">
        <v>899.40000000000009</v>
      </c>
      <c r="L152" s="245">
        <v>907.60000000000014</v>
      </c>
      <c r="M152" s="246">
        <v>891.2</v>
      </c>
      <c r="N152" s="246">
        <v>875.05</v>
      </c>
      <c r="O152" s="246">
        <v>15727500</v>
      </c>
      <c r="P152" s="247">
        <v>1.9098994022452253E-2</v>
      </c>
    </row>
    <row r="153" spans="1:16" ht="12.75" customHeight="1">
      <c r="A153" s="239">
        <v>143</v>
      </c>
      <c r="B153" s="251" t="s">
        <v>85</v>
      </c>
      <c r="C153" s="243" t="s">
        <v>195</v>
      </c>
      <c r="D153" s="244">
        <v>45407</v>
      </c>
      <c r="E153" s="243">
        <v>3974.8</v>
      </c>
      <c r="F153" s="243">
        <v>3972.2999999999997</v>
      </c>
      <c r="G153" s="245">
        <v>3954.5999999999995</v>
      </c>
      <c r="H153" s="245">
        <v>3934.3999999999996</v>
      </c>
      <c r="I153" s="245">
        <v>3916.6999999999994</v>
      </c>
      <c r="J153" s="245">
        <v>3992.4999999999995</v>
      </c>
      <c r="K153" s="245">
        <v>4010.1999999999994</v>
      </c>
      <c r="L153" s="245">
        <v>4030.3999999999996</v>
      </c>
      <c r="M153" s="246">
        <v>3990</v>
      </c>
      <c r="N153" s="246">
        <v>3952.1</v>
      </c>
      <c r="O153" s="246">
        <v>3100600</v>
      </c>
      <c r="P153" s="247">
        <v>-1.330193482688391E-2</v>
      </c>
    </row>
    <row r="154" spans="1:16" ht="12.75" customHeight="1">
      <c r="A154" s="239">
        <v>144</v>
      </c>
      <c r="B154" s="251" t="s">
        <v>82</v>
      </c>
      <c r="C154" s="243" t="s">
        <v>196</v>
      </c>
      <c r="D154" s="244">
        <v>45407</v>
      </c>
      <c r="E154" s="243">
        <v>303.8</v>
      </c>
      <c r="F154" s="243">
        <v>301.08333333333331</v>
      </c>
      <c r="G154" s="245">
        <v>291.91666666666663</v>
      </c>
      <c r="H154" s="245">
        <v>280.0333333333333</v>
      </c>
      <c r="I154" s="245">
        <v>270.86666666666662</v>
      </c>
      <c r="J154" s="245">
        <v>312.96666666666664</v>
      </c>
      <c r="K154" s="245">
        <v>322.13333333333327</v>
      </c>
      <c r="L154" s="245">
        <v>334.01666666666665</v>
      </c>
      <c r="M154" s="246">
        <v>310.25</v>
      </c>
      <c r="N154" s="246">
        <v>289.2</v>
      </c>
      <c r="O154" s="246">
        <v>37503000</v>
      </c>
      <c r="P154" s="247">
        <v>2.8719552337063858E-2</v>
      </c>
    </row>
    <row r="155" spans="1:16" ht="12.75" customHeight="1">
      <c r="A155" s="239">
        <v>145</v>
      </c>
      <c r="B155" s="251" t="s">
        <v>66</v>
      </c>
      <c r="C155" s="248" t="s">
        <v>197</v>
      </c>
      <c r="D155" s="244">
        <v>45407</v>
      </c>
      <c r="E155" s="243">
        <v>408.4</v>
      </c>
      <c r="F155" s="243">
        <v>408.45</v>
      </c>
      <c r="G155" s="245">
        <v>404.29999999999995</v>
      </c>
      <c r="H155" s="245">
        <v>400.2</v>
      </c>
      <c r="I155" s="245">
        <v>396.04999999999995</v>
      </c>
      <c r="J155" s="245">
        <v>412.54999999999995</v>
      </c>
      <c r="K155" s="245">
        <v>416.69999999999993</v>
      </c>
      <c r="L155" s="245">
        <v>420.79999999999995</v>
      </c>
      <c r="M155" s="246">
        <v>412.6</v>
      </c>
      <c r="N155" s="246">
        <v>404.35</v>
      </c>
      <c r="O155" s="246">
        <v>79821125</v>
      </c>
      <c r="P155" s="247">
        <v>7.7734052373317787E-4</v>
      </c>
    </row>
    <row r="156" spans="1:16" ht="12.75" customHeight="1">
      <c r="A156" s="239">
        <v>146</v>
      </c>
      <c r="B156" s="251" t="s">
        <v>57</v>
      </c>
      <c r="C156" s="243" t="s">
        <v>198</v>
      </c>
      <c r="D156" s="244">
        <v>45407</v>
      </c>
      <c r="E156" s="243">
        <v>3008.4</v>
      </c>
      <c r="F156" s="243">
        <v>3016.3666666666663</v>
      </c>
      <c r="G156" s="245">
        <v>2997.7333333333327</v>
      </c>
      <c r="H156" s="245">
        <v>2987.0666666666662</v>
      </c>
      <c r="I156" s="245">
        <v>2968.4333333333325</v>
      </c>
      <c r="J156" s="245">
        <v>3027.0333333333328</v>
      </c>
      <c r="K156" s="245">
        <v>3045.666666666667</v>
      </c>
      <c r="L156" s="245">
        <v>3056.333333333333</v>
      </c>
      <c r="M156" s="246">
        <v>3035</v>
      </c>
      <c r="N156" s="246">
        <v>3005.7</v>
      </c>
      <c r="O156" s="246">
        <v>1782500</v>
      </c>
      <c r="P156" s="247">
        <v>-2.3822562979189485E-2</v>
      </c>
    </row>
    <row r="157" spans="1:16" ht="12.75" customHeight="1">
      <c r="A157" s="239">
        <v>147</v>
      </c>
      <c r="B157" s="251" t="s">
        <v>916</v>
      </c>
      <c r="C157" s="243" t="s">
        <v>199</v>
      </c>
      <c r="D157" s="244">
        <v>45407</v>
      </c>
      <c r="E157" s="243">
        <v>3876.1</v>
      </c>
      <c r="F157" s="243">
        <v>3877.4</v>
      </c>
      <c r="G157" s="245">
        <v>3846.65</v>
      </c>
      <c r="H157" s="245">
        <v>3817.2</v>
      </c>
      <c r="I157" s="245">
        <v>3786.45</v>
      </c>
      <c r="J157" s="245">
        <v>3906.8500000000004</v>
      </c>
      <c r="K157" s="245">
        <v>3937.6000000000004</v>
      </c>
      <c r="L157" s="245">
        <v>3967.0500000000006</v>
      </c>
      <c r="M157" s="246">
        <v>3908.15</v>
      </c>
      <c r="N157" s="246">
        <v>3847.95</v>
      </c>
      <c r="O157" s="246">
        <v>1688750</v>
      </c>
      <c r="P157" s="247">
        <v>0.13205966147142617</v>
      </c>
    </row>
    <row r="158" spans="1:16" ht="12.75" customHeight="1">
      <c r="A158" s="239">
        <v>148</v>
      </c>
      <c r="B158" s="251" t="s">
        <v>61</v>
      </c>
      <c r="C158" s="243" t="s">
        <v>200</v>
      </c>
      <c r="D158" s="244">
        <v>45407</v>
      </c>
      <c r="E158" s="243">
        <v>136.5</v>
      </c>
      <c r="F158" s="243">
        <v>135.4</v>
      </c>
      <c r="G158" s="245">
        <v>133.80000000000001</v>
      </c>
      <c r="H158" s="245">
        <v>131.1</v>
      </c>
      <c r="I158" s="245">
        <v>129.5</v>
      </c>
      <c r="J158" s="245">
        <v>138.10000000000002</v>
      </c>
      <c r="K158" s="245">
        <v>139.69999999999999</v>
      </c>
      <c r="L158" s="245">
        <v>142.40000000000003</v>
      </c>
      <c r="M158" s="246">
        <v>137</v>
      </c>
      <c r="N158" s="246">
        <v>132.69999999999999</v>
      </c>
      <c r="O158" s="246">
        <v>252688000</v>
      </c>
      <c r="P158" s="247">
        <v>-1.8336648433615117E-2</v>
      </c>
    </row>
    <row r="159" spans="1:16" ht="12.75" customHeight="1">
      <c r="A159" s="239">
        <v>149</v>
      </c>
      <c r="B159" s="251" t="s">
        <v>40</v>
      </c>
      <c r="C159" s="243" t="s">
        <v>201</v>
      </c>
      <c r="D159" s="244">
        <v>45407</v>
      </c>
      <c r="E159" s="243">
        <v>5271.2</v>
      </c>
      <c r="F159" s="243">
        <v>5262.0166666666664</v>
      </c>
      <c r="G159" s="245">
        <v>5219.1833333333325</v>
      </c>
      <c r="H159" s="245">
        <v>5167.1666666666661</v>
      </c>
      <c r="I159" s="245">
        <v>5124.3333333333321</v>
      </c>
      <c r="J159" s="245">
        <v>5314.0333333333328</v>
      </c>
      <c r="K159" s="245">
        <v>5356.8666666666668</v>
      </c>
      <c r="L159" s="245">
        <v>5408.8833333333332</v>
      </c>
      <c r="M159" s="246">
        <v>5304.85</v>
      </c>
      <c r="N159" s="246">
        <v>5210</v>
      </c>
      <c r="O159" s="246">
        <v>2061100</v>
      </c>
      <c r="P159" s="247">
        <v>1.3622504180190814E-2</v>
      </c>
    </row>
    <row r="160" spans="1:16" ht="12.75" customHeight="1">
      <c r="A160" s="239">
        <v>150</v>
      </c>
      <c r="B160" s="251" t="s">
        <v>188</v>
      </c>
      <c r="C160" s="243" t="s">
        <v>202</v>
      </c>
      <c r="D160" s="244">
        <v>45407</v>
      </c>
      <c r="E160" s="243">
        <v>283.64999999999998</v>
      </c>
      <c r="F160" s="243">
        <v>283.93333333333334</v>
      </c>
      <c r="G160" s="245">
        <v>281.36666666666667</v>
      </c>
      <c r="H160" s="245">
        <v>279.08333333333331</v>
      </c>
      <c r="I160" s="245">
        <v>276.51666666666665</v>
      </c>
      <c r="J160" s="245">
        <v>286.2166666666667</v>
      </c>
      <c r="K160" s="245">
        <v>288.78333333333342</v>
      </c>
      <c r="L160" s="245">
        <v>291.06666666666672</v>
      </c>
      <c r="M160" s="246">
        <v>286.5</v>
      </c>
      <c r="N160" s="246">
        <v>281.64999999999998</v>
      </c>
      <c r="O160" s="246">
        <v>68176800</v>
      </c>
      <c r="P160" s="247">
        <v>2.541026998411858E-3</v>
      </c>
    </row>
    <row r="161" spans="1:16" ht="12.75" customHeight="1">
      <c r="A161" s="239">
        <v>151</v>
      </c>
      <c r="B161" s="251" t="s">
        <v>203</v>
      </c>
      <c r="C161" s="250" t="s">
        <v>204</v>
      </c>
      <c r="D161" s="244">
        <v>45407</v>
      </c>
      <c r="E161" s="243">
        <v>1416.5</v>
      </c>
      <c r="F161" s="243">
        <v>1409.2333333333333</v>
      </c>
      <c r="G161" s="245">
        <v>1395.9666666666667</v>
      </c>
      <c r="H161" s="245">
        <v>1375.4333333333334</v>
      </c>
      <c r="I161" s="245">
        <v>1362.1666666666667</v>
      </c>
      <c r="J161" s="245">
        <v>1429.7666666666667</v>
      </c>
      <c r="K161" s="245">
        <v>1443.0333333333335</v>
      </c>
      <c r="L161" s="245">
        <v>1463.5666666666666</v>
      </c>
      <c r="M161" s="246">
        <v>1422.5</v>
      </c>
      <c r="N161" s="246">
        <v>1388.7</v>
      </c>
      <c r="O161" s="246">
        <v>5420019</v>
      </c>
      <c r="P161" s="247">
        <v>-9.7412254610350982E-3</v>
      </c>
    </row>
    <row r="162" spans="1:16" ht="12.75" customHeight="1">
      <c r="A162" s="239">
        <v>152</v>
      </c>
      <c r="B162" s="251" t="s">
        <v>47</v>
      </c>
      <c r="C162" s="243" t="s">
        <v>206</v>
      </c>
      <c r="D162" s="244">
        <v>45407</v>
      </c>
      <c r="E162" s="243">
        <v>851</v>
      </c>
      <c r="F162" s="243">
        <v>849.18333333333339</v>
      </c>
      <c r="G162" s="245">
        <v>844.11666666666679</v>
      </c>
      <c r="H162" s="245">
        <v>837.23333333333335</v>
      </c>
      <c r="I162" s="245">
        <v>832.16666666666674</v>
      </c>
      <c r="J162" s="245">
        <v>856.06666666666683</v>
      </c>
      <c r="K162" s="245">
        <v>861.13333333333344</v>
      </c>
      <c r="L162" s="245">
        <v>868.01666666666688</v>
      </c>
      <c r="M162" s="246">
        <v>854.25</v>
      </c>
      <c r="N162" s="246">
        <v>842.3</v>
      </c>
      <c r="O162" s="246">
        <v>7454500</v>
      </c>
      <c r="P162" s="247">
        <v>-9.2634432896520555E-3</v>
      </c>
    </row>
    <row r="163" spans="1:16" ht="12.75" customHeight="1">
      <c r="A163" s="239">
        <v>153</v>
      </c>
      <c r="B163" s="251" t="s">
        <v>61</v>
      </c>
      <c r="C163" s="243" t="s">
        <v>207</v>
      </c>
      <c r="D163" s="244">
        <v>45407</v>
      </c>
      <c r="E163" s="243">
        <v>260.85000000000002</v>
      </c>
      <c r="F163" s="243">
        <v>261.40000000000003</v>
      </c>
      <c r="G163" s="245">
        <v>259.15000000000009</v>
      </c>
      <c r="H163" s="245">
        <v>257.45000000000005</v>
      </c>
      <c r="I163" s="245">
        <v>255.2000000000001</v>
      </c>
      <c r="J163" s="245">
        <v>263.10000000000008</v>
      </c>
      <c r="K163" s="245">
        <v>265.34999999999997</v>
      </c>
      <c r="L163" s="245">
        <v>267.05000000000007</v>
      </c>
      <c r="M163" s="246">
        <v>263.64999999999998</v>
      </c>
      <c r="N163" s="246">
        <v>259.7</v>
      </c>
      <c r="O163" s="246">
        <v>63562500</v>
      </c>
      <c r="P163" s="247">
        <v>8.5283617612058708E-3</v>
      </c>
    </row>
    <row r="164" spans="1:16" ht="12.75" customHeight="1">
      <c r="A164" s="239">
        <v>154</v>
      </c>
      <c r="B164" s="251" t="s">
        <v>66</v>
      </c>
      <c r="C164" s="243" t="s">
        <v>208</v>
      </c>
      <c r="D164" s="244">
        <v>45407</v>
      </c>
      <c r="E164" s="243">
        <v>450.05</v>
      </c>
      <c r="F164" s="243">
        <v>449.7833333333333</v>
      </c>
      <c r="G164" s="245">
        <v>444.36666666666662</v>
      </c>
      <c r="H164" s="245">
        <v>438.68333333333334</v>
      </c>
      <c r="I164" s="245">
        <v>433.26666666666665</v>
      </c>
      <c r="J164" s="245">
        <v>455.46666666666658</v>
      </c>
      <c r="K164" s="245">
        <v>460.88333333333333</v>
      </c>
      <c r="L164" s="245">
        <v>466.56666666666655</v>
      </c>
      <c r="M164" s="246">
        <v>455.2</v>
      </c>
      <c r="N164" s="246">
        <v>444.1</v>
      </c>
      <c r="O164" s="246">
        <v>50536000</v>
      </c>
      <c r="P164" s="247">
        <v>-1.860410921660776E-2</v>
      </c>
    </row>
    <row r="165" spans="1:16" ht="12.75" customHeight="1">
      <c r="A165" s="239">
        <v>155</v>
      </c>
      <c r="B165" s="251" t="s">
        <v>82</v>
      </c>
      <c r="C165" s="243" t="s">
        <v>209</v>
      </c>
      <c r="D165" s="244">
        <v>45407</v>
      </c>
      <c r="E165" s="243">
        <v>2964.1</v>
      </c>
      <c r="F165" s="243">
        <v>2964.6666666666665</v>
      </c>
      <c r="G165" s="245">
        <v>2946.4333333333329</v>
      </c>
      <c r="H165" s="245">
        <v>2928.7666666666664</v>
      </c>
      <c r="I165" s="245">
        <v>2910.5333333333328</v>
      </c>
      <c r="J165" s="245">
        <v>2982.333333333333</v>
      </c>
      <c r="K165" s="245">
        <v>3000.5666666666666</v>
      </c>
      <c r="L165" s="245">
        <v>3018.2333333333331</v>
      </c>
      <c r="M165" s="246">
        <v>2982.9</v>
      </c>
      <c r="N165" s="246">
        <v>2947</v>
      </c>
      <c r="O165" s="246">
        <v>42631500</v>
      </c>
      <c r="P165" s="247">
        <v>1.0752050832187396E-2</v>
      </c>
    </row>
    <row r="166" spans="1:16" ht="12.75" customHeight="1">
      <c r="A166" s="239">
        <v>156</v>
      </c>
      <c r="B166" s="251" t="s">
        <v>130</v>
      </c>
      <c r="C166" s="243" t="s">
        <v>210</v>
      </c>
      <c r="D166" s="244">
        <v>45407</v>
      </c>
      <c r="E166" s="243">
        <v>153.19999999999999</v>
      </c>
      <c r="F166" s="243">
        <v>153.76666666666665</v>
      </c>
      <c r="G166" s="245">
        <v>151.93333333333331</v>
      </c>
      <c r="H166" s="245">
        <v>150.66666666666666</v>
      </c>
      <c r="I166" s="245">
        <v>148.83333333333331</v>
      </c>
      <c r="J166" s="245">
        <v>155.0333333333333</v>
      </c>
      <c r="K166" s="245">
        <v>156.86666666666667</v>
      </c>
      <c r="L166" s="245">
        <v>158.1333333333333</v>
      </c>
      <c r="M166" s="246">
        <v>155.6</v>
      </c>
      <c r="N166" s="246">
        <v>152.5</v>
      </c>
      <c r="O166" s="246">
        <v>149064000</v>
      </c>
      <c r="P166" s="247">
        <v>-6.5827734884187306E-2</v>
      </c>
    </row>
    <row r="167" spans="1:16" ht="12.75" customHeight="1">
      <c r="A167" s="239">
        <v>157</v>
      </c>
      <c r="B167" s="251" t="s">
        <v>66</v>
      </c>
      <c r="C167" s="243" t="s">
        <v>211</v>
      </c>
      <c r="D167" s="244">
        <v>45407</v>
      </c>
      <c r="E167" s="243">
        <v>751</v>
      </c>
      <c r="F167" s="243">
        <v>751.80000000000007</v>
      </c>
      <c r="G167" s="245">
        <v>744.90000000000009</v>
      </c>
      <c r="H167" s="245">
        <v>738.80000000000007</v>
      </c>
      <c r="I167" s="245">
        <v>731.90000000000009</v>
      </c>
      <c r="J167" s="245">
        <v>757.90000000000009</v>
      </c>
      <c r="K167" s="245">
        <v>764.8</v>
      </c>
      <c r="L167" s="245">
        <v>770.90000000000009</v>
      </c>
      <c r="M167" s="246">
        <v>758.7</v>
      </c>
      <c r="N167" s="246">
        <v>745.7</v>
      </c>
      <c r="O167" s="246">
        <v>20898400</v>
      </c>
      <c r="P167" s="247">
        <v>-6.2010195541352814E-3</v>
      </c>
    </row>
    <row r="168" spans="1:16" ht="12.75" customHeight="1">
      <c r="A168" s="239">
        <v>158</v>
      </c>
      <c r="B168" s="251" t="s">
        <v>66</v>
      </c>
      <c r="C168" s="243" t="s">
        <v>212</v>
      </c>
      <c r="D168" s="244">
        <v>45407</v>
      </c>
      <c r="E168" s="243">
        <v>1502.9</v>
      </c>
      <c r="F168" s="243">
        <v>1502.3</v>
      </c>
      <c r="G168" s="245">
        <v>1483.6</v>
      </c>
      <c r="H168" s="245">
        <v>1464.3</v>
      </c>
      <c r="I168" s="245">
        <v>1445.6</v>
      </c>
      <c r="J168" s="245">
        <v>1521.6</v>
      </c>
      <c r="K168" s="245">
        <v>1540.3000000000002</v>
      </c>
      <c r="L168" s="245">
        <v>1559.6</v>
      </c>
      <c r="M168" s="246">
        <v>1521</v>
      </c>
      <c r="N168" s="246">
        <v>1483</v>
      </c>
      <c r="O168" s="246">
        <v>9114000</v>
      </c>
      <c r="P168" s="247">
        <v>6.1268421924159629E-3</v>
      </c>
    </row>
    <row r="169" spans="1:16" ht="12.75" customHeight="1">
      <c r="A169" s="239">
        <v>159</v>
      </c>
      <c r="B169" s="251" t="s">
        <v>61</v>
      </c>
      <c r="C169" s="248" t="s">
        <v>213</v>
      </c>
      <c r="D169" s="244">
        <v>45407</v>
      </c>
      <c r="E169" s="243">
        <v>780.75</v>
      </c>
      <c r="F169" s="243">
        <v>776.61666666666667</v>
      </c>
      <c r="G169" s="245">
        <v>770.23333333333335</v>
      </c>
      <c r="H169" s="245">
        <v>759.7166666666667</v>
      </c>
      <c r="I169" s="245">
        <v>753.33333333333337</v>
      </c>
      <c r="J169" s="245">
        <v>787.13333333333333</v>
      </c>
      <c r="K169" s="245">
        <v>793.51666666666677</v>
      </c>
      <c r="L169" s="245">
        <v>804.0333333333333</v>
      </c>
      <c r="M169" s="246">
        <v>783</v>
      </c>
      <c r="N169" s="246">
        <v>766.1</v>
      </c>
      <c r="O169" s="246">
        <v>93556500</v>
      </c>
      <c r="P169" s="247">
        <v>-1.0957470425930036E-2</v>
      </c>
    </row>
    <row r="170" spans="1:16" ht="12.75" customHeight="1">
      <c r="A170" s="239">
        <v>160</v>
      </c>
      <c r="B170" s="251" t="s">
        <v>47</v>
      </c>
      <c r="C170" s="243" t="s">
        <v>214</v>
      </c>
      <c r="D170" s="244">
        <v>45407</v>
      </c>
      <c r="E170" s="243">
        <v>25702.55</v>
      </c>
      <c r="F170" s="243">
        <v>25817.516666666666</v>
      </c>
      <c r="G170" s="245">
        <v>25535.033333333333</v>
      </c>
      <c r="H170" s="245">
        <v>25367.516666666666</v>
      </c>
      <c r="I170" s="245">
        <v>25085.033333333333</v>
      </c>
      <c r="J170" s="245">
        <v>25985.033333333333</v>
      </c>
      <c r="K170" s="245">
        <v>26267.516666666663</v>
      </c>
      <c r="L170" s="245">
        <v>26435.033333333333</v>
      </c>
      <c r="M170" s="246">
        <v>26100</v>
      </c>
      <c r="N170" s="246">
        <v>25650</v>
      </c>
      <c r="O170" s="246">
        <v>295925</v>
      </c>
      <c r="P170" s="247">
        <v>1.8587040702177093E-2</v>
      </c>
    </row>
    <row r="171" spans="1:16" ht="12.75" customHeight="1">
      <c r="A171" s="239">
        <v>161</v>
      </c>
      <c r="B171" s="251" t="s">
        <v>40</v>
      </c>
      <c r="C171" s="243" t="s">
        <v>215</v>
      </c>
      <c r="D171" s="244">
        <v>45407</v>
      </c>
      <c r="E171" s="243">
        <v>5601.25</v>
      </c>
      <c r="F171" s="243">
        <v>5603.4333333333334</v>
      </c>
      <c r="G171" s="245">
        <v>5561.8666666666668</v>
      </c>
      <c r="H171" s="245">
        <v>5522.4833333333336</v>
      </c>
      <c r="I171" s="245">
        <v>5480.916666666667</v>
      </c>
      <c r="J171" s="245">
        <v>5642.8166666666666</v>
      </c>
      <c r="K171" s="245">
        <v>5684.3833333333341</v>
      </c>
      <c r="L171" s="245">
        <v>5723.7666666666664</v>
      </c>
      <c r="M171" s="246">
        <v>5645</v>
      </c>
      <c r="N171" s="246">
        <v>5564.05</v>
      </c>
      <c r="O171" s="246">
        <v>1337850</v>
      </c>
      <c r="P171" s="247">
        <v>-1.4692885550154662E-2</v>
      </c>
    </row>
    <row r="172" spans="1:16" ht="12.75" customHeight="1">
      <c r="A172" s="239">
        <v>162</v>
      </c>
      <c r="B172" s="251" t="s">
        <v>45</v>
      </c>
      <c r="C172" s="243" t="s">
        <v>216</v>
      </c>
      <c r="D172" s="244">
        <v>45407</v>
      </c>
      <c r="E172" s="243">
        <v>2654.75</v>
      </c>
      <c r="F172" s="243">
        <v>2642.5666666666666</v>
      </c>
      <c r="G172" s="245">
        <v>2588.2333333333331</v>
      </c>
      <c r="H172" s="245">
        <v>2521.7166666666667</v>
      </c>
      <c r="I172" s="245">
        <v>2467.3833333333332</v>
      </c>
      <c r="J172" s="245">
        <v>2709.083333333333</v>
      </c>
      <c r="K172" s="245">
        <v>2763.416666666667</v>
      </c>
      <c r="L172" s="245">
        <v>2829.9333333333329</v>
      </c>
      <c r="M172" s="246">
        <v>2696.9</v>
      </c>
      <c r="N172" s="246">
        <v>2576.0500000000002</v>
      </c>
      <c r="O172" s="246">
        <v>4853625</v>
      </c>
      <c r="P172" s="247">
        <v>0.13078804822645465</v>
      </c>
    </row>
    <row r="173" spans="1:16" ht="12.75" customHeight="1">
      <c r="A173" s="239">
        <v>163</v>
      </c>
      <c r="B173" s="251" t="s">
        <v>66</v>
      </c>
      <c r="C173" s="243" t="s">
        <v>217</v>
      </c>
      <c r="D173" s="244">
        <v>45407</v>
      </c>
      <c r="E173" s="243">
        <v>2536.5</v>
      </c>
      <c r="F173" s="243">
        <v>2547.2999999999997</v>
      </c>
      <c r="G173" s="245">
        <v>2518.1999999999994</v>
      </c>
      <c r="H173" s="245">
        <v>2499.8999999999996</v>
      </c>
      <c r="I173" s="245">
        <v>2470.7999999999993</v>
      </c>
      <c r="J173" s="245">
        <v>2565.5999999999995</v>
      </c>
      <c r="K173" s="245">
        <v>2594.6999999999998</v>
      </c>
      <c r="L173" s="245">
        <v>2612.9999999999995</v>
      </c>
      <c r="M173" s="246">
        <v>2576.4</v>
      </c>
      <c r="N173" s="246">
        <v>2529</v>
      </c>
      <c r="O173" s="246">
        <v>5552400</v>
      </c>
      <c r="P173" s="247">
        <v>5.705591479650057E-3</v>
      </c>
    </row>
    <row r="174" spans="1:16" ht="12.75" customHeight="1">
      <c r="A174" s="239">
        <v>164</v>
      </c>
      <c r="B174" s="251" t="s">
        <v>42</v>
      </c>
      <c r="C174" s="243" t="s">
        <v>218</v>
      </c>
      <c r="D174" s="244">
        <v>45407</v>
      </c>
      <c r="E174" s="243">
        <v>1605.05</v>
      </c>
      <c r="F174" s="243">
        <v>1602.25</v>
      </c>
      <c r="G174" s="245">
        <v>1592.8</v>
      </c>
      <c r="H174" s="245">
        <v>1580.55</v>
      </c>
      <c r="I174" s="245">
        <v>1571.1</v>
      </c>
      <c r="J174" s="245">
        <v>1614.5</v>
      </c>
      <c r="K174" s="245">
        <v>1623.9499999999998</v>
      </c>
      <c r="L174" s="245">
        <v>1636.2</v>
      </c>
      <c r="M174" s="246">
        <v>1611.7</v>
      </c>
      <c r="N174" s="246">
        <v>1590</v>
      </c>
      <c r="O174" s="246">
        <v>12943000</v>
      </c>
      <c r="P174" s="247">
        <v>-4.6832104214889377E-3</v>
      </c>
    </row>
    <row r="175" spans="1:16" ht="12.75" customHeight="1">
      <c r="A175" s="239">
        <v>165</v>
      </c>
      <c r="B175" s="251" t="s">
        <v>203</v>
      </c>
      <c r="C175" s="243" t="s">
        <v>219</v>
      </c>
      <c r="D175" s="244">
        <v>45407</v>
      </c>
      <c r="E175" s="243">
        <v>632.6</v>
      </c>
      <c r="F175" s="243">
        <v>621.85</v>
      </c>
      <c r="G175" s="245">
        <v>608.75</v>
      </c>
      <c r="H175" s="245">
        <v>584.9</v>
      </c>
      <c r="I175" s="245">
        <v>571.79999999999995</v>
      </c>
      <c r="J175" s="245">
        <v>645.70000000000005</v>
      </c>
      <c r="K175" s="245">
        <v>658.80000000000018</v>
      </c>
      <c r="L175" s="245">
        <v>682.65000000000009</v>
      </c>
      <c r="M175" s="246">
        <v>634.95000000000005</v>
      </c>
      <c r="N175" s="246">
        <v>598</v>
      </c>
      <c r="O175" s="246">
        <v>6865500</v>
      </c>
      <c r="P175" s="247">
        <v>9.1320934668574147E-2</v>
      </c>
    </row>
    <row r="176" spans="1:16" ht="12.75" customHeight="1">
      <c r="A176" s="239">
        <v>166</v>
      </c>
      <c r="B176" s="251" t="s">
        <v>42</v>
      </c>
      <c r="C176" s="243" t="s">
        <v>220</v>
      </c>
      <c r="D176" s="244">
        <v>45407</v>
      </c>
      <c r="E176" s="243">
        <v>732.95</v>
      </c>
      <c r="F176" s="243">
        <v>735.4</v>
      </c>
      <c r="G176" s="245">
        <v>727.8</v>
      </c>
      <c r="H176" s="245">
        <v>722.65</v>
      </c>
      <c r="I176" s="245">
        <v>715.05</v>
      </c>
      <c r="J176" s="245">
        <v>740.55</v>
      </c>
      <c r="K176" s="245">
        <v>748.15000000000009</v>
      </c>
      <c r="L176" s="245">
        <v>753.3</v>
      </c>
      <c r="M176" s="246">
        <v>743</v>
      </c>
      <c r="N176" s="246">
        <v>730.25</v>
      </c>
      <c r="O176" s="246">
        <v>4041000</v>
      </c>
      <c r="P176" s="247">
        <v>-9.3160088256925722E-3</v>
      </c>
    </row>
    <row r="177" spans="1:16" ht="12.75" customHeight="1">
      <c r="A177" s="239">
        <v>167</v>
      </c>
      <c r="B177" s="251" t="s">
        <v>916</v>
      </c>
      <c r="C177" s="243" t="s">
        <v>221</v>
      </c>
      <c r="D177" s="244">
        <v>45407</v>
      </c>
      <c r="E177" s="243">
        <v>1172.95</v>
      </c>
      <c r="F177" s="243">
        <v>1168.95</v>
      </c>
      <c r="G177" s="245">
        <v>1145.1500000000001</v>
      </c>
      <c r="H177" s="245">
        <v>1117.3500000000001</v>
      </c>
      <c r="I177" s="245">
        <v>1093.5500000000002</v>
      </c>
      <c r="J177" s="245">
        <v>1196.75</v>
      </c>
      <c r="K177" s="245">
        <v>1220.5499999999997</v>
      </c>
      <c r="L177" s="245">
        <v>1248.3499999999999</v>
      </c>
      <c r="M177" s="246">
        <v>1192.75</v>
      </c>
      <c r="N177" s="246">
        <v>1141.1500000000001</v>
      </c>
      <c r="O177" s="246">
        <v>12020800</v>
      </c>
      <c r="P177" s="247">
        <v>-6.5303853226703165E-2</v>
      </c>
    </row>
    <row r="178" spans="1:16" ht="12.75" customHeight="1">
      <c r="A178" s="239">
        <v>168</v>
      </c>
      <c r="B178" s="251" t="s">
        <v>77</v>
      </c>
      <c r="C178" s="250" t="s">
        <v>222</v>
      </c>
      <c r="D178" s="244">
        <v>45407</v>
      </c>
      <c r="E178" s="243">
        <v>1976.05</v>
      </c>
      <c r="F178" s="243">
        <v>1991.9333333333334</v>
      </c>
      <c r="G178" s="245">
        <v>1956.1166666666668</v>
      </c>
      <c r="H178" s="245">
        <v>1936.1833333333334</v>
      </c>
      <c r="I178" s="245">
        <v>1900.3666666666668</v>
      </c>
      <c r="J178" s="245">
        <v>2011.8666666666668</v>
      </c>
      <c r="K178" s="245">
        <v>2047.6833333333334</v>
      </c>
      <c r="L178" s="245">
        <v>2067.6166666666668</v>
      </c>
      <c r="M178" s="246">
        <v>2027.75</v>
      </c>
      <c r="N178" s="246">
        <v>1972</v>
      </c>
      <c r="O178" s="246">
        <v>6467000</v>
      </c>
      <c r="P178" s="247">
        <v>1.9227738376674547E-2</v>
      </c>
    </row>
    <row r="179" spans="1:16" ht="12.75" customHeight="1">
      <c r="A179" s="239">
        <v>169</v>
      </c>
      <c r="B179" s="251" t="s">
        <v>57</v>
      </c>
      <c r="C179" s="243" t="s">
        <v>223</v>
      </c>
      <c r="D179" s="244">
        <v>45407</v>
      </c>
      <c r="E179" s="243">
        <v>1147.6500000000001</v>
      </c>
      <c r="F179" s="243">
        <v>1141.0833333333333</v>
      </c>
      <c r="G179" s="245">
        <v>1129.2666666666664</v>
      </c>
      <c r="H179" s="245">
        <v>1110.8833333333332</v>
      </c>
      <c r="I179" s="245">
        <v>1099.0666666666664</v>
      </c>
      <c r="J179" s="245">
        <v>1159.4666666666665</v>
      </c>
      <c r="K179" s="245">
        <v>1171.2833333333335</v>
      </c>
      <c r="L179" s="245">
        <v>1189.6666666666665</v>
      </c>
      <c r="M179" s="246">
        <v>1152.9000000000001</v>
      </c>
      <c r="N179" s="246">
        <v>1122.7</v>
      </c>
      <c r="O179" s="246">
        <v>13629600</v>
      </c>
      <c r="P179" s="247">
        <v>-3.9603960396039607E-4</v>
      </c>
    </row>
    <row r="180" spans="1:16" ht="12.75" customHeight="1">
      <c r="A180" s="239">
        <v>170</v>
      </c>
      <c r="B180" s="251" t="s">
        <v>54</v>
      </c>
      <c r="C180" s="249" t="s">
        <v>224</v>
      </c>
      <c r="D180" s="244">
        <v>45407</v>
      </c>
      <c r="E180" s="243">
        <v>1017.5</v>
      </c>
      <c r="F180" s="243">
        <v>1017.6333333333333</v>
      </c>
      <c r="G180" s="245">
        <v>1011.9666666666667</v>
      </c>
      <c r="H180" s="245">
        <v>1006.4333333333334</v>
      </c>
      <c r="I180" s="245">
        <v>1000.7666666666668</v>
      </c>
      <c r="J180" s="245">
        <v>1023.1666666666666</v>
      </c>
      <c r="K180" s="245">
        <v>1028.8333333333335</v>
      </c>
      <c r="L180" s="245">
        <v>1034.3666666666666</v>
      </c>
      <c r="M180" s="246">
        <v>1023.3</v>
      </c>
      <c r="N180" s="246">
        <v>1012.1</v>
      </c>
      <c r="O180" s="246">
        <v>65094000</v>
      </c>
      <c r="P180" s="247">
        <v>-1.3795634620781969E-2</v>
      </c>
    </row>
    <row r="181" spans="1:16" ht="12.75" customHeight="1">
      <c r="A181" s="239">
        <v>171</v>
      </c>
      <c r="B181" s="251" t="s">
        <v>188</v>
      </c>
      <c r="C181" s="243" t="s">
        <v>225</v>
      </c>
      <c r="D181" s="244">
        <v>45407</v>
      </c>
      <c r="E181" s="243">
        <v>433.7</v>
      </c>
      <c r="F181" s="243">
        <v>435.38333333333338</v>
      </c>
      <c r="G181" s="245">
        <v>430.51666666666677</v>
      </c>
      <c r="H181" s="245">
        <v>427.33333333333337</v>
      </c>
      <c r="I181" s="245">
        <v>422.46666666666675</v>
      </c>
      <c r="J181" s="245">
        <v>438.56666666666678</v>
      </c>
      <c r="K181" s="245">
        <v>443.43333333333345</v>
      </c>
      <c r="L181" s="245">
        <v>446.61666666666679</v>
      </c>
      <c r="M181" s="246">
        <v>440.25</v>
      </c>
      <c r="N181" s="246">
        <v>432.2</v>
      </c>
      <c r="O181" s="246">
        <v>92157750</v>
      </c>
      <c r="P181" s="247">
        <v>2.7081922816519974E-2</v>
      </c>
    </row>
    <row r="182" spans="1:16" ht="12.75" customHeight="1">
      <c r="A182" s="239">
        <v>172</v>
      </c>
      <c r="B182" s="251" t="s">
        <v>130</v>
      </c>
      <c r="C182" s="243" t="s">
        <v>226</v>
      </c>
      <c r="D182" s="244">
        <v>45407</v>
      </c>
      <c r="E182" s="243">
        <v>165.35</v>
      </c>
      <c r="F182" s="243">
        <v>166.56666666666669</v>
      </c>
      <c r="G182" s="245">
        <v>163.63333333333338</v>
      </c>
      <c r="H182" s="245">
        <v>161.91666666666669</v>
      </c>
      <c r="I182" s="245">
        <v>158.98333333333338</v>
      </c>
      <c r="J182" s="245">
        <v>168.28333333333339</v>
      </c>
      <c r="K182" s="245">
        <v>171.21666666666673</v>
      </c>
      <c r="L182" s="245">
        <v>172.93333333333339</v>
      </c>
      <c r="M182" s="246">
        <v>169.5</v>
      </c>
      <c r="N182" s="246">
        <v>164.85</v>
      </c>
      <c r="O182" s="246">
        <v>251322500</v>
      </c>
      <c r="P182" s="247">
        <v>2.0393842375334417E-3</v>
      </c>
    </row>
    <row r="183" spans="1:16" ht="12.75" customHeight="1">
      <c r="A183" s="239">
        <v>173</v>
      </c>
      <c r="B183" s="251" t="s">
        <v>85</v>
      </c>
      <c r="C183" s="243" t="s">
        <v>227</v>
      </c>
      <c r="D183" s="244">
        <v>45407</v>
      </c>
      <c r="E183" s="243">
        <v>3988.6</v>
      </c>
      <c r="F183" s="243">
        <v>3968.3333333333335</v>
      </c>
      <c r="G183" s="245">
        <v>3942.5166666666669</v>
      </c>
      <c r="H183" s="245">
        <v>3896.4333333333334</v>
      </c>
      <c r="I183" s="245">
        <v>3870.6166666666668</v>
      </c>
      <c r="J183" s="245">
        <v>4014.416666666667</v>
      </c>
      <c r="K183" s="245">
        <v>4040.2333333333336</v>
      </c>
      <c r="L183" s="245">
        <v>4086.3166666666671</v>
      </c>
      <c r="M183" s="246">
        <v>3994.15</v>
      </c>
      <c r="N183" s="246">
        <v>3922.25</v>
      </c>
      <c r="O183" s="246">
        <v>15116850</v>
      </c>
      <c r="P183" s="247">
        <v>-1.4061679640240144E-2</v>
      </c>
    </row>
    <row r="184" spans="1:16" ht="12.75" customHeight="1">
      <c r="A184" s="239">
        <v>174</v>
      </c>
      <c r="B184" s="251" t="s">
        <v>85</v>
      </c>
      <c r="C184" s="243" t="s">
        <v>228</v>
      </c>
      <c r="D184" s="244">
        <v>45407</v>
      </c>
      <c r="E184" s="243">
        <v>1270.25</v>
      </c>
      <c r="F184" s="243">
        <v>1267.4666666666667</v>
      </c>
      <c r="G184" s="245">
        <v>1258.4333333333334</v>
      </c>
      <c r="H184" s="245">
        <v>1246.6166666666668</v>
      </c>
      <c r="I184" s="245">
        <v>1237.5833333333335</v>
      </c>
      <c r="J184" s="245">
        <v>1279.2833333333333</v>
      </c>
      <c r="K184" s="245">
        <v>1288.3166666666666</v>
      </c>
      <c r="L184" s="245">
        <v>1300.1333333333332</v>
      </c>
      <c r="M184" s="246">
        <v>1276.5</v>
      </c>
      <c r="N184" s="246">
        <v>1255.6500000000001</v>
      </c>
      <c r="O184" s="246">
        <v>14917800</v>
      </c>
      <c r="P184" s="247">
        <v>-3.5233401885840676E-2</v>
      </c>
    </row>
    <row r="185" spans="1:16" ht="12.75" customHeight="1">
      <c r="A185" s="239">
        <v>175</v>
      </c>
      <c r="B185" s="251" t="s">
        <v>57</v>
      </c>
      <c r="C185" s="243" t="s">
        <v>229</v>
      </c>
      <c r="D185" s="244">
        <v>45407</v>
      </c>
      <c r="E185" s="243">
        <v>3715</v>
      </c>
      <c r="F185" s="243">
        <v>3709.65</v>
      </c>
      <c r="G185" s="245">
        <v>3695.3500000000004</v>
      </c>
      <c r="H185" s="245">
        <v>3675.7000000000003</v>
      </c>
      <c r="I185" s="245">
        <v>3661.4000000000005</v>
      </c>
      <c r="J185" s="245">
        <v>3729.3</v>
      </c>
      <c r="K185" s="245">
        <v>3743.6000000000004</v>
      </c>
      <c r="L185" s="245">
        <v>3763.25</v>
      </c>
      <c r="M185" s="246">
        <v>3723.95</v>
      </c>
      <c r="N185" s="246">
        <v>3690</v>
      </c>
      <c r="O185" s="246">
        <v>5842025</v>
      </c>
      <c r="P185" s="247">
        <v>8.0016909233649371E-3</v>
      </c>
    </row>
    <row r="186" spans="1:16" ht="12.75" customHeight="1">
      <c r="A186" s="239">
        <v>176</v>
      </c>
      <c r="B186" s="251" t="s">
        <v>42</v>
      </c>
      <c r="C186" s="243" t="s">
        <v>230</v>
      </c>
      <c r="D186" s="244">
        <v>45407</v>
      </c>
      <c r="E186" s="243">
        <v>2583.9</v>
      </c>
      <c r="F186" s="243">
        <v>2580.1</v>
      </c>
      <c r="G186" s="245">
        <v>2563.6999999999998</v>
      </c>
      <c r="H186" s="245">
        <v>2543.5</v>
      </c>
      <c r="I186" s="245">
        <v>2527.1</v>
      </c>
      <c r="J186" s="245">
        <v>2600.2999999999997</v>
      </c>
      <c r="K186" s="245">
        <v>2616.7000000000003</v>
      </c>
      <c r="L186" s="245">
        <v>2636.8999999999996</v>
      </c>
      <c r="M186" s="246">
        <v>2596.5</v>
      </c>
      <c r="N186" s="246">
        <v>2559.9</v>
      </c>
      <c r="O186" s="246">
        <v>1566500</v>
      </c>
      <c r="P186" s="247">
        <v>-9.7977243994943116E-3</v>
      </c>
    </row>
    <row r="187" spans="1:16" ht="12.75" customHeight="1">
      <c r="A187" s="239">
        <v>177</v>
      </c>
      <c r="B187" s="251" t="s">
        <v>45</v>
      </c>
      <c r="C187" s="243" t="s">
        <v>231</v>
      </c>
      <c r="D187" s="244">
        <v>45407</v>
      </c>
      <c r="E187" s="243">
        <v>4036.8</v>
      </c>
      <c r="F187" s="243">
        <v>4024.9833333333336</v>
      </c>
      <c r="G187" s="245">
        <v>3922.8666666666668</v>
      </c>
      <c r="H187" s="245">
        <v>3808.9333333333334</v>
      </c>
      <c r="I187" s="245">
        <v>3706.8166666666666</v>
      </c>
      <c r="J187" s="245">
        <v>4138.916666666667</v>
      </c>
      <c r="K187" s="245">
        <v>4241.0333333333338</v>
      </c>
      <c r="L187" s="245">
        <v>4354.9666666666672</v>
      </c>
      <c r="M187" s="246">
        <v>4127.1000000000004</v>
      </c>
      <c r="N187" s="246">
        <v>3911.05</v>
      </c>
      <c r="O187" s="246">
        <v>3542800</v>
      </c>
      <c r="P187" s="247">
        <v>2.3220887245841034E-2</v>
      </c>
    </row>
    <row r="188" spans="1:16" ht="12.75" customHeight="1">
      <c r="A188" s="239">
        <v>178</v>
      </c>
      <c r="B188" s="251" t="s">
        <v>54</v>
      </c>
      <c r="C188" s="243" t="s">
        <v>232</v>
      </c>
      <c r="D188" s="244">
        <v>45407</v>
      </c>
      <c r="E188" s="243">
        <v>2103.9</v>
      </c>
      <c r="F188" s="243">
        <v>2115.2333333333336</v>
      </c>
      <c r="G188" s="245">
        <v>2083.666666666667</v>
      </c>
      <c r="H188" s="245">
        <v>2063.4333333333334</v>
      </c>
      <c r="I188" s="245">
        <v>2031.8666666666668</v>
      </c>
      <c r="J188" s="245">
        <v>2135.4666666666672</v>
      </c>
      <c r="K188" s="245">
        <v>2167.0333333333338</v>
      </c>
      <c r="L188" s="245">
        <v>2187.2666666666673</v>
      </c>
      <c r="M188" s="246">
        <v>2146.8000000000002</v>
      </c>
      <c r="N188" s="246">
        <v>2095</v>
      </c>
      <c r="O188" s="246">
        <v>5472950</v>
      </c>
      <c r="P188" s="247">
        <v>3.46721365711639E-2</v>
      </c>
    </row>
    <row r="189" spans="1:16" ht="12.75" customHeight="1">
      <c r="A189" s="239">
        <v>179</v>
      </c>
      <c r="B189" s="251" t="s">
        <v>57</v>
      </c>
      <c r="C189" s="243" t="s">
        <v>233</v>
      </c>
      <c r="D189" s="244">
        <v>45407</v>
      </c>
      <c r="E189" s="243">
        <v>1840.75</v>
      </c>
      <c r="F189" s="243">
        <v>1830.1666666666667</v>
      </c>
      <c r="G189" s="245">
        <v>1813.5833333333335</v>
      </c>
      <c r="H189" s="245">
        <v>1786.4166666666667</v>
      </c>
      <c r="I189" s="245">
        <v>1769.8333333333335</v>
      </c>
      <c r="J189" s="245">
        <v>1857.3333333333335</v>
      </c>
      <c r="K189" s="245">
        <v>1873.916666666667</v>
      </c>
      <c r="L189" s="245">
        <v>1901.0833333333335</v>
      </c>
      <c r="M189" s="246">
        <v>1846.75</v>
      </c>
      <c r="N189" s="246">
        <v>1803</v>
      </c>
      <c r="O189" s="246">
        <v>2551200</v>
      </c>
      <c r="P189" s="247">
        <v>-1.6651248843663275E-2</v>
      </c>
    </row>
    <row r="190" spans="1:16" ht="12.75" customHeight="1">
      <c r="A190" s="239">
        <v>180</v>
      </c>
      <c r="B190" s="251" t="s">
        <v>47</v>
      </c>
      <c r="C190" s="243" t="s">
        <v>234</v>
      </c>
      <c r="D190" s="244">
        <v>45407</v>
      </c>
      <c r="E190" s="243">
        <v>9829.4</v>
      </c>
      <c r="F190" s="243">
        <v>9813.6999999999989</v>
      </c>
      <c r="G190" s="245">
        <v>9755.7999999999975</v>
      </c>
      <c r="H190" s="245">
        <v>9682.1999999999989</v>
      </c>
      <c r="I190" s="245">
        <v>9624.2999999999975</v>
      </c>
      <c r="J190" s="245">
        <v>9887.2999999999975</v>
      </c>
      <c r="K190" s="245">
        <v>9945.1999999999989</v>
      </c>
      <c r="L190" s="245">
        <v>10018.799999999997</v>
      </c>
      <c r="M190" s="246">
        <v>9871.6</v>
      </c>
      <c r="N190" s="246">
        <v>9740.1</v>
      </c>
      <c r="O190" s="246">
        <v>2258100</v>
      </c>
      <c r="P190" s="247">
        <v>1.7391304347826087E-2</v>
      </c>
    </row>
    <row r="191" spans="1:16" ht="12.75" customHeight="1">
      <c r="A191" s="239">
        <v>181</v>
      </c>
      <c r="B191" s="251" t="s">
        <v>916</v>
      </c>
      <c r="C191" s="243" t="s">
        <v>235</v>
      </c>
      <c r="D191" s="244">
        <v>45407</v>
      </c>
      <c r="E191" s="243">
        <v>506.5</v>
      </c>
      <c r="F191" s="243">
        <v>502.48333333333335</v>
      </c>
      <c r="G191" s="245">
        <v>494.2166666666667</v>
      </c>
      <c r="H191" s="245">
        <v>481.93333333333334</v>
      </c>
      <c r="I191" s="245">
        <v>473.66666666666669</v>
      </c>
      <c r="J191" s="245">
        <v>514.76666666666665</v>
      </c>
      <c r="K191" s="245">
        <v>523.0333333333333</v>
      </c>
      <c r="L191" s="245">
        <v>535.31666666666672</v>
      </c>
      <c r="M191" s="246">
        <v>510.75</v>
      </c>
      <c r="N191" s="246">
        <v>490.2</v>
      </c>
      <c r="O191" s="246">
        <v>45520800</v>
      </c>
      <c r="P191" s="247">
        <v>-7.1452875127594418E-3</v>
      </c>
    </row>
    <row r="192" spans="1:16" ht="12.75" customHeight="1">
      <c r="A192" s="239">
        <v>182</v>
      </c>
      <c r="B192" s="251" t="s">
        <v>130</v>
      </c>
      <c r="C192" s="243" t="s">
        <v>236</v>
      </c>
      <c r="D192" s="244">
        <v>45407</v>
      </c>
      <c r="E192" s="243">
        <v>362.3</v>
      </c>
      <c r="F192" s="243">
        <v>359.43333333333334</v>
      </c>
      <c r="G192" s="245">
        <v>347.86666666666667</v>
      </c>
      <c r="H192" s="245">
        <v>333.43333333333334</v>
      </c>
      <c r="I192" s="245">
        <v>321.86666666666667</v>
      </c>
      <c r="J192" s="245">
        <v>373.86666666666667</v>
      </c>
      <c r="K192" s="245">
        <v>385.43333333333339</v>
      </c>
      <c r="L192" s="245">
        <v>399.86666666666667</v>
      </c>
      <c r="M192" s="246">
        <v>371</v>
      </c>
      <c r="N192" s="246">
        <v>345</v>
      </c>
      <c r="O192" s="246">
        <v>122557800</v>
      </c>
      <c r="P192" s="247">
        <v>-1.7697157394093575E-2</v>
      </c>
    </row>
    <row r="193" spans="1:16" ht="12.75" customHeight="1">
      <c r="A193" s="239">
        <v>183</v>
      </c>
      <c r="B193" s="251" t="s">
        <v>40</v>
      </c>
      <c r="C193" s="243" t="s">
        <v>237</v>
      </c>
      <c r="D193" s="244">
        <v>45407</v>
      </c>
      <c r="E193" s="243">
        <v>1343.5</v>
      </c>
      <c r="F193" s="243">
        <v>1330.6333333333334</v>
      </c>
      <c r="G193" s="245">
        <v>1311.7166666666669</v>
      </c>
      <c r="H193" s="245">
        <v>1279.9333333333334</v>
      </c>
      <c r="I193" s="245">
        <v>1261.0166666666669</v>
      </c>
      <c r="J193" s="245">
        <v>1362.416666666667</v>
      </c>
      <c r="K193" s="245">
        <v>1381.3333333333335</v>
      </c>
      <c r="L193" s="245">
        <v>1413.116666666667</v>
      </c>
      <c r="M193" s="246">
        <v>1349.55</v>
      </c>
      <c r="N193" s="246">
        <v>1298.8499999999999</v>
      </c>
      <c r="O193" s="246">
        <v>7210800</v>
      </c>
      <c r="P193" s="247">
        <v>-6.7649340574088446E-2</v>
      </c>
    </row>
    <row r="194" spans="1:16" ht="12.75" customHeight="1">
      <c r="A194" s="239">
        <v>184</v>
      </c>
      <c r="B194" s="251" t="s">
        <v>85</v>
      </c>
      <c r="C194" s="243" t="s">
        <v>238</v>
      </c>
      <c r="D194" s="244">
        <v>45407</v>
      </c>
      <c r="E194" s="243">
        <v>479.05</v>
      </c>
      <c r="F194" s="243">
        <v>478.05</v>
      </c>
      <c r="G194" s="245">
        <v>475</v>
      </c>
      <c r="H194" s="245">
        <v>470.95</v>
      </c>
      <c r="I194" s="245">
        <v>467.9</v>
      </c>
      <c r="J194" s="245">
        <v>482.1</v>
      </c>
      <c r="K194" s="245">
        <v>485.15000000000009</v>
      </c>
      <c r="L194" s="245">
        <v>489.20000000000005</v>
      </c>
      <c r="M194" s="246">
        <v>481.1</v>
      </c>
      <c r="N194" s="246">
        <v>474</v>
      </c>
      <c r="O194" s="246">
        <v>67800000</v>
      </c>
      <c r="P194" s="247">
        <v>-9.2499232826268023E-3</v>
      </c>
    </row>
    <row r="195" spans="1:16" ht="12.75" customHeight="1">
      <c r="A195" s="239">
        <v>185</v>
      </c>
      <c r="B195" s="251" t="s">
        <v>203</v>
      </c>
      <c r="C195" s="243" t="s">
        <v>239</v>
      </c>
      <c r="D195" s="244">
        <v>45407</v>
      </c>
      <c r="E195" s="243">
        <v>150.6</v>
      </c>
      <c r="F195" s="243">
        <v>149.86666666666667</v>
      </c>
      <c r="G195" s="245">
        <v>146.73333333333335</v>
      </c>
      <c r="H195" s="245">
        <v>142.86666666666667</v>
      </c>
      <c r="I195" s="245">
        <v>139.73333333333335</v>
      </c>
      <c r="J195" s="245">
        <v>153.73333333333335</v>
      </c>
      <c r="K195" s="245">
        <v>156.86666666666667</v>
      </c>
      <c r="L195" s="245">
        <v>160.73333333333335</v>
      </c>
      <c r="M195" s="246">
        <v>153</v>
      </c>
      <c r="N195" s="246">
        <v>146</v>
      </c>
      <c r="O195" s="246">
        <v>146811000</v>
      </c>
      <c r="P195" s="247">
        <v>-5.7900938604688963E-3</v>
      </c>
    </row>
    <row r="196" spans="1:16" ht="12.75" customHeight="1">
      <c r="A196" s="239">
        <v>186</v>
      </c>
      <c r="B196" s="251" t="s">
        <v>42</v>
      </c>
      <c r="C196" s="243" t="s">
        <v>240</v>
      </c>
      <c r="D196" s="244">
        <v>45407</v>
      </c>
      <c r="E196" s="243">
        <v>996.45</v>
      </c>
      <c r="F196" s="243">
        <v>994.1</v>
      </c>
      <c r="G196" s="245">
        <v>987.40000000000009</v>
      </c>
      <c r="H196" s="245">
        <v>978.35</v>
      </c>
      <c r="I196" s="245">
        <v>971.65000000000009</v>
      </c>
      <c r="J196" s="245">
        <v>1003.1500000000001</v>
      </c>
      <c r="K196" s="245">
        <v>1009.8500000000001</v>
      </c>
      <c r="L196" s="245">
        <v>1018.9000000000001</v>
      </c>
      <c r="M196" s="246">
        <v>1000.8</v>
      </c>
      <c r="N196" s="246">
        <v>985.05</v>
      </c>
      <c r="O196" s="246">
        <v>8911800</v>
      </c>
      <c r="P196" s="247">
        <v>-2.7193070802699164E-3</v>
      </c>
    </row>
    <row r="197" spans="1:16" ht="12.75" customHeight="1">
      <c r="A197" s="239"/>
      <c r="B197" s="251"/>
      <c r="C197" s="243"/>
      <c r="D197" s="244"/>
      <c r="E197" s="243"/>
      <c r="F197" s="243"/>
      <c r="G197" s="245"/>
      <c r="H197" s="245"/>
      <c r="I197" s="245"/>
      <c r="J197" s="245"/>
      <c r="K197" s="245"/>
      <c r="L197" s="245"/>
      <c r="M197" s="246"/>
      <c r="N197" s="246"/>
      <c r="O197" s="246"/>
      <c r="P197" s="247"/>
    </row>
    <row r="198" spans="1:16" ht="12.75" customHeight="1">
      <c r="A198" s="239"/>
      <c r="B198" s="251"/>
      <c r="C198" s="243"/>
      <c r="D198" s="244"/>
      <c r="E198" s="243"/>
      <c r="F198" s="243"/>
      <c r="G198" s="245"/>
      <c r="H198" s="245"/>
      <c r="I198" s="245"/>
      <c r="J198" s="245"/>
      <c r="K198" s="245"/>
      <c r="L198" s="245"/>
      <c r="M198" s="246"/>
      <c r="N198" s="246"/>
      <c r="O198" s="246"/>
      <c r="P198" s="247"/>
    </row>
    <row r="199" spans="1:16" ht="12.75" customHeight="1">
      <c r="A199" s="233"/>
      <c r="B199" s="43"/>
      <c r="C199" s="233"/>
      <c r="D199" s="234"/>
      <c r="E199" s="235"/>
      <c r="F199" s="235"/>
      <c r="G199" s="236"/>
      <c r="H199" s="236"/>
      <c r="I199" s="236"/>
      <c r="J199" s="236"/>
      <c r="K199" s="236"/>
      <c r="L199" s="236"/>
      <c r="M199" s="233"/>
      <c r="N199" s="233"/>
      <c r="O199" s="237"/>
      <c r="P199" s="238"/>
    </row>
    <row r="200" spans="1:16" ht="12.75" customHeight="1">
      <c r="A200" s="233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40"/>
      <c r="M200" s="37"/>
      <c r="N200" s="37"/>
      <c r="O200" s="41"/>
      <c r="P200" s="42"/>
    </row>
    <row r="201" spans="1:16" ht="12.75" customHeight="1">
      <c r="A201" s="233"/>
      <c r="B201" s="43"/>
      <c r="C201" s="37"/>
      <c r="D201" s="38"/>
      <c r="E201" s="39"/>
      <c r="F201" s="39"/>
      <c r="G201" s="40"/>
      <c r="H201" s="40"/>
      <c r="I201" s="40"/>
      <c r="J201" s="40"/>
      <c r="K201" s="40"/>
      <c r="L201" s="1"/>
      <c r="M201" s="1"/>
      <c r="N201" s="1"/>
      <c r="O201" s="1"/>
      <c r="P201" s="1"/>
    </row>
    <row r="202" spans="1:16" ht="12.75" customHeight="1">
      <c r="A202" s="233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33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33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33"/>
      <c r="B205" s="43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33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33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33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233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233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233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233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3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3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4" t="s">
        <v>241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4" t="s">
        <v>242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4" t="s">
        <v>243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4" t="s">
        <v>244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4" t="s">
        <v>245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246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45" t="s">
        <v>247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45" t="s">
        <v>248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45" t="s">
        <v>249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45" t="s">
        <v>250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45" t="s">
        <v>251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45" t="s">
        <v>252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45" t="s">
        <v>253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45" t="s">
        <v>254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45" t="s">
        <v>255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5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45394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46" t="s">
        <v>16</v>
      </c>
      <c r="B8" s="348"/>
      <c r="C8" s="351" t="s">
        <v>20</v>
      </c>
      <c r="D8" s="351" t="s">
        <v>21</v>
      </c>
      <c r="E8" s="343" t="s">
        <v>22</v>
      </c>
      <c r="F8" s="344"/>
      <c r="G8" s="345"/>
      <c r="H8" s="343" t="s">
        <v>23</v>
      </c>
      <c r="I8" s="344"/>
      <c r="J8" s="345"/>
      <c r="K8" s="26"/>
      <c r="L8" s="48"/>
      <c r="M8" s="48"/>
      <c r="N8" s="1"/>
      <c r="O8" s="1"/>
    </row>
    <row r="9" spans="1:15" ht="36" customHeight="1">
      <c r="A9" s="347"/>
      <c r="B9" s="350"/>
      <c r="C9" s="350"/>
      <c r="D9" s="35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256</v>
      </c>
      <c r="N9" s="1"/>
      <c r="O9" s="1"/>
    </row>
    <row r="10" spans="1:15" ht="12.75" customHeight="1">
      <c r="A10" s="51">
        <v>1</v>
      </c>
      <c r="B10" s="34" t="s">
        <v>257</v>
      </c>
      <c r="C10" s="34">
        <v>22753.8</v>
      </c>
      <c r="D10" s="34">
        <v>22734.399999999998</v>
      </c>
      <c r="E10" s="34">
        <v>22693.099999999995</v>
      </c>
      <c r="F10" s="34">
        <v>22632.399999999998</v>
      </c>
      <c r="G10" s="34">
        <v>22591.099999999995</v>
      </c>
      <c r="H10" s="34">
        <v>22795.099999999995</v>
      </c>
      <c r="I10" s="34">
        <v>22836.399999999998</v>
      </c>
      <c r="J10" s="34">
        <v>22897.099999999995</v>
      </c>
      <c r="K10" s="34">
        <v>22775.7</v>
      </c>
      <c r="L10" s="34">
        <v>22673.7</v>
      </c>
      <c r="M10" s="52"/>
      <c r="N10" s="1"/>
      <c r="O10" s="1"/>
    </row>
    <row r="11" spans="1:15" ht="12.75" customHeight="1">
      <c r="A11" s="51">
        <v>2</v>
      </c>
      <c r="B11" s="35" t="s">
        <v>258</v>
      </c>
      <c r="C11" s="34">
        <v>48986.6</v>
      </c>
      <c r="D11" s="34">
        <v>48904.416666666664</v>
      </c>
      <c r="E11" s="34">
        <v>48751.433333333327</v>
      </c>
      <c r="F11" s="34">
        <v>48516.266666666663</v>
      </c>
      <c r="G11" s="34">
        <v>48363.283333333326</v>
      </c>
      <c r="H11" s="34">
        <v>49139.583333333328</v>
      </c>
      <c r="I11" s="34">
        <v>49292.566666666666</v>
      </c>
      <c r="J11" s="34">
        <v>49527.73333333333</v>
      </c>
      <c r="K11" s="34">
        <v>49057.4</v>
      </c>
      <c r="L11" s="34">
        <v>48669.25</v>
      </c>
      <c r="M11" s="52"/>
      <c r="N11" s="1"/>
      <c r="O11" s="1"/>
    </row>
    <row r="12" spans="1:15" ht="12.75" customHeight="1">
      <c r="A12" s="51">
        <v>3</v>
      </c>
      <c r="B12" s="31" t="s">
        <v>259</v>
      </c>
      <c r="C12" s="36">
        <v>6093.55</v>
      </c>
      <c r="D12" s="36">
        <v>6083.9666666666672</v>
      </c>
      <c r="E12" s="36">
        <v>6049.8833333333341</v>
      </c>
      <c r="F12" s="36">
        <v>6006.2166666666672</v>
      </c>
      <c r="G12" s="36">
        <v>5972.1333333333341</v>
      </c>
      <c r="H12" s="36">
        <v>6127.6333333333341</v>
      </c>
      <c r="I12" s="36">
        <v>6161.7166666666662</v>
      </c>
      <c r="J12" s="36">
        <v>6205.3833333333341</v>
      </c>
      <c r="K12" s="36">
        <v>6118.05</v>
      </c>
      <c r="L12" s="36">
        <v>6040.3</v>
      </c>
      <c r="M12" s="52"/>
      <c r="N12" s="1"/>
      <c r="O12" s="1"/>
    </row>
    <row r="13" spans="1:15" ht="12.75" customHeight="1">
      <c r="A13" s="51">
        <v>4</v>
      </c>
      <c r="B13" s="31" t="s">
        <v>260</v>
      </c>
      <c r="C13" s="36">
        <v>8496.5499999999993</v>
      </c>
      <c r="D13" s="36">
        <v>8488.85</v>
      </c>
      <c r="E13" s="36">
        <v>8465.1</v>
      </c>
      <c r="F13" s="36">
        <v>8433.65</v>
      </c>
      <c r="G13" s="36">
        <v>8409.9</v>
      </c>
      <c r="H13" s="36">
        <v>8520.3000000000011</v>
      </c>
      <c r="I13" s="36">
        <v>8544.0500000000011</v>
      </c>
      <c r="J13" s="36">
        <v>8575.5000000000018</v>
      </c>
      <c r="K13" s="36">
        <v>8512.6</v>
      </c>
      <c r="L13" s="36">
        <v>8457.4</v>
      </c>
      <c r="M13" s="52"/>
      <c r="N13" s="1"/>
      <c r="O13" s="1"/>
    </row>
    <row r="14" spans="1:15" ht="12.75" customHeight="1">
      <c r="A14" s="51">
        <v>5</v>
      </c>
      <c r="B14" s="31" t="s">
        <v>261</v>
      </c>
      <c r="C14" s="36">
        <v>35293.15</v>
      </c>
      <c r="D14" s="36">
        <v>35198.666666666664</v>
      </c>
      <c r="E14" s="36">
        <v>35046.73333333333</v>
      </c>
      <c r="F14" s="36">
        <v>34800.316666666666</v>
      </c>
      <c r="G14" s="36">
        <v>34648.383333333331</v>
      </c>
      <c r="H14" s="36">
        <v>35445.083333333328</v>
      </c>
      <c r="I14" s="36">
        <v>35597.016666666663</v>
      </c>
      <c r="J14" s="36">
        <v>35843.433333333327</v>
      </c>
      <c r="K14" s="36">
        <v>35350.6</v>
      </c>
      <c r="L14" s="36">
        <v>34952.25</v>
      </c>
      <c r="M14" s="52"/>
      <c r="N14" s="1"/>
      <c r="O14" s="1"/>
    </row>
    <row r="15" spans="1:15" ht="12.75" customHeight="1">
      <c r="A15" s="51">
        <v>6</v>
      </c>
      <c r="B15" s="31" t="s">
        <v>262</v>
      </c>
      <c r="C15" s="36">
        <v>9644.15</v>
      </c>
      <c r="D15" s="36">
        <v>9622.2666666666664</v>
      </c>
      <c r="E15" s="36">
        <v>9552.8333333333321</v>
      </c>
      <c r="F15" s="36">
        <v>9461.5166666666664</v>
      </c>
      <c r="G15" s="36">
        <v>9392.0833333333321</v>
      </c>
      <c r="H15" s="36">
        <v>9713.5833333333321</v>
      </c>
      <c r="I15" s="36">
        <v>9783.0166666666664</v>
      </c>
      <c r="J15" s="36">
        <v>9874.3333333333321</v>
      </c>
      <c r="K15" s="36">
        <v>9691.7000000000007</v>
      </c>
      <c r="L15" s="36">
        <v>9530.9500000000007</v>
      </c>
      <c r="M15" s="52"/>
      <c r="N15" s="1"/>
      <c r="O15" s="1"/>
    </row>
    <row r="16" spans="1:15" ht="12.75" customHeight="1">
      <c r="A16" s="51">
        <v>7</v>
      </c>
      <c r="B16" s="31" t="s">
        <v>263</v>
      </c>
      <c r="C16" s="36">
        <v>14097.95</v>
      </c>
      <c r="D16" s="36">
        <v>14059.933333333334</v>
      </c>
      <c r="E16" s="36">
        <v>14007.016666666668</v>
      </c>
      <c r="F16" s="36">
        <v>13916.083333333334</v>
      </c>
      <c r="G16" s="36">
        <v>13863.166666666668</v>
      </c>
      <c r="H16" s="36">
        <v>14150.866666666669</v>
      </c>
      <c r="I16" s="36">
        <v>14203.783333333333</v>
      </c>
      <c r="J16" s="36">
        <v>14294.716666666669</v>
      </c>
      <c r="K16" s="36">
        <v>14112.85</v>
      </c>
      <c r="L16" s="36">
        <v>13969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6641.55</v>
      </c>
      <c r="D17" s="36">
        <v>6622.5166666666664</v>
      </c>
      <c r="E17" s="36">
        <v>6579.0333333333328</v>
      </c>
      <c r="F17" s="36">
        <v>6516.5166666666664</v>
      </c>
      <c r="G17" s="36">
        <v>6473.0333333333328</v>
      </c>
      <c r="H17" s="36">
        <v>6685.0333333333328</v>
      </c>
      <c r="I17" s="36">
        <v>6728.5166666666664</v>
      </c>
      <c r="J17" s="36">
        <v>6791.0333333333328</v>
      </c>
      <c r="K17" s="31">
        <v>6666</v>
      </c>
      <c r="L17" s="31">
        <v>6560</v>
      </c>
      <c r="M17" s="31">
        <v>2.3420399999999999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2524.6999999999998</v>
      </c>
      <c r="D18" s="36">
        <v>2526.8166666666666</v>
      </c>
      <c r="E18" s="36">
        <v>2511.6333333333332</v>
      </c>
      <c r="F18" s="36">
        <v>2498.5666666666666</v>
      </c>
      <c r="G18" s="36">
        <v>2483.3833333333332</v>
      </c>
      <c r="H18" s="36">
        <v>2539.8833333333332</v>
      </c>
      <c r="I18" s="36">
        <v>2555.0666666666666</v>
      </c>
      <c r="J18" s="36">
        <v>2568.1333333333332</v>
      </c>
      <c r="K18" s="31">
        <v>2542</v>
      </c>
      <c r="L18" s="31">
        <v>2513.75</v>
      </c>
      <c r="M18" s="31">
        <v>1.68415</v>
      </c>
      <c r="N18" s="1"/>
      <c r="O18" s="1"/>
    </row>
    <row r="19" spans="1:15" ht="12.75" customHeight="1">
      <c r="A19" s="51">
        <v>10</v>
      </c>
      <c r="B19" s="53" t="s">
        <v>313</v>
      </c>
      <c r="C19" s="31">
        <v>1568.5</v>
      </c>
      <c r="D19" s="36">
        <v>1577.3333333333333</v>
      </c>
      <c r="E19" s="36">
        <v>1547.6666666666665</v>
      </c>
      <c r="F19" s="36">
        <v>1526.8333333333333</v>
      </c>
      <c r="G19" s="36">
        <v>1497.1666666666665</v>
      </c>
      <c r="H19" s="36">
        <v>1598.1666666666665</v>
      </c>
      <c r="I19" s="36">
        <v>1627.833333333333</v>
      </c>
      <c r="J19" s="36">
        <v>1648.6666666666665</v>
      </c>
      <c r="K19" s="31">
        <v>1607</v>
      </c>
      <c r="L19" s="31">
        <v>1556.5</v>
      </c>
      <c r="M19" s="31">
        <v>5.4836299999999998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634.45000000000005</v>
      </c>
      <c r="D20" s="36">
        <v>633.9666666666667</v>
      </c>
      <c r="E20" s="36">
        <v>629.98333333333335</v>
      </c>
      <c r="F20" s="36">
        <v>625.51666666666665</v>
      </c>
      <c r="G20" s="36">
        <v>621.5333333333333</v>
      </c>
      <c r="H20" s="36">
        <v>638.43333333333339</v>
      </c>
      <c r="I20" s="36">
        <v>642.41666666666674</v>
      </c>
      <c r="J20" s="36">
        <v>646.88333333333344</v>
      </c>
      <c r="K20" s="31">
        <v>637.95000000000005</v>
      </c>
      <c r="L20" s="31">
        <v>629.5</v>
      </c>
      <c r="M20" s="31">
        <v>22.305479999999999</v>
      </c>
      <c r="N20" s="1"/>
      <c r="O20" s="1"/>
    </row>
    <row r="21" spans="1:15" ht="12.75" customHeight="1">
      <c r="A21" s="51">
        <v>12</v>
      </c>
      <c r="B21" s="53" t="s">
        <v>866</v>
      </c>
      <c r="C21" s="31">
        <v>1064.25</v>
      </c>
      <c r="D21" s="36">
        <v>1065.4166666666667</v>
      </c>
      <c r="E21" s="36">
        <v>1054.8333333333335</v>
      </c>
      <c r="F21" s="36">
        <v>1045.4166666666667</v>
      </c>
      <c r="G21" s="36">
        <v>1034.8333333333335</v>
      </c>
      <c r="H21" s="36">
        <v>1074.8333333333335</v>
      </c>
      <c r="I21" s="36">
        <v>1085.416666666667</v>
      </c>
      <c r="J21" s="36">
        <v>1094.8333333333335</v>
      </c>
      <c r="K21" s="31">
        <v>1076</v>
      </c>
      <c r="L21" s="31">
        <v>1056</v>
      </c>
      <c r="M21" s="31">
        <v>4.5054299999999996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3242</v>
      </c>
      <c r="D22" s="36">
        <v>3229.7000000000003</v>
      </c>
      <c r="E22" s="36">
        <v>3204.8000000000006</v>
      </c>
      <c r="F22" s="36">
        <v>3167.6000000000004</v>
      </c>
      <c r="G22" s="36">
        <v>3142.7000000000007</v>
      </c>
      <c r="H22" s="36">
        <v>3266.9000000000005</v>
      </c>
      <c r="I22" s="36">
        <v>3291.8</v>
      </c>
      <c r="J22" s="36">
        <v>3329.0000000000005</v>
      </c>
      <c r="K22" s="31">
        <v>3254.6</v>
      </c>
      <c r="L22" s="31">
        <v>3192.5</v>
      </c>
      <c r="M22" s="31">
        <v>14.411379999999999</v>
      </c>
      <c r="N22" s="1"/>
      <c r="O22" s="1"/>
    </row>
    <row r="23" spans="1:15" ht="12.75" customHeight="1">
      <c r="A23" s="51">
        <v>14</v>
      </c>
      <c r="B23" s="53" t="s">
        <v>264</v>
      </c>
      <c r="C23" s="31">
        <v>1907.5</v>
      </c>
      <c r="D23" s="36">
        <v>1908.8833333333332</v>
      </c>
      <c r="E23" s="36">
        <v>1893.6166666666663</v>
      </c>
      <c r="F23" s="36">
        <v>1879.7333333333331</v>
      </c>
      <c r="G23" s="36">
        <v>1864.4666666666662</v>
      </c>
      <c r="H23" s="36">
        <v>1922.7666666666664</v>
      </c>
      <c r="I23" s="36">
        <v>1938.0333333333333</v>
      </c>
      <c r="J23" s="36">
        <v>1951.9166666666665</v>
      </c>
      <c r="K23" s="31">
        <v>1924.15</v>
      </c>
      <c r="L23" s="31">
        <v>1895</v>
      </c>
      <c r="M23" s="31">
        <v>3.0153400000000001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1352.3</v>
      </c>
      <c r="D24" s="36">
        <v>1353.4666666666665</v>
      </c>
      <c r="E24" s="36">
        <v>1347.0333333333328</v>
      </c>
      <c r="F24" s="36">
        <v>1341.7666666666664</v>
      </c>
      <c r="G24" s="36">
        <v>1335.3333333333328</v>
      </c>
      <c r="H24" s="36">
        <v>1358.7333333333329</v>
      </c>
      <c r="I24" s="36">
        <v>1365.1666666666667</v>
      </c>
      <c r="J24" s="36">
        <v>1370.4333333333329</v>
      </c>
      <c r="K24" s="31">
        <v>1359.9</v>
      </c>
      <c r="L24" s="31">
        <v>1348.2</v>
      </c>
      <c r="M24" s="31">
        <v>39.840009999999999</v>
      </c>
      <c r="N24" s="1"/>
      <c r="O24" s="1"/>
    </row>
    <row r="25" spans="1:15" ht="12.75" customHeight="1">
      <c r="A25" s="51">
        <v>16</v>
      </c>
      <c r="B25" s="53" t="s">
        <v>824</v>
      </c>
      <c r="C25" s="31">
        <v>617.85</v>
      </c>
      <c r="D25" s="36">
        <v>616.58333333333337</v>
      </c>
      <c r="E25" s="36">
        <v>611.26666666666677</v>
      </c>
      <c r="F25" s="36">
        <v>604.68333333333339</v>
      </c>
      <c r="G25" s="36">
        <v>599.36666666666679</v>
      </c>
      <c r="H25" s="36">
        <v>623.16666666666674</v>
      </c>
      <c r="I25" s="36">
        <v>628.48333333333335</v>
      </c>
      <c r="J25" s="36">
        <v>635.06666666666672</v>
      </c>
      <c r="K25" s="31">
        <v>621.9</v>
      </c>
      <c r="L25" s="31">
        <v>610</v>
      </c>
      <c r="M25" s="31">
        <v>15.18665</v>
      </c>
      <c r="N25" s="1"/>
      <c r="O25" s="1"/>
    </row>
    <row r="26" spans="1:15" ht="12.75" customHeight="1">
      <c r="A26" s="51">
        <v>17</v>
      </c>
      <c r="B26" s="53" t="s">
        <v>265</v>
      </c>
      <c r="C26" s="31">
        <v>961.3</v>
      </c>
      <c r="D26" s="36">
        <v>961.69999999999993</v>
      </c>
      <c r="E26" s="36">
        <v>956.09999999999991</v>
      </c>
      <c r="F26" s="36">
        <v>950.9</v>
      </c>
      <c r="G26" s="36">
        <v>945.3</v>
      </c>
      <c r="H26" s="36">
        <v>966.89999999999986</v>
      </c>
      <c r="I26" s="36">
        <v>972.5</v>
      </c>
      <c r="J26" s="36">
        <v>977.69999999999982</v>
      </c>
      <c r="K26" s="31">
        <v>967.3</v>
      </c>
      <c r="L26" s="31">
        <v>956.5</v>
      </c>
      <c r="M26" s="31">
        <v>5.0206999999999997</v>
      </c>
      <c r="N26" s="1"/>
      <c r="O26" s="1"/>
    </row>
    <row r="27" spans="1:15" ht="12.75" customHeight="1">
      <c r="A27" s="51">
        <v>18</v>
      </c>
      <c r="B27" s="53" t="s">
        <v>266</v>
      </c>
      <c r="C27" s="31">
        <v>350.65</v>
      </c>
      <c r="D27" s="36">
        <v>351.23333333333329</v>
      </c>
      <c r="E27" s="36">
        <v>348.06666666666661</v>
      </c>
      <c r="F27" s="36">
        <v>345.48333333333329</v>
      </c>
      <c r="G27" s="36">
        <v>342.31666666666661</v>
      </c>
      <c r="H27" s="36">
        <v>353.81666666666661</v>
      </c>
      <c r="I27" s="36">
        <v>356.98333333333323</v>
      </c>
      <c r="J27" s="36">
        <v>359.56666666666661</v>
      </c>
      <c r="K27" s="31">
        <v>354.4</v>
      </c>
      <c r="L27" s="31">
        <v>348.65</v>
      </c>
      <c r="M27" s="31">
        <v>8.9796200000000006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202.9</v>
      </c>
      <c r="D28" s="36">
        <v>202.98333333333335</v>
      </c>
      <c r="E28" s="36">
        <v>201.41666666666669</v>
      </c>
      <c r="F28" s="36">
        <v>199.93333333333334</v>
      </c>
      <c r="G28" s="36">
        <v>198.36666666666667</v>
      </c>
      <c r="H28" s="36">
        <v>204.4666666666667</v>
      </c>
      <c r="I28" s="36">
        <v>206.03333333333336</v>
      </c>
      <c r="J28" s="36">
        <v>207.51666666666671</v>
      </c>
      <c r="K28" s="31">
        <v>204.55</v>
      </c>
      <c r="L28" s="31">
        <v>201.5</v>
      </c>
      <c r="M28" s="31">
        <v>25.277460000000001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238.25</v>
      </c>
      <c r="D29" s="36">
        <v>238.65</v>
      </c>
      <c r="E29" s="36">
        <v>234.3</v>
      </c>
      <c r="F29" s="36">
        <v>230.35</v>
      </c>
      <c r="G29" s="36">
        <v>226</v>
      </c>
      <c r="H29" s="36">
        <v>242.60000000000002</v>
      </c>
      <c r="I29" s="36">
        <v>246.95</v>
      </c>
      <c r="J29" s="36">
        <v>250.90000000000003</v>
      </c>
      <c r="K29" s="31">
        <v>243</v>
      </c>
      <c r="L29" s="31">
        <v>234.7</v>
      </c>
      <c r="M29" s="31">
        <v>34.375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4824.5</v>
      </c>
      <c r="D30" s="36">
        <v>4837.3</v>
      </c>
      <c r="E30" s="36">
        <v>4800.4000000000005</v>
      </c>
      <c r="F30" s="36">
        <v>4776.3</v>
      </c>
      <c r="G30" s="36">
        <v>4739.4000000000005</v>
      </c>
      <c r="H30" s="36">
        <v>4861.4000000000005</v>
      </c>
      <c r="I30" s="36">
        <v>4898.3</v>
      </c>
      <c r="J30" s="36">
        <v>4922.4000000000005</v>
      </c>
      <c r="K30" s="31">
        <v>4874.2</v>
      </c>
      <c r="L30" s="31">
        <v>4813.2</v>
      </c>
      <c r="M30" s="31">
        <v>1.83779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625.65</v>
      </c>
      <c r="D31" s="36">
        <v>624.93333333333339</v>
      </c>
      <c r="E31" s="36">
        <v>621.11666666666679</v>
      </c>
      <c r="F31" s="36">
        <v>616.58333333333337</v>
      </c>
      <c r="G31" s="36">
        <v>612.76666666666677</v>
      </c>
      <c r="H31" s="36">
        <v>629.46666666666681</v>
      </c>
      <c r="I31" s="36">
        <v>633.28333333333342</v>
      </c>
      <c r="J31" s="36">
        <v>637.81666666666683</v>
      </c>
      <c r="K31" s="31">
        <v>628.75</v>
      </c>
      <c r="L31" s="31">
        <v>620.4</v>
      </c>
      <c r="M31" s="31">
        <v>12.937860000000001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6489.85</v>
      </c>
      <c r="D32" s="36">
        <v>6485.583333333333</v>
      </c>
      <c r="E32" s="36">
        <v>6455.2666666666664</v>
      </c>
      <c r="F32" s="36">
        <v>6420.6833333333334</v>
      </c>
      <c r="G32" s="36">
        <v>6390.3666666666668</v>
      </c>
      <c r="H32" s="36">
        <v>6520.1666666666661</v>
      </c>
      <c r="I32" s="36">
        <v>6550.4833333333336</v>
      </c>
      <c r="J32" s="36">
        <v>6585.0666666666657</v>
      </c>
      <c r="K32" s="31">
        <v>6515.9</v>
      </c>
      <c r="L32" s="31">
        <v>6451</v>
      </c>
      <c r="M32" s="31">
        <v>1.7494700000000001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488.75</v>
      </c>
      <c r="D33" s="36">
        <v>483.95</v>
      </c>
      <c r="E33" s="36">
        <v>476.79999999999995</v>
      </c>
      <c r="F33" s="36">
        <v>464.84999999999997</v>
      </c>
      <c r="G33" s="36">
        <v>457.69999999999993</v>
      </c>
      <c r="H33" s="36">
        <v>495.9</v>
      </c>
      <c r="I33" s="36">
        <v>503.04999999999995</v>
      </c>
      <c r="J33" s="36">
        <v>515</v>
      </c>
      <c r="K33" s="31">
        <v>491.1</v>
      </c>
      <c r="L33" s="31">
        <v>472</v>
      </c>
      <c r="M33" s="31">
        <v>49.501359999999998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178.5</v>
      </c>
      <c r="D34" s="36">
        <v>178.36666666666667</v>
      </c>
      <c r="E34" s="36">
        <v>176.13333333333335</v>
      </c>
      <c r="F34" s="36">
        <v>173.76666666666668</v>
      </c>
      <c r="G34" s="36">
        <v>171.53333333333336</v>
      </c>
      <c r="H34" s="36">
        <v>180.73333333333335</v>
      </c>
      <c r="I34" s="36">
        <v>182.9666666666667</v>
      </c>
      <c r="J34" s="36">
        <v>185.33333333333334</v>
      </c>
      <c r="K34" s="31">
        <v>180.6</v>
      </c>
      <c r="L34" s="31">
        <v>176</v>
      </c>
      <c r="M34" s="31">
        <v>158.85567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2896.75</v>
      </c>
      <c r="D35" s="36">
        <v>2884.6166666666668</v>
      </c>
      <c r="E35" s="36">
        <v>2870.1333333333337</v>
      </c>
      <c r="F35" s="36">
        <v>2843.5166666666669</v>
      </c>
      <c r="G35" s="36">
        <v>2829.0333333333338</v>
      </c>
      <c r="H35" s="36">
        <v>2911.2333333333336</v>
      </c>
      <c r="I35" s="36">
        <v>2925.7166666666672</v>
      </c>
      <c r="J35" s="36">
        <v>2952.3333333333335</v>
      </c>
      <c r="K35" s="31">
        <v>2899.1</v>
      </c>
      <c r="L35" s="31">
        <v>2858</v>
      </c>
      <c r="M35" s="31">
        <v>7.4049500000000004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1995.25</v>
      </c>
      <c r="D36" s="36">
        <v>1999.9833333333333</v>
      </c>
      <c r="E36" s="36">
        <v>1985.2666666666667</v>
      </c>
      <c r="F36" s="36">
        <v>1975.2833333333333</v>
      </c>
      <c r="G36" s="36">
        <v>1960.5666666666666</v>
      </c>
      <c r="H36" s="36">
        <v>2009.9666666666667</v>
      </c>
      <c r="I36" s="36">
        <v>2024.6833333333334</v>
      </c>
      <c r="J36" s="36">
        <v>2034.6666666666667</v>
      </c>
      <c r="K36" s="31">
        <v>2014.7</v>
      </c>
      <c r="L36" s="31">
        <v>1990</v>
      </c>
      <c r="M36" s="31">
        <v>1.802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1108.6500000000001</v>
      </c>
      <c r="D37" s="36">
        <v>1116.1833333333334</v>
      </c>
      <c r="E37" s="36">
        <v>1097.4666666666667</v>
      </c>
      <c r="F37" s="36">
        <v>1086.2833333333333</v>
      </c>
      <c r="G37" s="36">
        <v>1067.5666666666666</v>
      </c>
      <c r="H37" s="36">
        <v>1127.3666666666668</v>
      </c>
      <c r="I37" s="36">
        <v>1146.0833333333335</v>
      </c>
      <c r="J37" s="36">
        <v>1157.2666666666669</v>
      </c>
      <c r="K37" s="31">
        <v>1134.9000000000001</v>
      </c>
      <c r="L37" s="31">
        <v>1105</v>
      </c>
      <c r="M37" s="31">
        <v>15.899430000000001</v>
      </c>
      <c r="N37" s="1"/>
      <c r="O37" s="1"/>
    </row>
    <row r="38" spans="1:15" ht="12.75" customHeight="1">
      <c r="A38" s="51">
        <v>29</v>
      </c>
      <c r="B38" s="53" t="s">
        <v>267</v>
      </c>
      <c r="C38" s="31">
        <v>4754</v>
      </c>
      <c r="D38" s="36">
        <v>4765.6166666666668</v>
      </c>
      <c r="E38" s="36">
        <v>4699.3833333333332</v>
      </c>
      <c r="F38" s="36">
        <v>4644.7666666666664</v>
      </c>
      <c r="G38" s="36">
        <v>4578.5333333333328</v>
      </c>
      <c r="H38" s="36">
        <v>4820.2333333333336</v>
      </c>
      <c r="I38" s="36">
        <v>4886.4666666666672</v>
      </c>
      <c r="J38" s="36">
        <v>4941.0833333333339</v>
      </c>
      <c r="K38" s="31">
        <v>4831.8500000000004</v>
      </c>
      <c r="L38" s="31">
        <v>4711</v>
      </c>
      <c r="M38" s="31">
        <v>7.2844600000000002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1087.8</v>
      </c>
      <c r="D39" s="36">
        <v>1086.9333333333334</v>
      </c>
      <c r="E39" s="36">
        <v>1080.8666666666668</v>
      </c>
      <c r="F39" s="36">
        <v>1073.9333333333334</v>
      </c>
      <c r="G39" s="36">
        <v>1067.8666666666668</v>
      </c>
      <c r="H39" s="36">
        <v>1093.8666666666668</v>
      </c>
      <c r="I39" s="36">
        <v>1099.9333333333334</v>
      </c>
      <c r="J39" s="36">
        <v>1106.8666666666668</v>
      </c>
      <c r="K39" s="31">
        <v>1093</v>
      </c>
      <c r="L39" s="31">
        <v>1080</v>
      </c>
      <c r="M39" s="31">
        <v>90.640739999999994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9005.5499999999993</v>
      </c>
      <c r="D40" s="36">
        <v>8985.5666666666657</v>
      </c>
      <c r="E40" s="36">
        <v>8921.3333333333321</v>
      </c>
      <c r="F40" s="36">
        <v>8837.1166666666668</v>
      </c>
      <c r="G40" s="36">
        <v>8772.8833333333332</v>
      </c>
      <c r="H40" s="36">
        <v>9069.783333333331</v>
      </c>
      <c r="I40" s="36">
        <v>9134.0166666666646</v>
      </c>
      <c r="J40" s="36">
        <v>9218.2333333333299</v>
      </c>
      <c r="K40" s="31">
        <v>9049.7999999999993</v>
      </c>
      <c r="L40" s="31">
        <v>8901.35</v>
      </c>
      <c r="M40" s="31">
        <v>3.1982400000000002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7230.25</v>
      </c>
      <c r="D41" s="36">
        <v>7214.75</v>
      </c>
      <c r="E41" s="36">
        <v>7175.5</v>
      </c>
      <c r="F41" s="36">
        <v>7120.75</v>
      </c>
      <c r="G41" s="36">
        <v>7081.5</v>
      </c>
      <c r="H41" s="36">
        <v>7269.5</v>
      </c>
      <c r="I41" s="36">
        <v>7308.75</v>
      </c>
      <c r="J41" s="36">
        <v>7363.5</v>
      </c>
      <c r="K41" s="31">
        <v>7254</v>
      </c>
      <c r="L41" s="31">
        <v>7160</v>
      </c>
      <c r="M41" s="31">
        <v>5.6798599999999997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1704.1</v>
      </c>
      <c r="D42" s="36">
        <v>1707.3666666666668</v>
      </c>
      <c r="E42" s="36">
        <v>1692.7333333333336</v>
      </c>
      <c r="F42" s="36">
        <v>1681.3666666666668</v>
      </c>
      <c r="G42" s="36">
        <v>1666.7333333333336</v>
      </c>
      <c r="H42" s="36">
        <v>1718.7333333333336</v>
      </c>
      <c r="I42" s="36">
        <v>1733.3666666666668</v>
      </c>
      <c r="J42" s="36">
        <v>1744.7333333333336</v>
      </c>
      <c r="K42" s="31">
        <v>1722</v>
      </c>
      <c r="L42" s="31">
        <v>1696</v>
      </c>
      <c r="M42" s="31">
        <v>10.31729</v>
      </c>
      <c r="N42" s="1"/>
      <c r="O42" s="1"/>
    </row>
    <row r="43" spans="1:15" ht="12.75" customHeight="1">
      <c r="A43" s="51">
        <v>34</v>
      </c>
      <c r="B43" s="53" t="s">
        <v>268</v>
      </c>
      <c r="C43" s="31">
        <v>8148.9</v>
      </c>
      <c r="D43" s="36">
        <v>8167.0999999999995</v>
      </c>
      <c r="E43" s="36">
        <v>8085.9999999999982</v>
      </c>
      <c r="F43" s="36">
        <v>8023.0999999999985</v>
      </c>
      <c r="G43" s="36">
        <v>7941.9999999999973</v>
      </c>
      <c r="H43" s="36">
        <v>8230</v>
      </c>
      <c r="I43" s="36">
        <v>8311.0999999999985</v>
      </c>
      <c r="J43" s="36">
        <v>8374</v>
      </c>
      <c r="K43" s="31">
        <v>8248.2000000000007</v>
      </c>
      <c r="L43" s="31">
        <v>8104.2</v>
      </c>
      <c r="M43" s="31">
        <v>0.16089000000000001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2419.0500000000002</v>
      </c>
      <c r="D44" s="36">
        <v>2431.65</v>
      </c>
      <c r="E44" s="36">
        <v>2391</v>
      </c>
      <c r="F44" s="36">
        <v>2362.9499999999998</v>
      </c>
      <c r="G44" s="36">
        <v>2322.2999999999997</v>
      </c>
      <c r="H44" s="36">
        <v>2459.7000000000003</v>
      </c>
      <c r="I44" s="36">
        <v>2500.3500000000008</v>
      </c>
      <c r="J44" s="36">
        <v>2528.4000000000005</v>
      </c>
      <c r="K44" s="31">
        <v>2472.3000000000002</v>
      </c>
      <c r="L44" s="31">
        <v>2403.6</v>
      </c>
      <c r="M44" s="31">
        <v>2.5313500000000002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182.65</v>
      </c>
      <c r="D45" s="36">
        <v>182.31666666666669</v>
      </c>
      <c r="E45" s="36">
        <v>180.63333333333338</v>
      </c>
      <c r="F45" s="36">
        <v>178.6166666666667</v>
      </c>
      <c r="G45" s="36">
        <v>176.93333333333339</v>
      </c>
      <c r="H45" s="36">
        <v>184.33333333333337</v>
      </c>
      <c r="I45" s="36">
        <v>186.01666666666671</v>
      </c>
      <c r="J45" s="36">
        <v>188.03333333333336</v>
      </c>
      <c r="K45" s="31">
        <v>184</v>
      </c>
      <c r="L45" s="31">
        <v>180.3</v>
      </c>
      <c r="M45" s="31">
        <v>245.79879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270.8</v>
      </c>
      <c r="D46" s="36">
        <v>269.50000000000006</v>
      </c>
      <c r="E46" s="36">
        <v>266.65000000000009</v>
      </c>
      <c r="F46" s="36">
        <v>262.50000000000006</v>
      </c>
      <c r="G46" s="36">
        <v>259.65000000000009</v>
      </c>
      <c r="H46" s="36">
        <v>273.65000000000009</v>
      </c>
      <c r="I46" s="36">
        <v>276.50000000000011</v>
      </c>
      <c r="J46" s="36">
        <v>280.65000000000009</v>
      </c>
      <c r="K46" s="31">
        <v>272.35000000000002</v>
      </c>
      <c r="L46" s="31">
        <v>265.35000000000002</v>
      </c>
      <c r="M46" s="31">
        <v>152.33408</v>
      </c>
      <c r="N46" s="1"/>
      <c r="O46" s="1"/>
    </row>
    <row r="47" spans="1:15" ht="12.75" customHeight="1">
      <c r="A47" s="51">
        <v>38</v>
      </c>
      <c r="B47" s="53" t="s">
        <v>269</v>
      </c>
      <c r="C47" s="31">
        <v>144.44999999999999</v>
      </c>
      <c r="D47" s="36">
        <v>143.68333333333334</v>
      </c>
      <c r="E47" s="36">
        <v>141.96666666666667</v>
      </c>
      <c r="F47" s="36">
        <v>139.48333333333332</v>
      </c>
      <c r="G47" s="36">
        <v>137.76666666666665</v>
      </c>
      <c r="H47" s="36">
        <v>146.16666666666669</v>
      </c>
      <c r="I47" s="36">
        <v>147.88333333333338</v>
      </c>
      <c r="J47" s="36">
        <v>150.3666666666667</v>
      </c>
      <c r="K47" s="31">
        <v>145.4</v>
      </c>
      <c r="L47" s="31">
        <v>141.19999999999999</v>
      </c>
      <c r="M47" s="31">
        <v>106.30745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1380.35</v>
      </c>
      <c r="D48" s="36">
        <v>1370.7833333333335</v>
      </c>
      <c r="E48" s="36">
        <v>1351.5666666666671</v>
      </c>
      <c r="F48" s="36">
        <v>1322.7833333333335</v>
      </c>
      <c r="G48" s="36">
        <v>1303.5666666666671</v>
      </c>
      <c r="H48" s="36">
        <v>1399.5666666666671</v>
      </c>
      <c r="I48" s="36">
        <v>1418.7833333333338</v>
      </c>
      <c r="J48" s="36">
        <v>1447.5666666666671</v>
      </c>
      <c r="K48" s="31">
        <v>1390</v>
      </c>
      <c r="L48" s="31">
        <v>1342</v>
      </c>
      <c r="M48" s="31">
        <v>10.37763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561.70000000000005</v>
      </c>
      <c r="D49" s="36">
        <v>559.83333333333337</v>
      </c>
      <c r="E49" s="36">
        <v>556.9666666666667</v>
      </c>
      <c r="F49" s="36">
        <v>552.23333333333335</v>
      </c>
      <c r="G49" s="36">
        <v>549.36666666666667</v>
      </c>
      <c r="H49" s="36">
        <v>564.56666666666672</v>
      </c>
      <c r="I49" s="36">
        <v>567.43333333333328</v>
      </c>
      <c r="J49" s="36">
        <v>572.16666666666674</v>
      </c>
      <c r="K49" s="31">
        <v>562.70000000000005</v>
      </c>
      <c r="L49" s="31">
        <v>555.1</v>
      </c>
      <c r="M49" s="31">
        <v>3.10094</v>
      </c>
      <c r="N49" s="1"/>
      <c r="O49" s="1"/>
    </row>
    <row r="50" spans="1:15" ht="12.75" customHeight="1">
      <c r="A50" s="51">
        <v>41</v>
      </c>
      <c r="B50" s="53" t="s">
        <v>334</v>
      </c>
      <c r="C50" s="31">
        <v>1768.45</v>
      </c>
      <c r="D50" s="36">
        <v>1758.6833333333334</v>
      </c>
      <c r="E50" s="36">
        <v>1737.7666666666669</v>
      </c>
      <c r="F50" s="36">
        <v>1707.0833333333335</v>
      </c>
      <c r="G50" s="36">
        <v>1686.166666666667</v>
      </c>
      <c r="H50" s="36">
        <v>1789.3666666666668</v>
      </c>
      <c r="I50" s="36">
        <v>1810.2833333333333</v>
      </c>
      <c r="J50" s="36">
        <v>1840.9666666666667</v>
      </c>
      <c r="K50" s="31">
        <v>1779.6</v>
      </c>
      <c r="L50" s="31">
        <v>1728</v>
      </c>
      <c r="M50" s="31">
        <v>6.3619000000000003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228.75</v>
      </c>
      <c r="D51" s="36">
        <v>229.36666666666667</v>
      </c>
      <c r="E51" s="36">
        <v>225.88333333333335</v>
      </c>
      <c r="F51" s="36">
        <v>223.01666666666668</v>
      </c>
      <c r="G51" s="36">
        <v>219.53333333333336</v>
      </c>
      <c r="H51" s="36">
        <v>232.23333333333335</v>
      </c>
      <c r="I51" s="36">
        <v>235.7166666666667</v>
      </c>
      <c r="J51" s="36">
        <v>238.58333333333334</v>
      </c>
      <c r="K51" s="31">
        <v>232.85</v>
      </c>
      <c r="L51" s="31">
        <v>226.5</v>
      </c>
      <c r="M51" s="31">
        <v>372.18693000000002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1177.4000000000001</v>
      </c>
      <c r="D52" s="36">
        <v>1170.3166666666666</v>
      </c>
      <c r="E52" s="36">
        <v>1157.0833333333333</v>
      </c>
      <c r="F52" s="36">
        <v>1136.7666666666667</v>
      </c>
      <c r="G52" s="36">
        <v>1123.5333333333333</v>
      </c>
      <c r="H52" s="36">
        <v>1190.6333333333332</v>
      </c>
      <c r="I52" s="36">
        <v>1203.8666666666668</v>
      </c>
      <c r="J52" s="36">
        <v>1224.1833333333332</v>
      </c>
      <c r="K52" s="31">
        <v>1183.55</v>
      </c>
      <c r="L52" s="31">
        <v>1150</v>
      </c>
      <c r="M52" s="31">
        <v>10.60445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262.5</v>
      </c>
      <c r="D53" s="36">
        <v>261.25</v>
      </c>
      <c r="E53" s="36">
        <v>257.2</v>
      </c>
      <c r="F53" s="36">
        <v>251.89999999999998</v>
      </c>
      <c r="G53" s="36">
        <v>247.84999999999997</v>
      </c>
      <c r="H53" s="36">
        <v>266.55</v>
      </c>
      <c r="I53" s="36">
        <v>270.59999999999997</v>
      </c>
      <c r="J53" s="36">
        <v>275.90000000000003</v>
      </c>
      <c r="K53" s="31">
        <v>265.3</v>
      </c>
      <c r="L53" s="31">
        <v>255.95</v>
      </c>
      <c r="M53" s="31">
        <v>351.19907000000001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604.75</v>
      </c>
      <c r="D54" s="36">
        <v>599.48333333333335</v>
      </c>
      <c r="E54" s="36">
        <v>590.26666666666665</v>
      </c>
      <c r="F54" s="36">
        <v>575.7833333333333</v>
      </c>
      <c r="G54" s="36">
        <v>566.56666666666661</v>
      </c>
      <c r="H54" s="36">
        <v>613.9666666666667</v>
      </c>
      <c r="I54" s="36">
        <v>623.18333333333339</v>
      </c>
      <c r="J54" s="36">
        <v>637.66666666666674</v>
      </c>
      <c r="K54" s="31">
        <v>608.70000000000005</v>
      </c>
      <c r="L54" s="31">
        <v>585</v>
      </c>
      <c r="M54" s="31">
        <v>111.43337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1229.4000000000001</v>
      </c>
      <c r="D55" s="36">
        <v>1222.95</v>
      </c>
      <c r="E55" s="36">
        <v>1215.2</v>
      </c>
      <c r="F55" s="36">
        <v>1201</v>
      </c>
      <c r="G55" s="36">
        <v>1193.25</v>
      </c>
      <c r="H55" s="36">
        <v>1237.1500000000001</v>
      </c>
      <c r="I55" s="36">
        <v>1244.9000000000001</v>
      </c>
      <c r="J55" s="36">
        <v>1259.1000000000001</v>
      </c>
      <c r="K55" s="31">
        <v>1230.7</v>
      </c>
      <c r="L55" s="31">
        <v>1208.75</v>
      </c>
      <c r="M55" s="31">
        <v>64.421959999999999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278.3</v>
      </c>
      <c r="D56" s="36">
        <v>277.83333333333331</v>
      </c>
      <c r="E56" s="36">
        <v>272.46666666666664</v>
      </c>
      <c r="F56" s="36">
        <v>266.63333333333333</v>
      </c>
      <c r="G56" s="36">
        <v>261.26666666666665</v>
      </c>
      <c r="H56" s="36">
        <v>283.66666666666663</v>
      </c>
      <c r="I56" s="36">
        <v>289.0333333333333</v>
      </c>
      <c r="J56" s="36">
        <v>294.86666666666662</v>
      </c>
      <c r="K56" s="31">
        <v>283.2</v>
      </c>
      <c r="L56" s="31">
        <v>272</v>
      </c>
      <c r="M56" s="31">
        <v>146.11969999999999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29795.75</v>
      </c>
      <c r="D57" s="36">
        <v>29838.7</v>
      </c>
      <c r="E57" s="36">
        <v>29332.100000000002</v>
      </c>
      <c r="F57" s="36">
        <v>28868.45</v>
      </c>
      <c r="G57" s="36">
        <v>28361.850000000002</v>
      </c>
      <c r="H57" s="36">
        <v>30302.350000000002</v>
      </c>
      <c r="I57" s="36">
        <v>30808.95</v>
      </c>
      <c r="J57" s="36">
        <v>31272.600000000002</v>
      </c>
      <c r="K57" s="31">
        <v>30345.3</v>
      </c>
      <c r="L57" s="31">
        <v>29375.05</v>
      </c>
      <c r="M57" s="31">
        <v>0.86951000000000001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4808.7</v>
      </c>
      <c r="D58" s="36">
        <v>4791.5999999999995</v>
      </c>
      <c r="E58" s="36">
        <v>4764.6499999999987</v>
      </c>
      <c r="F58" s="36">
        <v>4720.5999999999995</v>
      </c>
      <c r="G58" s="36">
        <v>4693.6499999999987</v>
      </c>
      <c r="H58" s="36">
        <v>4835.6499999999987</v>
      </c>
      <c r="I58" s="36">
        <v>4862.5999999999995</v>
      </c>
      <c r="J58" s="36">
        <v>4906.6499999999987</v>
      </c>
      <c r="K58" s="31">
        <v>4818.55</v>
      </c>
      <c r="L58" s="31">
        <v>4747.55</v>
      </c>
      <c r="M58" s="31">
        <v>5.0987999999999998</v>
      </c>
      <c r="N58" s="1"/>
      <c r="O58" s="1"/>
    </row>
    <row r="59" spans="1:15" ht="12.75" customHeight="1">
      <c r="A59" s="51">
        <v>50</v>
      </c>
      <c r="B59" s="53" t="s">
        <v>345</v>
      </c>
      <c r="C59" s="31">
        <v>504.1</v>
      </c>
      <c r="D59" s="36">
        <v>501.31666666666666</v>
      </c>
      <c r="E59" s="36">
        <v>496.98333333333335</v>
      </c>
      <c r="F59" s="36">
        <v>489.86666666666667</v>
      </c>
      <c r="G59" s="36">
        <v>485.53333333333336</v>
      </c>
      <c r="H59" s="36">
        <v>508.43333333333334</v>
      </c>
      <c r="I59" s="36">
        <v>512.76666666666665</v>
      </c>
      <c r="J59" s="36">
        <v>519.88333333333333</v>
      </c>
      <c r="K59" s="31">
        <v>505.65</v>
      </c>
      <c r="L59" s="31">
        <v>494.2</v>
      </c>
      <c r="M59" s="31">
        <v>29.196549999999998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612.9</v>
      </c>
      <c r="D60" s="36">
        <v>612.33333333333337</v>
      </c>
      <c r="E60" s="36">
        <v>608.16666666666674</v>
      </c>
      <c r="F60" s="36">
        <v>603.43333333333339</v>
      </c>
      <c r="G60" s="36">
        <v>599.26666666666677</v>
      </c>
      <c r="H60" s="36">
        <v>617.06666666666672</v>
      </c>
      <c r="I60" s="36">
        <v>621.23333333333346</v>
      </c>
      <c r="J60" s="36">
        <v>625.9666666666667</v>
      </c>
      <c r="K60" s="31">
        <v>616.5</v>
      </c>
      <c r="L60" s="31">
        <v>607.6</v>
      </c>
      <c r="M60" s="31">
        <v>46.540489999999998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1191.8</v>
      </c>
      <c r="D61" s="36">
        <v>1200.3500000000001</v>
      </c>
      <c r="E61" s="36">
        <v>1178.5000000000002</v>
      </c>
      <c r="F61" s="36">
        <v>1165.2</v>
      </c>
      <c r="G61" s="36">
        <v>1143.3500000000001</v>
      </c>
      <c r="H61" s="36">
        <v>1213.6500000000003</v>
      </c>
      <c r="I61" s="36">
        <v>1235.5000000000002</v>
      </c>
      <c r="J61" s="36">
        <v>1248.8000000000004</v>
      </c>
      <c r="K61" s="31">
        <v>1222.2</v>
      </c>
      <c r="L61" s="31">
        <v>1187.05</v>
      </c>
      <c r="M61" s="31">
        <v>5.7575900000000004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1422.95</v>
      </c>
      <c r="D62" s="36">
        <v>1428.0833333333333</v>
      </c>
      <c r="E62" s="36">
        <v>1400.8666666666666</v>
      </c>
      <c r="F62" s="36">
        <v>1378.7833333333333</v>
      </c>
      <c r="G62" s="36">
        <v>1351.5666666666666</v>
      </c>
      <c r="H62" s="36">
        <v>1450.1666666666665</v>
      </c>
      <c r="I62" s="36">
        <v>1477.3833333333332</v>
      </c>
      <c r="J62" s="36">
        <v>1499.4666666666665</v>
      </c>
      <c r="K62" s="31">
        <v>1455.3</v>
      </c>
      <c r="L62" s="31">
        <v>1406</v>
      </c>
      <c r="M62" s="31">
        <v>24.93253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456.35</v>
      </c>
      <c r="D63" s="36">
        <v>452.35000000000008</v>
      </c>
      <c r="E63" s="36">
        <v>446.10000000000014</v>
      </c>
      <c r="F63" s="36">
        <v>435.85000000000008</v>
      </c>
      <c r="G63" s="36">
        <v>429.60000000000014</v>
      </c>
      <c r="H63" s="36">
        <v>462.60000000000014</v>
      </c>
      <c r="I63" s="36">
        <v>468.85</v>
      </c>
      <c r="J63" s="36">
        <v>479.10000000000014</v>
      </c>
      <c r="K63" s="31">
        <v>458.6</v>
      </c>
      <c r="L63" s="31">
        <v>442.1</v>
      </c>
      <c r="M63" s="31">
        <v>158.25331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5702.45</v>
      </c>
      <c r="D64" s="36">
        <v>5701.5499999999993</v>
      </c>
      <c r="E64" s="36">
        <v>5668.4499999999989</v>
      </c>
      <c r="F64" s="36">
        <v>5634.45</v>
      </c>
      <c r="G64" s="36">
        <v>5601.3499999999995</v>
      </c>
      <c r="H64" s="36">
        <v>5735.5499999999984</v>
      </c>
      <c r="I64" s="36">
        <v>5768.6499999999987</v>
      </c>
      <c r="J64" s="36">
        <v>5802.6499999999978</v>
      </c>
      <c r="K64" s="31">
        <v>5734.65</v>
      </c>
      <c r="L64" s="31">
        <v>5667.55</v>
      </c>
      <c r="M64" s="31">
        <v>1.4467000000000001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2655.65</v>
      </c>
      <c r="D65" s="36">
        <v>2645.3500000000004</v>
      </c>
      <c r="E65" s="36">
        <v>2613.6500000000005</v>
      </c>
      <c r="F65" s="36">
        <v>2571.65</v>
      </c>
      <c r="G65" s="36">
        <v>2539.9500000000003</v>
      </c>
      <c r="H65" s="36">
        <v>2687.3500000000008</v>
      </c>
      <c r="I65" s="36">
        <v>2719.0500000000006</v>
      </c>
      <c r="J65" s="36">
        <v>2761.0500000000011</v>
      </c>
      <c r="K65" s="31">
        <v>2677.05</v>
      </c>
      <c r="L65" s="31">
        <v>2603.35</v>
      </c>
      <c r="M65" s="31">
        <v>9.9834800000000001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970.7</v>
      </c>
      <c r="D66" s="36">
        <v>957.0333333333333</v>
      </c>
      <c r="E66" s="36">
        <v>939.31666666666661</v>
      </c>
      <c r="F66" s="36">
        <v>907.93333333333328</v>
      </c>
      <c r="G66" s="36">
        <v>890.21666666666658</v>
      </c>
      <c r="H66" s="36">
        <v>988.41666666666663</v>
      </c>
      <c r="I66" s="36">
        <v>1006.1333333333333</v>
      </c>
      <c r="J66" s="36">
        <v>1037.5166666666667</v>
      </c>
      <c r="K66" s="31">
        <v>974.75</v>
      </c>
      <c r="L66" s="31">
        <v>925.65</v>
      </c>
      <c r="M66" s="31">
        <v>45.867190000000001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1163.7</v>
      </c>
      <c r="D67" s="36">
        <v>1161.1666666666667</v>
      </c>
      <c r="E67" s="36">
        <v>1148.5833333333335</v>
      </c>
      <c r="F67" s="36">
        <v>1133.4666666666667</v>
      </c>
      <c r="G67" s="36">
        <v>1120.8833333333334</v>
      </c>
      <c r="H67" s="36">
        <v>1176.2833333333335</v>
      </c>
      <c r="I67" s="36">
        <v>1188.866666666667</v>
      </c>
      <c r="J67" s="36">
        <v>1203.9833333333336</v>
      </c>
      <c r="K67" s="31">
        <v>1173.75</v>
      </c>
      <c r="L67" s="31">
        <v>1146.05</v>
      </c>
      <c r="M67" s="31">
        <v>2.04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290.39999999999998</v>
      </c>
      <c r="D68" s="36">
        <v>289.03333333333336</v>
      </c>
      <c r="E68" s="36">
        <v>286.9666666666667</v>
      </c>
      <c r="F68" s="36">
        <v>283.53333333333336</v>
      </c>
      <c r="G68" s="36">
        <v>281.4666666666667</v>
      </c>
      <c r="H68" s="36">
        <v>292.4666666666667</v>
      </c>
      <c r="I68" s="36">
        <v>294.53333333333342</v>
      </c>
      <c r="J68" s="36">
        <v>297.9666666666667</v>
      </c>
      <c r="K68" s="31">
        <v>291.10000000000002</v>
      </c>
      <c r="L68" s="31">
        <v>285.60000000000002</v>
      </c>
      <c r="M68" s="31">
        <v>14.182029999999999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3000.95</v>
      </c>
      <c r="D69" s="36">
        <v>2982.5833333333335</v>
      </c>
      <c r="E69" s="36">
        <v>2957.4666666666672</v>
      </c>
      <c r="F69" s="36">
        <v>2913.9833333333336</v>
      </c>
      <c r="G69" s="36">
        <v>2888.8666666666672</v>
      </c>
      <c r="H69" s="36">
        <v>3026.0666666666671</v>
      </c>
      <c r="I69" s="36">
        <v>3051.1833333333329</v>
      </c>
      <c r="J69" s="36">
        <v>3094.666666666667</v>
      </c>
      <c r="K69" s="31">
        <v>3007.7</v>
      </c>
      <c r="L69" s="31">
        <v>2939.1</v>
      </c>
      <c r="M69" s="31">
        <v>5.47302</v>
      </c>
      <c r="N69" s="1"/>
      <c r="O69" s="1"/>
    </row>
    <row r="70" spans="1:15" ht="12.75" customHeight="1">
      <c r="A70" s="51">
        <v>61</v>
      </c>
      <c r="B70" s="53" t="s">
        <v>107</v>
      </c>
      <c r="C70" s="31">
        <v>911.15</v>
      </c>
      <c r="D70" s="36">
        <v>914.08333333333337</v>
      </c>
      <c r="E70" s="36">
        <v>906.26666666666677</v>
      </c>
      <c r="F70" s="36">
        <v>901.38333333333344</v>
      </c>
      <c r="G70" s="36">
        <v>893.56666666666683</v>
      </c>
      <c r="H70" s="36">
        <v>918.9666666666667</v>
      </c>
      <c r="I70" s="36">
        <v>926.7833333333333</v>
      </c>
      <c r="J70" s="36">
        <v>931.66666666666663</v>
      </c>
      <c r="K70" s="31">
        <v>921.9</v>
      </c>
      <c r="L70" s="31">
        <v>909.2</v>
      </c>
      <c r="M70" s="31">
        <v>18.53706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506.25</v>
      </c>
      <c r="D71" s="36">
        <v>505.15000000000003</v>
      </c>
      <c r="E71" s="36">
        <v>503.35000000000008</v>
      </c>
      <c r="F71" s="36">
        <v>500.45000000000005</v>
      </c>
      <c r="G71" s="36">
        <v>498.65000000000009</v>
      </c>
      <c r="H71" s="36">
        <v>508.05000000000007</v>
      </c>
      <c r="I71" s="36">
        <v>509.85</v>
      </c>
      <c r="J71" s="36">
        <v>512.75</v>
      </c>
      <c r="K71" s="31">
        <v>506.95</v>
      </c>
      <c r="L71" s="31">
        <v>502.25</v>
      </c>
      <c r="M71" s="31">
        <v>19.780080000000002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1978.1</v>
      </c>
      <c r="D72" s="36">
        <v>1986.3666666666668</v>
      </c>
      <c r="E72" s="36">
        <v>1961.7333333333336</v>
      </c>
      <c r="F72" s="36">
        <v>1945.3666666666668</v>
      </c>
      <c r="G72" s="36">
        <v>1920.7333333333336</v>
      </c>
      <c r="H72" s="36">
        <v>2002.7333333333336</v>
      </c>
      <c r="I72" s="36">
        <v>2027.3666666666668</v>
      </c>
      <c r="J72" s="36">
        <v>2043.7333333333336</v>
      </c>
      <c r="K72" s="31">
        <v>2011</v>
      </c>
      <c r="L72" s="31">
        <v>1970</v>
      </c>
      <c r="M72" s="31">
        <v>2.4161600000000001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2297.1</v>
      </c>
      <c r="D73" s="36">
        <v>2264.85</v>
      </c>
      <c r="E73" s="36">
        <v>2222.6999999999998</v>
      </c>
      <c r="F73" s="36">
        <v>2148.2999999999997</v>
      </c>
      <c r="G73" s="36">
        <v>2106.1499999999996</v>
      </c>
      <c r="H73" s="36">
        <v>2339.25</v>
      </c>
      <c r="I73" s="36">
        <v>2381.4000000000005</v>
      </c>
      <c r="J73" s="36">
        <v>2455.8000000000002</v>
      </c>
      <c r="K73" s="31">
        <v>2307</v>
      </c>
      <c r="L73" s="31">
        <v>2190.4499999999998</v>
      </c>
      <c r="M73" s="31">
        <v>8.0375200000000007</v>
      </c>
      <c r="N73" s="1"/>
      <c r="O73" s="1"/>
    </row>
    <row r="74" spans="1:15" ht="12.75" customHeight="1">
      <c r="A74" s="51">
        <v>65</v>
      </c>
      <c r="B74" s="53" t="s">
        <v>271</v>
      </c>
      <c r="C74" s="31">
        <v>450.2</v>
      </c>
      <c r="D74" s="36">
        <v>447.88333333333338</v>
      </c>
      <c r="E74" s="36">
        <v>443.66666666666674</v>
      </c>
      <c r="F74" s="36">
        <v>437.13333333333338</v>
      </c>
      <c r="G74" s="36">
        <v>432.91666666666674</v>
      </c>
      <c r="H74" s="36">
        <v>454.41666666666674</v>
      </c>
      <c r="I74" s="36">
        <v>458.63333333333333</v>
      </c>
      <c r="J74" s="36">
        <v>465.16666666666674</v>
      </c>
      <c r="K74" s="31">
        <v>452.1</v>
      </c>
      <c r="L74" s="31">
        <v>441.35</v>
      </c>
      <c r="M74" s="31">
        <v>11.56054</v>
      </c>
      <c r="N74" s="1"/>
      <c r="O74" s="1"/>
    </row>
    <row r="75" spans="1:15" ht="12.75" customHeight="1">
      <c r="A75" s="51">
        <v>66</v>
      </c>
      <c r="B75" s="53" t="s">
        <v>367</v>
      </c>
      <c r="C75" s="31">
        <v>165.85</v>
      </c>
      <c r="D75" s="36">
        <v>164.89999999999998</v>
      </c>
      <c r="E75" s="36">
        <v>162.34999999999997</v>
      </c>
      <c r="F75" s="36">
        <v>158.85</v>
      </c>
      <c r="G75" s="36">
        <v>156.29999999999998</v>
      </c>
      <c r="H75" s="36">
        <v>168.39999999999995</v>
      </c>
      <c r="I75" s="36">
        <v>170.94999999999996</v>
      </c>
      <c r="J75" s="36">
        <v>174.44999999999993</v>
      </c>
      <c r="K75" s="31">
        <v>167.45</v>
      </c>
      <c r="L75" s="31">
        <v>161.4</v>
      </c>
      <c r="M75" s="31">
        <v>53.051389999999998</v>
      </c>
      <c r="N75" s="1"/>
      <c r="O75" s="1"/>
    </row>
    <row r="76" spans="1:15" ht="12.75" customHeight="1">
      <c r="A76" s="51">
        <v>67</v>
      </c>
      <c r="B76" s="53" t="s">
        <v>104</v>
      </c>
      <c r="C76" s="31">
        <v>3739.1</v>
      </c>
      <c r="D76" s="36">
        <v>3740.1</v>
      </c>
      <c r="E76" s="36">
        <v>3704.1499999999996</v>
      </c>
      <c r="F76" s="36">
        <v>3669.2</v>
      </c>
      <c r="G76" s="36">
        <v>3633.2499999999995</v>
      </c>
      <c r="H76" s="36">
        <v>3775.0499999999997</v>
      </c>
      <c r="I76" s="36">
        <v>3810.9999999999995</v>
      </c>
      <c r="J76" s="36">
        <v>3845.95</v>
      </c>
      <c r="K76" s="31">
        <v>3776.05</v>
      </c>
      <c r="L76" s="31">
        <v>3705.15</v>
      </c>
      <c r="M76" s="31">
        <v>10.153449999999999</v>
      </c>
      <c r="N76" s="1"/>
      <c r="O76" s="1"/>
    </row>
    <row r="77" spans="1:15" ht="12.75" customHeight="1">
      <c r="A77" s="51">
        <v>68</v>
      </c>
      <c r="B77" s="53" t="s">
        <v>105</v>
      </c>
      <c r="C77" s="31">
        <v>7828.1</v>
      </c>
      <c r="D77" s="36">
        <v>7794.5166666666664</v>
      </c>
      <c r="E77" s="36">
        <v>7726.0333333333328</v>
      </c>
      <c r="F77" s="36">
        <v>7623.9666666666662</v>
      </c>
      <c r="G77" s="36">
        <v>7555.4833333333327</v>
      </c>
      <c r="H77" s="36">
        <v>7896.583333333333</v>
      </c>
      <c r="I77" s="36">
        <v>7965.0666666666666</v>
      </c>
      <c r="J77" s="36">
        <v>8067.1333333333332</v>
      </c>
      <c r="K77" s="31">
        <v>7863</v>
      </c>
      <c r="L77" s="31">
        <v>7692.45</v>
      </c>
      <c r="M77" s="31">
        <v>3.0654300000000001</v>
      </c>
      <c r="N77" s="1"/>
      <c r="O77" s="1"/>
    </row>
    <row r="78" spans="1:15" ht="12.75" customHeight="1">
      <c r="A78" s="51">
        <v>69</v>
      </c>
      <c r="B78" s="53" t="s">
        <v>162</v>
      </c>
      <c r="C78" s="31">
        <v>2304.3000000000002</v>
      </c>
      <c r="D78" s="36">
        <v>2297.7833333333333</v>
      </c>
      <c r="E78" s="36">
        <v>2276.7666666666664</v>
      </c>
      <c r="F78" s="36">
        <v>2249.2333333333331</v>
      </c>
      <c r="G78" s="36">
        <v>2228.2166666666662</v>
      </c>
      <c r="H78" s="36">
        <v>2325.3166666666666</v>
      </c>
      <c r="I78" s="36">
        <v>2346.3333333333339</v>
      </c>
      <c r="J78" s="36">
        <v>2373.8666666666668</v>
      </c>
      <c r="K78" s="31">
        <v>2318.8000000000002</v>
      </c>
      <c r="L78" s="31">
        <v>2270.25</v>
      </c>
      <c r="M78" s="31">
        <v>1.4652799999999999</v>
      </c>
      <c r="N78" s="1"/>
      <c r="O78" s="1"/>
    </row>
    <row r="79" spans="1:15" ht="12.75" customHeight="1">
      <c r="A79" s="51">
        <v>70</v>
      </c>
      <c r="B79" s="53" t="s">
        <v>108</v>
      </c>
      <c r="C79" s="31">
        <v>6157.9</v>
      </c>
      <c r="D79" s="36">
        <v>6167.5999999999995</v>
      </c>
      <c r="E79" s="36">
        <v>6135.2999999999993</v>
      </c>
      <c r="F79" s="36">
        <v>6112.7</v>
      </c>
      <c r="G79" s="36">
        <v>6080.4</v>
      </c>
      <c r="H79" s="36">
        <v>6190.1999999999989</v>
      </c>
      <c r="I79" s="36">
        <v>6222.5</v>
      </c>
      <c r="J79" s="36">
        <v>6245.0999999999985</v>
      </c>
      <c r="K79" s="31">
        <v>6199.9</v>
      </c>
      <c r="L79" s="31">
        <v>6145</v>
      </c>
      <c r="M79" s="31">
        <v>1.9608399999999999</v>
      </c>
      <c r="N79" s="1"/>
      <c r="O79" s="1"/>
    </row>
    <row r="80" spans="1:15" ht="12.75" customHeight="1">
      <c r="A80" s="51">
        <v>71</v>
      </c>
      <c r="B80" s="53" t="s">
        <v>109</v>
      </c>
      <c r="C80" s="31">
        <v>4315.1000000000004</v>
      </c>
      <c r="D80" s="36">
        <v>4290.7166666666672</v>
      </c>
      <c r="E80" s="36">
        <v>4246.4333333333343</v>
      </c>
      <c r="F80" s="36">
        <v>4177.7666666666673</v>
      </c>
      <c r="G80" s="36">
        <v>4133.4833333333345</v>
      </c>
      <c r="H80" s="36">
        <v>4359.3833333333341</v>
      </c>
      <c r="I80" s="36">
        <v>4403.666666666667</v>
      </c>
      <c r="J80" s="36">
        <v>4472.3333333333339</v>
      </c>
      <c r="K80" s="31">
        <v>4335</v>
      </c>
      <c r="L80" s="31">
        <v>4222.05</v>
      </c>
      <c r="M80" s="31">
        <v>10.182460000000001</v>
      </c>
      <c r="N80" s="1"/>
      <c r="O80" s="1"/>
    </row>
    <row r="81" spans="1:15" ht="12.75" customHeight="1">
      <c r="A81" s="51">
        <v>72</v>
      </c>
      <c r="B81" s="53" t="s">
        <v>110</v>
      </c>
      <c r="C81" s="31">
        <v>3031</v>
      </c>
      <c r="D81" s="36">
        <v>3035.0333333333333</v>
      </c>
      <c r="E81" s="36">
        <v>3004.9666666666667</v>
      </c>
      <c r="F81" s="36">
        <v>2978.9333333333334</v>
      </c>
      <c r="G81" s="36">
        <v>2948.8666666666668</v>
      </c>
      <c r="H81" s="36">
        <v>3061.0666666666666</v>
      </c>
      <c r="I81" s="36">
        <v>3091.1333333333332</v>
      </c>
      <c r="J81" s="36">
        <v>3117.1666666666665</v>
      </c>
      <c r="K81" s="31">
        <v>3065.1</v>
      </c>
      <c r="L81" s="31">
        <v>3009</v>
      </c>
      <c r="M81" s="31">
        <v>1.2277100000000001</v>
      </c>
      <c r="N81" s="1"/>
      <c r="O81" s="1"/>
    </row>
    <row r="82" spans="1:15" ht="12.75" customHeight="1">
      <c r="A82" s="51">
        <v>73</v>
      </c>
      <c r="B82" s="53" t="s">
        <v>273</v>
      </c>
      <c r="C82" s="31">
        <v>178.45</v>
      </c>
      <c r="D82" s="36">
        <v>177.91666666666666</v>
      </c>
      <c r="E82" s="36">
        <v>174.83333333333331</v>
      </c>
      <c r="F82" s="36">
        <v>171.21666666666667</v>
      </c>
      <c r="G82" s="36">
        <v>168.13333333333333</v>
      </c>
      <c r="H82" s="36">
        <v>181.5333333333333</v>
      </c>
      <c r="I82" s="36">
        <v>184.61666666666662</v>
      </c>
      <c r="J82" s="36">
        <v>188.23333333333329</v>
      </c>
      <c r="K82" s="31">
        <v>181</v>
      </c>
      <c r="L82" s="31">
        <v>174.3</v>
      </c>
      <c r="M82" s="31">
        <v>66.527410000000003</v>
      </c>
      <c r="N82" s="1"/>
      <c r="O82" s="1"/>
    </row>
    <row r="83" spans="1:15" ht="12.75" customHeight="1">
      <c r="A83" s="51">
        <v>74</v>
      </c>
      <c r="B83" s="53" t="s">
        <v>112</v>
      </c>
      <c r="C83" s="31">
        <v>159</v>
      </c>
      <c r="D83" s="36">
        <v>157.36666666666667</v>
      </c>
      <c r="E83" s="36">
        <v>155.23333333333335</v>
      </c>
      <c r="F83" s="36">
        <v>151.46666666666667</v>
      </c>
      <c r="G83" s="36">
        <v>149.33333333333334</v>
      </c>
      <c r="H83" s="36">
        <v>161.13333333333335</v>
      </c>
      <c r="I83" s="36">
        <v>163.26666666666668</v>
      </c>
      <c r="J83" s="36">
        <v>167.03333333333336</v>
      </c>
      <c r="K83" s="31">
        <v>159.5</v>
      </c>
      <c r="L83" s="31">
        <v>153.6</v>
      </c>
      <c r="M83" s="31">
        <v>401.62551000000002</v>
      </c>
      <c r="N83" s="1"/>
      <c r="O83" s="1"/>
    </row>
    <row r="84" spans="1:15" ht="12.75" customHeight="1">
      <c r="A84" s="51">
        <v>75</v>
      </c>
      <c r="B84" s="53" t="s">
        <v>377</v>
      </c>
      <c r="C84" s="31">
        <v>692.9</v>
      </c>
      <c r="D84" s="36">
        <v>692.31666666666661</v>
      </c>
      <c r="E84" s="36">
        <v>680.83333333333326</v>
      </c>
      <c r="F84" s="36">
        <v>668.76666666666665</v>
      </c>
      <c r="G84" s="36">
        <v>657.2833333333333</v>
      </c>
      <c r="H84" s="36">
        <v>704.38333333333321</v>
      </c>
      <c r="I84" s="36">
        <v>715.86666666666656</v>
      </c>
      <c r="J84" s="36">
        <v>727.93333333333317</v>
      </c>
      <c r="K84" s="31">
        <v>703.8</v>
      </c>
      <c r="L84" s="31">
        <v>680.25</v>
      </c>
      <c r="M84" s="31">
        <v>3.8795999999999999</v>
      </c>
      <c r="N84" s="1"/>
      <c r="O84" s="1"/>
    </row>
    <row r="85" spans="1:15" ht="12.75" customHeight="1">
      <c r="A85" s="51">
        <v>76</v>
      </c>
      <c r="B85" s="53" t="s">
        <v>274</v>
      </c>
      <c r="C85" s="31">
        <v>433.8</v>
      </c>
      <c r="D85" s="36">
        <v>434.8</v>
      </c>
      <c r="E85" s="36">
        <v>430.6</v>
      </c>
      <c r="F85" s="36">
        <v>427.40000000000003</v>
      </c>
      <c r="G85" s="36">
        <v>423.20000000000005</v>
      </c>
      <c r="H85" s="36">
        <v>438</v>
      </c>
      <c r="I85" s="36">
        <v>442.19999999999993</v>
      </c>
      <c r="J85" s="36">
        <v>445.4</v>
      </c>
      <c r="K85" s="31">
        <v>439</v>
      </c>
      <c r="L85" s="31">
        <v>431.6</v>
      </c>
      <c r="M85" s="31">
        <v>2.0016400000000001</v>
      </c>
      <c r="N85" s="1"/>
      <c r="O85" s="1"/>
    </row>
    <row r="86" spans="1:15" ht="12.75" customHeight="1">
      <c r="A86" s="51">
        <v>77</v>
      </c>
      <c r="B86" s="53" t="s">
        <v>113</v>
      </c>
      <c r="C86" s="31">
        <v>202.2</v>
      </c>
      <c r="D86" s="36">
        <v>204.56666666666669</v>
      </c>
      <c r="E86" s="36">
        <v>199.23333333333338</v>
      </c>
      <c r="F86" s="36">
        <v>196.26666666666668</v>
      </c>
      <c r="G86" s="36">
        <v>190.93333333333337</v>
      </c>
      <c r="H86" s="36">
        <v>207.53333333333339</v>
      </c>
      <c r="I86" s="36">
        <v>212.8666666666667</v>
      </c>
      <c r="J86" s="36">
        <v>215.8333333333334</v>
      </c>
      <c r="K86" s="31">
        <v>209.9</v>
      </c>
      <c r="L86" s="31">
        <v>201.6</v>
      </c>
      <c r="M86" s="31">
        <v>279.23077999999998</v>
      </c>
      <c r="N86" s="1"/>
      <c r="O86" s="1"/>
    </row>
    <row r="87" spans="1:15" ht="12.75" customHeight="1">
      <c r="A87" s="51">
        <v>78</v>
      </c>
      <c r="B87" s="53" t="s">
        <v>275</v>
      </c>
      <c r="C87" s="31">
        <v>1792.4</v>
      </c>
      <c r="D87" s="36">
        <v>1792.0333333333335</v>
      </c>
      <c r="E87" s="36">
        <v>1771.366666666667</v>
      </c>
      <c r="F87" s="36">
        <v>1750.3333333333335</v>
      </c>
      <c r="G87" s="36">
        <v>1729.666666666667</v>
      </c>
      <c r="H87" s="36">
        <v>1813.0666666666671</v>
      </c>
      <c r="I87" s="36">
        <v>1833.7333333333336</v>
      </c>
      <c r="J87" s="36">
        <v>1854.7666666666671</v>
      </c>
      <c r="K87" s="31">
        <v>1812.7</v>
      </c>
      <c r="L87" s="31">
        <v>1771</v>
      </c>
      <c r="M87" s="31">
        <v>5.21014</v>
      </c>
      <c r="N87" s="1"/>
      <c r="O87" s="1"/>
    </row>
    <row r="88" spans="1:15" ht="12.75" customHeight="1">
      <c r="A88" s="51">
        <v>79</v>
      </c>
      <c r="B88" s="53" t="s">
        <v>118</v>
      </c>
      <c r="C88" s="31">
        <v>1230.1500000000001</v>
      </c>
      <c r="D88" s="36">
        <v>1228.4666666666667</v>
      </c>
      <c r="E88" s="36">
        <v>1217.6833333333334</v>
      </c>
      <c r="F88" s="36">
        <v>1205.2166666666667</v>
      </c>
      <c r="G88" s="36">
        <v>1194.4333333333334</v>
      </c>
      <c r="H88" s="36">
        <v>1240.9333333333334</v>
      </c>
      <c r="I88" s="36">
        <v>1251.7166666666667</v>
      </c>
      <c r="J88" s="36">
        <v>1264.1833333333334</v>
      </c>
      <c r="K88" s="31">
        <v>1239.25</v>
      </c>
      <c r="L88" s="31">
        <v>1216</v>
      </c>
      <c r="M88" s="31">
        <v>5.6892899999999997</v>
      </c>
      <c r="N88" s="1"/>
      <c r="O88" s="1"/>
    </row>
    <row r="89" spans="1:15" ht="12.75" customHeight="1">
      <c r="A89" s="51">
        <v>80</v>
      </c>
      <c r="B89" s="53" t="s">
        <v>119</v>
      </c>
      <c r="C89" s="31">
        <v>2656.2</v>
      </c>
      <c r="D89" s="36">
        <v>2676.8833333333337</v>
      </c>
      <c r="E89" s="36">
        <v>2629.8666666666672</v>
      </c>
      <c r="F89" s="36">
        <v>2603.5333333333338</v>
      </c>
      <c r="G89" s="36">
        <v>2556.5166666666673</v>
      </c>
      <c r="H89" s="36">
        <v>2703.2166666666672</v>
      </c>
      <c r="I89" s="36">
        <v>2750.2333333333336</v>
      </c>
      <c r="J89" s="36">
        <v>2776.5666666666671</v>
      </c>
      <c r="K89" s="31">
        <v>2723.9</v>
      </c>
      <c r="L89" s="31">
        <v>2650.55</v>
      </c>
      <c r="M89" s="31">
        <v>7.2819500000000001</v>
      </c>
      <c r="N89" s="1"/>
      <c r="O89" s="1"/>
    </row>
    <row r="90" spans="1:15" ht="12.75" customHeight="1">
      <c r="A90" s="51">
        <v>81</v>
      </c>
      <c r="B90" s="53" t="s">
        <v>121</v>
      </c>
      <c r="C90" s="31">
        <v>2306.35</v>
      </c>
      <c r="D90" s="36">
        <v>2304.2666666666669</v>
      </c>
      <c r="E90" s="36">
        <v>2293.6333333333337</v>
      </c>
      <c r="F90" s="36">
        <v>2280.916666666667</v>
      </c>
      <c r="G90" s="36">
        <v>2270.2833333333338</v>
      </c>
      <c r="H90" s="36">
        <v>2316.9833333333336</v>
      </c>
      <c r="I90" s="36">
        <v>2327.6166666666668</v>
      </c>
      <c r="J90" s="36">
        <v>2340.3333333333335</v>
      </c>
      <c r="K90" s="31">
        <v>2314.9</v>
      </c>
      <c r="L90" s="31">
        <v>2291.5500000000002</v>
      </c>
      <c r="M90" s="31">
        <v>5.1349900000000002</v>
      </c>
      <c r="N90" s="1"/>
      <c r="O90" s="1"/>
    </row>
    <row r="91" spans="1:15" ht="12.75" customHeight="1">
      <c r="A91" s="51">
        <v>82</v>
      </c>
      <c r="B91" s="53" t="s">
        <v>395</v>
      </c>
      <c r="C91" s="31">
        <v>3476.7</v>
      </c>
      <c r="D91" s="36">
        <v>3399.7000000000003</v>
      </c>
      <c r="E91" s="36">
        <v>3300.4000000000005</v>
      </c>
      <c r="F91" s="36">
        <v>3124.1000000000004</v>
      </c>
      <c r="G91" s="36">
        <v>3024.8000000000006</v>
      </c>
      <c r="H91" s="36">
        <v>3576.0000000000005</v>
      </c>
      <c r="I91" s="36">
        <v>3675.3000000000006</v>
      </c>
      <c r="J91" s="36">
        <v>3851.6000000000004</v>
      </c>
      <c r="K91" s="31">
        <v>3499</v>
      </c>
      <c r="L91" s="31">
        <v>3223.4</v>
      </c>
      <c r="M91" s="31">
        <v>2.4075199999999999</v>
      </c>
      <c r="N91" s="1"/>
      <c r="O91" s="1"/>
    </row>
    <row r="92" spans="1:15" ht="12.75" customHeight="1">
      <c r="A92" s="51">
        <v>83</v>
      </c>
      <c r="B92" s="53" t="s">
        <v>122</v>
      </c>
      <c r="C92" s="31">
        <v>565.6</v>
      </c>
      <c r="D92" s="36">
        <v>565.13333333333333</v>
      </c>
      <c r="E92" s="36">
        <v>558.36666666666667</v>
      </c>
      <c r="F92" s="36">
        <v>551.13333333333333</v>
      </c>
      <c r="G92" s="36">
        <v>544.36666666666667</v>
      </c>
      <c r="H92" s="36">
        <v>572.36666666666667</v>
      </c>
      <c r="I92" s="36">
        <v>579.13333333333333</v>
      </c>
      <c r="J92" s="36">
        <v>586.36666666666667</v>
      </c>
      <c r="K92" s="31">
        <v>571.9</v>
      </c>
      <c r="L92" s="31">
        <v>557.9</v>
      </c>
      <c r="M92" s="31">
        <v>12.029780000000001</v>
      </c>
      <c r="N92" s="1"/>
      <c r="O92" s="1"/>
    </row>
    <row r="93" spans="1:15" ht="12.75" customHeight="1">
      <c r="A93" s="51">
        <v>84</v>
      </c>
      <c r="B93" s="53" t="s">
        <v>125</v>
      </c>
      <c r="C93" s="31">
        <v>1539.15</v>
      </c>
      <c r="D93" s="36">
        <v>1542.5</v>
      </c>
      <c r="E93" s="36">
        <v>1532.85</v>
      </c>
      <c r="F93" s="36">
        <v>1526.55</v>
      </c>
      <c r="G93" s="36">
        <v>1516.8999999999999</v>
      </c>
      <c r="H93" s="36">
        <v>1548.8</v>
      </c>
      <c r="I93" s="36">
        <v>1558.45</v>
      </c>
      <c r="J93" s="36">
        <v>1564.75</v>
      </c>
      <c r="K93" s="31">
        <v>1552.15</v>
      </c>
      <c r="L93" s="31">
        <v>1536.2</v>
      </c>
      <c r="M93" s="31">
        <v>18.299859999999999</v>
      </c>
      <c r="N93" s="1"/>
      <c r="O93" s="1"/>
    </row>
    <row r="94" spans="1:15" ht="12.75" customHeight="1">
      <c r="A94" s="51">
        <v>85</v>
      </c>
      <c r="B94" s="53" t="s">
        <v>126</v>
      </c>
      <c r="C94" s="31">
        <v>3705.75</v>
      </c>
      <c r="D94" s="36">
        <v>3719.65</v>
      </c>
      <c r="E94" s="36">
        <v>3683.8500000000004</v>
      </c>
      <c r="F94" s="36">
        <v>3661.9500000000003</v>
      </c>
      <c r="G94" s="36">
        <v>3626.1500000000005</v>
      </c>
      <c r="H94" s="36">
        <v>3741.55</v>
      </c>
      <c r="I94" s="36">
        <v>3777.3500000000004</v>
      </c>
      <c r="J94" s="36">
        <v>3799.25</v>
      </c>
      <c r="K94" s="31">
        <v>3755.45</v>
      </c>
      <c r="L94" s="31">
        <v>3697.75</v>
      </c>
      <c r="M94" s="31">
        <v>5.2642800000000003</v>
      </c>
      <c r="N94" s="1"/>
      <c r="O94" s="1"/>
    </row>
    <row r="95" spans="1:15" ht="12.75" customHeight="1">
      <c r="A95" s="51">
        <v>86</v>
      </c>
      <c r="B95" s="53" t="s">
        <v>127</v>
      </c>
      <c r="C95" s="31">
        <v>1536.35</v>
      </c>
      <c r="D95" s="36">
        <v>1539.7333333333333</v>
      </c>
      <c r="E95" s="36">
        <v>1529.5666666666666</v>
      </c>
      <c r="F95" s="36">
        <v>1522.7833333333333</v>
      </c>
      <c r="G95" s="36">
        <v>1512.6166666666666</v>
      </c>
      <c r="H95" s="36">
        <v>1546.5166666666667</v>
      </c>
      <c r="I95" s="36">
        <v>1556.6833333333332</v>
      </c>
      <c r="J95" s="36">
        <v>1563.4666666666667</v>
      </c>
      <c r="K95" s="31">
        <v>1549.9</v>
      </c>
      <c r="L95" s="31">
        <v>1532.95</v>
      </c>
      <c r="M95" s="31">
        <v>139.03700000000001</v>
      </c>
      <c r="N95" s="1"/>
      <c r="O95" s="1"/>
    </row>
    <row r="96" spans="1:15" ht="12.75" customHeight="1">
      <c r="A96" s="51">
        <v>87</v>
      </c>
      <c r="B96" s="53" t="s">
        <v>128</v>
      </c>
      <c r="C96" s="31">
        <v>621.5</v>
      </c>
      <c r="D96" s="36">
        <v>626.19999999999993</v>
      </c>
      <c r="E96" s="36">
        <v>615.29999999999984</v>
      </c>
      <c r="F96" s="36">
        <v>609.09999999999991</v>
      </c>
      <c r="G96" s="36">
        <v>598.19999999999982</v>
      </c>
      <c r="H96" s="36">
        <v>632.39999999999986</v>
      </c>
      <c r="I96" s="36">
        <v>643.29999999999995</v>
      </c>
      <c r="J96" s="36">
        <v>649.49999999999989</v>
      </c>
      <c r="K96" s="31">
        <v>637.1</v>
      </c>
      <c r="L96" s="31">
        <v>620</v>
      </c>
      <c r="M96" s="31">
        <v>67.536659999999998</v>
      </c>
      <c r="N96" s="1"/>
      <c r="O96" s="1"/>
    </row>
    <row r="97" spans="1:15" ht="12.75" customHeight="1">
      <c r="A97" s="51">
        <v>88</v>
      </c>
      <c r="B97" s="53" t="s">
        <v>124</v>
      </c>
      <c r="C97" s="31">
        <v>1501.3</v>
      </c>
      <c r="D97" s="36">
        <v>1505.6000000000001</v>
      </c>
      <c r="E97" s="36">
        <v>1491.2000000000003</v>
      </c>
      <c r="F97" s="36">
        <v>1481.1000000000001</v>
      </c>
      <c r="G97" s="36">
        <v>1466.7000000000003</v>
      </c>
      <c r="H97" s="36">
        <v>1515.7000000000003</v>
      </c>
      <c r="I97" s="36">
        <v>1530.1000000000004</v>
      </c>
      <c r="J97" s="36">
        <v>1540.2000000000003</v>
      </c>
      <c r="K97" s="31">
        <v>1520</v>
      </c>
      <c r="L97" s="31">
        <v>1495.5</v>
      </c>
      <c r="M97" s="31">
        <v>13.84698</v>
      </c>
      <c r="N97" s="1"/>
      <c r="O97" s="1"/>
    </row>
    <row r="98" spans="1:15" ht="12.75" customHeight="1">
      <c r="A98" s="51">
        <v>89</v>
      </c>
      <c r="B98" s="53" t="s">
        <v>129</v>
      </c>
      <c r="C98" s="31">
        <v>4494.8999999999996</v>
      </c>
      <c r="D98" s="36">
        <v>4507.4999999999991</v>
      </c>
      <c r="E98" s="36">
        <v>4463.2999999999984</v>
      </c>
      <c r="F98" s="36">
        <v>4431.6999999999989</v>
      </c>
      <c r="G98" s="36">
        <v>4387.4999999999982</v>
      </c>
      <c r="H98" s="36">
        <v>4539.0999999999985</v>
      </c>
      <c r="I98" s="36">
        <v>4583.2999999999993</v>
      </c>
      <c r="J98" s="36">
        <v>4614.8999999999987</v>
      </c>
      <c r="K98" s="31">
        <v>4551.7</v>
      </c>
      <c r="L98" s="31">
        <v>4475.8999999999996</v>
      </c>
      <c r="M98" s="31">
        <v>5.1506100000000004</v>
      </c>
      <c r="N98" s="1"/>
      <c r="O98" s="1"/>
    </row>
    <row r="99" spans="1:15" ht="12.75" customHeight="1">
      <c r="A99" s="51">
        <v>90</v>
      </c>
      <c r="B99" s="53" t="s">
        <v>131</v>
      </c>
      <c r="C99" s="31">
        <v>603.04999999999995</v>
      </c>
      <c r="D99" s="36">
        <v>599.66666666666663</v>
      </c>
      <c r="E99" s="36">
        <v>594.43333333333328</v>
      </c>
      <c r="F99" s="36">
        <v>585.81666666666661</v>
      </c>
      <c r="G99" s="36">
        <v>580.58333333333326</v>
      </c>
      <c r="H99" s="36">
        <v>608.2833333333333</v>
      </c>
      <c r="I99" s="36">
        <v>613.51666666666665</v>
      </c>
      <c r="J99" s="36">
        <v>622.13333333333333</v>
      </c>
      <c r="K99" s="31">
        <v>604.9</v>
      </c>
      <c r="L99" s="31">
        <v>591.04999999999995</v>
      </c>
      <c r="M99" s="31">
        <v>117.48103999999999</v>
      </c>
      <c r="N99" s="1"/>
      <c r="O99" s="1"/>
    </row>
    <row r="100" spans="1:15" ht="12.75" customHeight="1">
      <c r="A100" s="51">
        <v>91</v>
      </c>
      <c r="B100" s="53" t="s">
        <v>123</v>
      </c>
      <c r="C100" s="31">
        <v>3565.4</v>
      </c>
      <c r="D100" s="36">
        <v>3579.2166666666667</v>
      </c>
      <c r="E100" s="36">
        <v>3534.8333333333335</v>
      </c>
      <c r="F100" s="36">
        <v>3504.2666666666669</v>
      </c>
      <c r="G100" s="36">
        <v>3459.8833333333337</v>
      </c>
      <c r="H100" s="36">
        <v>3609.7833333333333</v>
      </c>
      <c r="I100" s="36">
        <v>3654.1666666666665</v>
      </c>
      <c r="J100" s="36">
        <v>3684.7333333333331</v>
      </c>
      <c r="K100" s="31">
        <v>3623.6</v>
      </c>
      <c r="L100" s="31">
        <v>3548.65</v>
      </c>
      <c r="M100" s="31">
        <v>11.608129999999999</v>
      </c>
      <c r="N100" s="1"/>
      <c r="O100" s="1"/>
    </row>
    <row r="101" spans="1:15" ht="12.75" customHeight="1">
      <c r="A101" s="51">
        <v>92</v>
      </c>
      <c r="B101" s="53" t="s">
        <v>133</v>
      </c>
      <c r="C101" s="31">
        <v>487.45</v>
      </c>
      <c r="D101" s="36">
        <v>478.65000000000003</v>
      </c>
      <c r="E101" s="36">
        <v>468.30000000000007</v>
      </c>
      <c r="F101" s="36">
        <v>449.15000000000003</v>
      </c>
      <c r="G101" s="36">
        <v>438.80000000000007</v>
      </c>
      <c r="H101" s="36">
        <v>497.80000000000007</v>
      </c>
      <c r="I101" s="36">
        <v>508.15000000000009</v>
      </c>
      <c r="J101" s="36">
        <v>527.30000000000007</v>
      </c>
      <c r="K101" s="31">
        <v>489</v>
      </c>
      <c r="L101" s="31">
        <v>459.5</v>
      </c>
      <c r="M101" s="31">
        <v>143.33302</v>
      </c>
      <c r="N101" s="1"/>
      <c r="O101" s="1"/>
    </row>
    <row r="102" spans="1:15" ht="12.75" customHeight="1">
      <c r="A102" s="51">
        <v>93</v>
      </c>
      <c r="B102" s="53" t="s">
        <v>134</v>
      </c>
      <c r="C102" s="31">
        <v>2260.9</v>
      </c>
      <c r="D102" s="36">
        <v>2265.1666666666665</v>
      </c>
      <c r="E102" s="36">
        <v>2253.4333333333329</v>
      </c>
      <c r="F102" s="36">
        <v>2245.9666666666662</v>
      </c>
      <c r="G102" s="36">
        <v>2234.2333333333327</v>
      </c>
      <c r="H102" s="36">
        <v>2272.6333333333332</v>
      </c>
      <c r="I102" s="36">
        <v>2284.3666666666668</v>
      </c>
      <c r="J102" s="36">
        <v>2291.8333333333335</v>
      </c>
      <c r="K102" s="31">
        <v>2276.9</v>
      </c>
      <c r="L102" s="31">
        <v>2257.6999999999998</v>
      </c>
      <c r="M102" s="31">
        <v>23.089929999999999</v>
      </c>
      <c r="N102" s="1"/>
      <c r="O102" s="1"/>
    </row>
    <row r="103" spans="1:15" ht="12.75" customHeight="1">
      <c r="A103" s="51">
        <v>94</v>
      </c>
      <c r="B103" s="53" t="s">
        <v>136</v>
      </c>
      <c r="C103" s="31">
        <v>1109.4000000000001</v>
      </c>
      <c r="D103" s="36">
        <v>1110.3666666666666</v>
      </c>
      <c r="E103" s="36">
        <v>1104.1833333333332</v>
      </c>
      <c r="F103" s="36">
        <v>1098.9666666666667</v>
      </c>
      <c r="G103" s="36">
        <v>1092.7833333333333</v>
      </c>
      <c r="H103" s="36">
        <v>1115.583333333333</v>
      </c>
      <c r="I103" s="36">
        <v>1121.7666666666664</v>
      </c>
      <c r="J103" s="36">
        <v>1126.9833333333329</v>
      </c>
      <c r="K103" s="31">
        <v>1116.55</v>
      </c>
      <c r="L103" s="31">
        <v>1105.1500000000001</v>
      </c>
      <c r="M103" s="31">
        <v>105.98</v>
      </c>
      <c r="N103" s="1"/>
      <c r="O103" s="1"/>
    </row>
    <row r="104" spans="1:15" ht="12.75" customHeight="1">
      <c r="A104" s="51">
        <v>95</v>
      </c>
      <c r="B104" s="53" t="s">
        <v>137</v>
      </c>
      <c r="C104" s="31">
        <v>1686.85</v>
      </c>
      <c r="D104" s="36">
        <v>1695.95</v>
      </c>
      <c r="E104" s="36">
        <v>1671.9</v>
      </c>
      <c r="F104" s="36">
        <v>1656.95</v>
      </c>
      <c r="G104" s="36">
        <v>1632.9</v>
      </c>
      <c r="H104" s="36">
        <v>1710.9</v>
      </c>
      <c r="I104" s="36">
        <v>1734.9499999999998</v>
      </c>
      <c r="J104" s="36">
        <v>1749.9</v>
      </c>
      <c r="K104" s="31">
        <v>1720</v>
      </c>
      <c r="L104" s="31">
        <v>1681</v>
      </c>
      <c r="M104" s="31">
        <v>1.48122</v>
      </c>
      <c r="N104" s="1"/>
      <c r="O104" s="1"/>
    </row>
    <row r="105" spans="1:15" ht="12.75" customHeight="1">
      <c r="A105" s="51">
        <v>96</v>
      </c>
      <c r="B105" s="53" t="s">
        <v>138</v>
      </c>
      <c r="C105" s="31">
        <v>627.35</v>
      </c>
      <c r="D105" s="36">
        <v>626.31666666666672</v>
      </c>
      <c r="E105" s="36">
        <v>622.03333333333342</v>
      </c>
      <c r="F105" s="36">
        <v>616.7166666666667</v>
      </c>
      <c r="G105" s="36">
        <v>612.43333333333339</v>
      </c>
      <c r="H105" s="36">
        <v>631.63333333333344</v>
      </c>
      <c r="I105" s="36">
        <v>635.91666666666674</v>
      </c>
      <c r="J105" s="36">
        <v>641.23333333333346</v>
      </c>
      <c r="K105" s="31">
        <v>630.6</v>
      </c>
      <c r="L105" s="31">
        <v>621</v>
      </c>
      <c r="M105" s="31">
        <v>13.532310000000001</v>
      </c>
      <c r="N105" s="1"/>
      <c r="O105" s="1"/>
    </row>
    <row r="106" spans="1:15" ht="12.75" customHeight="1">
      <c r="A106" s="51">
        <v>97</v>
      </c>
      <c r="B106" s="53" t="s">
        <v>141</v>
      </c>
      <c r="C106" s="31">
        <v>84.7</v>
      </c>
      <c r="D106" s="36">
        <v>83.95</v>
      </c>
      <c r="E106" s="36">
        <v>82.800000000000011</v>
      </c>
      <c r="F106" s="36">
        <v>80.900000000000006</v>
      </c>
      <c r="G106" s="36">
        <v>79.750000000000014</v>
      </c>
      <c r="H106" s="36">
        <v>85.850000000000009</v>
      </c>
      <c r="I106" s="36">
        <v>87.000000000000014</v>
      </c>
      <c r="J106" s="36">
        <v>88.9</v>
      </c>
      <c r="K106" s="31">
        <v>85.1</v>
      </c>
      <c r="L106" s="31">
        <v>82.05</v>
      </c>
      <c r="M106" s="31">
        <v>599.88057000000003</v>
      </c>
      <c r="N106" s="1"/>
      <c r="O106" s="1"/>
    </row>
    <row r="107" spans="1:15" ht="12.75" customHeight="1">
      <c r="A107" s="51">
        <v>98</v>
      </c>
      <c r="B107" s="53" t="s">
        <v>155</v>
      </c>
      <c r="C107" s="31">
        <v>436.95</v>
      </c>
      <c r="D107" s="36">
        <v>433.5</v>
      </c>
      <c r="E107" s="36">
        <v>429.2</v>
      </c>
      <c r="F107" s="36">
        <v>421.45</v>
      </c>
      <c r="G107" s="36">
        <v>417.15</v>
      </c>
      <c r="H107" s="36">
        <v>441.25</v>
      </c>
      <c r="I107" s="36">
        <v>445.54999999999995</v>
      </c>
      <c r="J107" s="36">
        <v>453.3</v>
      </c>
      <c r="K107" s="31">
        <v>437.8</v>
      </c>
      <c r="L107" s="31">
        <v>425.75</v>
      </c>
      <c r="M107" s="31">
        <v>140.08124000000001</v>
      </c>
      <c r="N107" s="1"/>
      <c r="O107" s="1"/>
    </row>
    <row r="108" spans="1:15" ht="12.75" customHeight="1">
      <c r="A108" s="51">
        <v>99</v>
      </c>
      <c r="B108" s="53" t="s">
        <v>280</v>
      </c>
      <c r="C108" s="31">
        <v>528.6</v>
      </c>
      <c r="D108" s="36">
        <v>527.30000000000007</v>
      </c>
      <c r="E108" s="36">
        <v>522.70000000000016</v>
      </c>
      <c r="F108" s="36">
        <v>516.80000000000007</v>
      </c>
      <c r="G108" s="36">
        <v>512.20000000000016</v>
      </c>
      <c r="H108" s="36">
        <v>533.20000000000016</v>
      </c>
      <c r="I108" s="36">
        <v>537.80000000000007</v>
      </c>
      <c r="J108" s="36">
        <v>543.70000000000016</v>
      </c>
      <c r="K108" s="31">
        <v>531.9</v>
      </c>
      <c r="L108" s="31">
        <v>521.4</v>
      </c>
      <c r="M108" s="31">
        <v>9.4525600000000001</v>
      </c>
      <c r="N108" s="1"/>
      <c r="O108" s="1"/>
    </row>
    <row r="109" spans="1:15" ht="12.75" customHeight="1">
      <c r="A109" s="51">
        <v>100</v>
      </c>
      <c r="B109" s="53" t="s">
        <v>144</v>
      </c>
      <c r="C109" s="31">
        <v>596.45000000000005</v>
      </c>
      <c r="D109" s="36">
        <v>598.88333333333333</v>
      </c>
      <c r="E109" s="36">
        <v>592.76666666666665</v>
      </c>
      <c r="F109" s="36">
        <v>589.08333333333337</v>
      </c>
      <c r="G109" s="36">
        <v>582.9666666666667</v>
      </c>
      <c r="H109" s="36">
        <v>602.56666666666661</v>
      </c>
      <c r="I109" s="36">
        <v>608.68333333333317</v>
      </c>
      <c r="J109" s="36">
        <v>612.36666666666656</v>
      </c>
      <c r="K109" s="31">
        <v>605</v>
      </c>
      <c r="L109" s="31">
        <v>595.20000000000005</v>
      </c>
      <c r="M109" s="31">
        <v>11.269360000000001</v>
      </c>
      <c r="N109" s="1"/>
      <c r="O109" s="1"/>
    </row>
    <row r="110" spans="1:15" ht="12.75" customHeight="1">
      <c r="A110" s="51">
        <v>101</v>
      </c>
      <c r="B110" s="53" t="s">
        <v>152</v>
      </c>
      <c r="C110" s="31">
        <v>173.05</v>
      </c>
      <c r="D110" s="36">
        <v>172.04999999999998</v>
      </c>
      <c r="E110" s="36">
        <v>169.89999999999998</v>
      </c>
      <c r="F110" s="36">
        <v>166.75</v>
      </c>
      <c r="G110" s="36">
        <v>164.6</v>
      </c>
      <c r="H110" s="36">
        <v>175.19999999999996</v>
      </c>
      <c r="I110" s="36">
        <v>177.35</v>
      </c>
      <c r="J110" s="36">
        <v>180.49999999999994</v>
      </c>
      <c r="K110" s="31">
        <v>174.2</v>
      </c>
      <c r="L110" s="31">
        <v>168.9</v>
      </c>
      <c r="M110" s="31">
        <v>264.58888000000002</v>
      </c>
      <c r="N110" s="1"/>
      <c r="O110" s="1"/>
    </row>
    <row r="111" spans="1:15" ht="12.75" customHeight="1">
      <c r="A111" s="51">
        <v>102</v>
      </c>
      <c r="B111" s="53" t="s">
        <v>154</v>
      </c>
      <c r="C111" s="31">
        <v>1023</v>
      </c>
      <c r="D111" s="36">
        <v>1021.9666666666667</v>
      </c>
      <c r="E111" s="36">
        <v>1014.4333333333334</v>
      </c>
      <c r="F111" s="36">
        <v>1005.8666666666667</v>
      </c>
      <c r="G111" s="36">
        <v>998.33333333333337</v>
      </c>
      <c r="H111" s="36">
        <v>1030.5333333333333</v>
      </c>
      <c r="I111" s="36">
        <v>1038.0666666666666</v>
      </c>
      <c r="J111" s="36">
        <v>1046.6333333333334</v>
      </c>
      <c r="K111" s="31">
        <v>1029.5</v>
      </c>
      <c r="L111" s="31">
        <v>1013.4</v>
      </c>
      <c r="M111" s="31">
        <v>27.28295</v>
      </c>
      <c r="N111" s="1"/>
      <c r="O111" s="1"/>
    </row>
    <row r="112" spans="1:15" ht="12.75" customHeight="1">
      <c r="A112" s="51">
        <v>103</v>
      </c>
      <c r="B112" s="53" t="s">
        <v>412</v>
      </c>
      <c r="C112" s="31">
        <v>146.69999999999999</v>
      </c>
      <c r="D112" s="36">
        <v>147.25</v>
      </c>
      <c r="E112" s="36">
        <v>145.94999999999999</v>
      </c>
      <c r="F112" s="36">
        <v>145.19999999999999</v>
      </c>
      <c r="G112" s="36">
        <v>143.89999999999998</v>
      </c>
      <c r="H112" s="36">
        <v>148</v>
      </c>
      <c r="I112" s="36">
        <v>149.30000000000001</v>
      </c>
      <c r="J112" s="36">
        <v>150.05000000000001</v>
      </c>
      <c r="K112" s="31">
        <v>148.55000000000001</v>
      </c>
      <c r="L112" s="31">
        <v>146.5</v>
      </c>
      <c r="M112" s="31">
        <v>204.13452000000001</v>
      </c>
      <c r="N112" s="1"/>
      <c r="O112" s="1"/>
    </row>
    <row r="113" spans="1:15" ht="12.75" customHeight="1">
      <c r="A113" s="51">
        <v>104</v>
      </c>
      <c r="B113" s="53" t="s">
        <v>143</v>
      </c>
      <c r="C113" s="31">
        <v>477.05</v>
      </c>
      <c r="D113" s="36">
        <v>478.16666666666669</v>
      </c>
      <c r="E113" s="36">
        <v>473.63333333333338</v>
      </c>
      <c r="F113" s="36">
        <v>470.2166666666667</v>
      </c>
      <c r="G113" s="36">
        <v>465.68333333333339</v>
      </c>
      <c r="H113" s="36">
        <v>481.58333333333337</v>
      </c>
      <c r="I113" s="36">
        <v>486.11666666666667</v>
      </c>
      <c r="J113" s="36">
        <v>489.53333333333336</v>
      </c>
      <c r="K113" s="31">
        <v>482.7</v>
      </c>
      <c r="L113" s="31">
        <v>474.75</v>
      </c>
      <c r="M113" s="31">
        <v>33.03631</v>
      </c>
      <c r="N113" s="1"/>
      <c r="O113" s="1"/>
    </row>
    <row r="114" spans="1:15" ht="12.75" customHeight="1">
      <c r="A114" s="51">
        <v>105</v>
      </c>
      <c r="B114" s="53" t="s">
        <v>149</v>
      </c>
      <c r="C114" s="31">
        <v>326.7</v>
      </c>
      <c r="D114" s="36">
        <v>324.61666666666667</v>
      </c>
      <c r="E114" s="36">
        <v>319.23333333333335</v>
      </c>
      <c r="F114" s="36">
        <v>311.76666666666665</v>
      </c>
      <c r="G114" s="36">
        <v>306.38333333333333</v>
      </c>
      <c r="H114" s="36">
        <v>332.08333333333337</v>
      </c>
      <c r="I114" s="36">
        <v>337.4666666666667</v>
      </c>
      <c r="J114" s="36">
        <v>344.93333333333339</v>
      </c>
      <c r="K114" s="31">
        <v>330</v>
      </c>
      <c r="L114" s="31">
        <v>317.14999999999998</v>
      </c>
      <c r="M114" s="31">
        <v>172.95594</v>
      </c>
      <c r="N114" s="1"/>
      <c r="O114" s="1"/>
    </row>
    <row r="115" spans="1:15" ht="12.75" customHeight="1">
      <c r="A115" s="51">
        <v>106</v>
      </c>
      <c r="B115" s="53" t="s">
        <v>148</v>
      </c>
      <c r="C115" s="31">
        <v>1552.85</v>
      </c>
      <c r="D115" s="36">
        <v>1555.2333333333333</v>
      </c>
      <c r="E115" s="36">
        <v>1545.6166666666668</v>
      </c>
      <c r="F115" s="36">
        <v>1538.3833333333334</v>
      </c>
      <c r="G115" s="36">
        <v>1528.7666666666669</v>
      </c>
      <c r="H115" s="36">
        <v>1562.4666666666667</v>
      </c>
      <c r="I115" s="36">
        <v>1572.083333333333</v>
      </c>
      <c r="J115" s="36">
        <v>1579.3166666666666</v>
      </c>
      <c r="K115" s="31">
        <v>1564.85</v>
      </c>
      <c r="L115" s="31">
        <v>1548</v>
      </c>
      <c r="M115" s="31">
        <v>25.285779999999999</v>
      </c>
      <c r="N115" s="1"/>
      <c r="O115" s="1"/>
    </row>
    <row r="116" spans="1:15" ht="12.75" customHeight="1">
      <c r="A116" s="51">
        <v>107</v>
      </c>
      <c r="B116" s="53" t="s">
        <v>184</v>
      </c>
      <c r="C116" s="31">
        <v>6083.45</v>
      </c>
      <c r="D116" s="36">
        <v>6122.0999999999995</v>
      </c>
      <c r="E116" s="36">
        <v>6009.2999999999993</v>
      </c>
      <c r="F116" s="36">
        <v>5935.15</v>
      </c>
      <c r="G116" s="36">
        <v>5822.3499999999995</v>
      </c>
      <c r="H116" s="36">
        <v>6196.2499999999991</v>
      </c>
      <c r="I116" s="36">
        <v>6309.05</v>
      </c>
      <c r="J116" s="36">
        <v>6383.1999999999989</v>
      </c>
      <c r="K116" s="31">
        <v>6234.9</v>
      </c>
      <c r="L116" s="31">
        <v>6047.95</v>
      </c>
      <c r="M116" s="31">
        <v>2.5972900000000001</v>
      </c>
      <c r="N116" s="1"/>
      <c r="O116" s="1"/>
    </row>
    <row r="117" spans="1:15" ht="12.75" customHeight="1">
      <c r="A117" s="51">
        <v>108</v>
      </c>
      <c r="B117" s="53" t="s">
        <v>150</v>
      </c>
      <c r="C117" s="31">
        <v>1506.8</v>
      </c>
      <c r="D117" s="36">
        <v>1500.3999999999999</v>
      </c>
      <c r="E117" s="36">
        <v>1490.9499999999998</v>
      </c>
      <c r="F117" s="36">
        <v>1475.1</v>
      </c>
      <c r="G117" s="36">
        <v>1465.6499999999999</v>
      </c>
      <c r="H117" s="36">
        <v>1516.2499999999998</v>
      </c>
      <c r="I117" s="36">
        <v>1525.7</v>
      </c>
      <c r="J117" s="36">
        <v>1541.5499999999997</v>
      </c>
      <c r="K117" s="31">
        <v>1509.85</v>
      </c>
      <c r="L117" s="31">
        <v>1484.55</v>
      </c>
      <c r="M117" s="31">
        <v>67.445949999999996</v>
      </c>
      <c r="N117" s="1"/>
      <c r="O117" s="1"/>
    </row>
    <row r="118" spans="1:15" ht="12.75" customHeight="1">
      <c r="A118" s="51">
        <v>109</v>
      </c>
      <c r="B118" s="53" t="s">
        <v>147</v>
      </c>
      <c r="C118" s="31">
        <v>3795.3</v>
      </c>
      <c r="D118" s="36">
        <v>3760.0833333333335</v>
      </c>
      <c r="E118" s="36">
        <v>3707.3166666666671</v>
      </c>
      <c r="F118" s="36">
        <v>3619.3333333333335</v>
      </c>
      <c r="G118" s="36">
        <v>3566.5666666666671</v>
      </c>
      <c r="H118" s="36">
        <v>3848.0666666666671</v>
      </c>
      <c r="I118" s="36">
        <v>3900.8333333333335</v>
      </c>
      <c r="J118" s="36">
        <v>3988.8166666666671</v>
      </c>
      <c r="K118" s="31">
        <v>3812.85</v>
      </c>
      <c r="L118" s="31">
        <v>3672.1</v>
      </c>
      <c r="M118" s="31">
        <v>26.926860000000001</v>
      </c>
      <c r="N118" s="1"/>
      <c r="O118" s="1"/>
    </row>
    <row r="119" spans="1:15" ht="12.75" customHeight="1">
      <c r="A119" s="51">
        <v>110</v>
      </c>
      <c r="B119" s="53" t="s">
        <v>153</v>
      </c>
      <c r="C119" s="31">
        <v>1330.85</v>
      </c>
      <c r="D119" s="36">
        <v>1330.7166666666665</v>
      </c>
      <c r="E119" s="36">
        <v>1316.4333333333329</v>
      </c>
      <c r="F119" s="36">
        <v>1302.0166666666664</v>
      </c>
      <c r="G119" s="36">
        <v>1287.7333333333329</v>
      </c>
      <c r="H119" s="36">
        <v>1345.133333333333</v>
      </c>
      <c r="I119" s="36">
        <v>1359.4166666666663</v>
      </c>
      <c r="J119" s="36">
        <v>1373.833333333333</v>
      </c>
      <c r="K119" s="31">
        <v>1345</v>
      </c>
      <c r="L119" s="31">
        <v>1316.3</v>
      </c>
      <c r="M119" s="31">
        <v>4.5332800000000004</v>
      </c>
      <c r="N119" s="1"/>
      <c r="O119" s="1"/>
    </row>
    <row r="120" spans="1:15" ht="12.75" customHeight="1">
      <c r="A120" s="51">
        <v>111</v>
      </c>
      <c r="B120" s="53" t="s">
        <v>281</v>
      </c>
      <c r="C120" s="31">
        <v>616.04999999999995</v>
      </c>
      <c r="D120" s="36">
        <v>619.36666666666667</v>
      </c>
      <c r="E120" s="36">
        <v>608.73333333333335</v>
      </c>
      <c r="F120" s="36">
        <v>601.41666666666663</v>
      </c>
      <c r="G120" s="36">
        <v>590.7833333333333</v>
      </c>
      <c r="H120" s="36">
        <v>626.68333333333339</v>
      </c>
      <c r="I120" s="36">
        <v>637.31666666666683</v>
      </c>
      <c r="J120" s="36">
        <v>644.63333333333344</v>
      </c>
      <c r="K120" s="31">
        <v>630</v>
      </c>
      <c r="L120" s="31">
        <v>612.04999999999995</v>
      </c>
      <c r="M120" s="31">
        <v>34.331679999999999</v>
      </c>
      <c r="N120" s="1"/>
      <c r="O120" s="1"/>
    </row>
    <row r="121" spans="1:15" ht="12.75" customHeight="1">
      <c r="A121" s="51">
        <v>112</v>
      </c>
      <c r="B121" s="53" t="s">
        <v>158</v>
      </c>
      <c r="C121" s="31">
        <v>883.95</v>
      </c>
      <c r="D121" s="36">
        <v>882.76666666666677</v>
      </c>
      <c r="E121" s="36">
        <v>876.53333333333353</v>
      </c>
      <c r="F121" s="36">
        <v>869.11666666666679</v>
      </c>
      <c r="G121" s="36">
        <v>862.88333333333355</v>
      </c>
      <c r="H121" s="36">
        <v>890.18333333333351</v>
      </c>
      <c r="I121" s="36">
        <v>896.41666666666686</v>
      </c>
      <c r="J121" s="36">
        <v>903.83333333333348</v>
      </c>
      <c r="K121" s="31">
        <v>889</v>
      </c>
      <c r="L121" s="31">
        <v>875.35</v>
      </c>
      <c r="M121" s="31">
        <v>25.195959999999999</v>
      </c>
      <c r="N121" s="1"/>
      <c r="O121" s="1"/>
    </row>
    <row r="122" spans="1:15" ht="12.75" customHeight="1">
      <c r="A122" s="51">
        <v>113</v>
      </c>
      <c r="B122" s="53" t="s">
        <v>156</v>
      </c>
      <c r="C122" s="31">
        <v>897.75</v>
      </c>
      <c r="D122" s="36">
        <v>900.15</v>
      </c>
      <c r="E122" s="36">
        <v>889.25</v>
      </c>
      <c r="F122" s="36">
        <v>880.75</v>
      </c>
      <c r="G122" s="36">
        <v>869.85</v>
      </c>
      <c r="H122" s="36">
        <v>908.65</v>
      </c>
      <c r="I122" s="36">
        <v>919.54999999999984</v>
      </c>
      <c r="J122" s="36">
        <v>928.05</v>
      </c>
      <c r="K122" s="31">
        <v>911.05</v>
      </c>
      <c r="L122" s="31">
        <v>891.65</v>
      </c>
      <c r="M122" s="31">
        <v>74.326939999999993</v>
      </c>
      <c r="N122" s="1"/>
      <c r="O122" s="1"/>
    </row>
    <row r="123" spans="1:15" ht="12.75" customHeight="1">
      <c r="A123" s="51">
        <v>114</v>
      </c>
      <c r="B123" s="53" t="s">
        <v>159</v>
      </c>
      <c r="C123" s="31">
        <v>453.1</v>
      </c>
      <c r="D123" s="36">
        <v>451.34999999999997</v>
      </c>
      <c r="E123" s="36">
        <v>446.74999999999994</v>
      </c>
      <c r="F123" s="36">
        <v>440.4</v>
      </c>
      <c r="G123" s="36">
        <v>435.79999999999995</v>
      </c>
      <c r="H123" s="36">
        <v>457.69999999999993</v>
      </c>
      <c r="I123" s="36">
        <v>462.29999999999995</v>
      </c>
      <c r="J123" s="36">
        <v>468.64999999999992</v>
      </c>
      <c r="K123" s="31">
        <v>455.95</v>
      </c>
      <c r="L123" s="31">
        <v>445</v>
      </c>
      <c r="M123" s="31">
        <v>40.403919999999999</v>
      </c>
      <c r="N123" s="1"/>
      <c r="O123" s="1"/>
    </row>
    <row r="124" spans="1:15" ht="12.75" customHeight="1">
      <c r="A124" s="51">
        <v>115</v>
      </c>
      <c r="B124" s="53" t="s">
        <v>429</v>
      </c>
      <c r="C124" s="31">
        <v>1490.3</v>
      </c>
      <c r="D124" s="36">
        <v>1494.7666666666667</v>
      </c>
      <c r="E124" s="36">
        <v>1476.5333333333333</v>
      </c>
      <c r="F124" s="36">
        <v>1462.7666666666667</v>
      </c>
      <c r="G124" s="36">
        <v>1444.5333333333333</v>
      </c>
      <c r="H124" s="36">
        <v>1508.5333333333333</v>
      </c>
      <c r="I124" s="36">
        <v>1526.7666666666664</v>
      </c>
      <c r="J124" s="36">
        <v>1540.5333333333333</v>
      </c>
      <c r="K124" s="31">
        <v>1513</v>
      </c>
      <c r="L124" s="31">
        <v>1481</v>
      </c>
      <c r="M124" s="31">
        <v>4.7992800000000004</v>
      </c>
      <c r="N124" s="1"/>
      <c r="O124" s="1"/>
    </row>
    <row r="125" spans="1:15" ht="12.75" customHeight="1">
      <c r="A125" s="51">
        <v>116</v>
      </c>
      <c r="B125" s="53" t="s">
        <v>160</v>
      </c>
      <c r="C125" s="31">
        <v>1825.95</v>
      </c>
      <c r="D125" s="36">
        <v>1813.2833333333335</v>
      </c>
      <c r="E125" s="36">
        <v>1796.666666666667</v>
      </c>
      <c r="F125" s="36">
        <v>1767.3833333333334</v>
      </c>
      <c r="G125" s="36">
        <v>1750.7666666666669</v>
      </c>
      <c r="H125" s="36">
        <v>1842.5666666666671</v>
      </c>
      <c r="I125" s="36">
        <v>1859.1833333333334</v>
      </c>
      <c r="J125" s="36">
        <v>1888.4666666666672</v>
      </c>
      <c r="K125" s="31">
        <v>1829.9</v>
      </c>
      <c r="L125" s="31">
        <v>1784</v>
      </c>
      <c r="M125" s="31">
        <v>55.258180000000003</v>
      </c>
      <c r="N125" s="1"/>
      <c r="O125" s="1"/>
    </row>
    <row r="126" spans="1:15" ht="12.75" customHeight="1">
      <c r="A126" s="51">
        <v>117</v>
      </c>
      <c r="B126" s="53" t="s">
        <v>161</v>
      </c>
      <c r="C126" s="31">
        <v>169.05</v>
      </c>
      <c r="D126" s="36">
        <v>168.4</v>
      </c>
      <c r="E126" s="36">
        <v>166.95000000000002</v>
      </c>
      <c r="F126" s="36">
        <v>164.85000000000002</v>
      </c>
      <c r="G126" s="36">
        <v>163.40000000000003</v>
      </c>
      <c r="H126" s="36">
        <v>170.5</v>
      </c>
      <c r="I126" s="36">
        <v>171.95</v>
      </c>
      <c r="J126" s="36">
        <v>174.04999999999998</v>
      </c>
      <c r="K126" s="31">
        <v>169.85</v>
      </c>
      <c r="L126" s="31">
        <v>166.3</v>
      </c>
      <c r="M126" s="31">
        <v>25.97748</v>
      </c>
      <c r="N126" s="1"/>
      <c r="O126" s="1"/>
    </row>
    <row r="127" spans="1:15" ht="12.75" customHeight="1">
      <c r="A127" s="51">
        <v>118</v>
      </c>
      <c r="B127" s="53" t="s">
        <v>167</v>
      </c>
      <c r="C127" s="31">
        <v>5647.85</v>
      </c>
      <c r="D127" s="36">
        <v>5639.2333333333336</v>
      </c>
      <c r="E127" s="36">
        <v>5612.4666666666672</v>
      </c>
      <c r="F127" s="36">
        <v>5577.0833333333339</v>
      </c>
      <c r="G127" s="36">
        <v>5550.3166666666675</v>
      </c>
      <c r="H127" s="36">
        <v>5674.6166666666668</v>
      </c>
      <c r="I127" s="36">
        <v>5701.3833333333332</v>
      </c>
      <c r="J127" s="36">
        <v>5736.7666666666664</v>
      </c>
      <c r="K127" s="31">
        <v>5666</v>
      </c>
      <c r="L127" s="31">
        <v>5603.85</v>
      </c>
      <c r="M127" s="31">
        <v>0.77137999999999995</v>
      </c>
      <c r="N127" s="1"/>
      <c r="O127" s="1"/>
    </row>
    <row r="128" spans="1:15" ht="12.75" customHeight="1">
      <c r="A128" s="51">
        <v>119</v>
      </c>
      <c r="B128" s="53" t="s">
        <v>164</v>
      </c>
      <c r="C128" s="31">
        <v>649.04999999999995</v>
      </c>
      <c r="D128" s="36">
        <v>649.81666666666672</v>
      </c>
      <c r="E128" s="36">
        <v>643.78333333333342</v>
      </c>
      <c r="F128" s="36">
        <v>638.51666666666665</v>
      </c>
      <c r="G128" s="36">
        <v>632.48333333333335</v>
      </c>
      <c r="H128" s="36">
        <v>655.08333333333348</v>
      </c>
      <c r="I128" s="36">
        <v>661.11666666666679</v>
      </c>
      <c r="J128" s="36">
        <v>666.38333333333355</v>
      </c>
      <c r="K128" s="31">
        <v>655.85</v>
      </c>
      <c r="L128" s="31">
        <v>644.54999999999995</v>
      </c>
      <c r="M128" s="31">
        <v>29.389949999999999</v>
      </c>
      <c r="N128" s="1"/>
      <c r="O128" s="1"/>
    </row>
    <row r="129" spans="1:15" ht="12.75" customHeight="1">
      <c r="A129" s="51">
        <v>120</v>
      </c>
      <c r="B129" s="53" t="s">
        <v>166</v>
      </c>
      <c r="C129" s="31">
        <v>4918.3500000000004</v>
      </c>
      <c r="D129" s="36">
        <v>4906.916666666667</v>
      </c>
      <c r="E129" s="36">
        <v>4886.7833333333338</v>
      </c>
      <c r="F129" s="36">
        <v>4855.2166666666672</v>
      </c>
      <c r="G129" s="36">
        <v>4835.0833333333339</v>
      </c>
      <c r="H129" s="36">
        <v>4938.4833333333336</v>
      </c>
      <c r="I129" s="36">
        <v>4958.6166666666668</v>
      </c>
      <c r="J129" s="36">
        <v>4990.1833333333334</v>
      </c>
      <c r="K129" s="31">
        <v>4927.05</v>
      </c>
      <c r="L129" s="31">
        <v>4875.3500000000004</v>
      </c>
      <c r="M129" s="31">
        <v>2.7155</v>
      </c>
      <c r="N129" s="1"/>
      <c r="O129" s="1"/>
    </row>
    <row r="130" spans="1:15" ht="12.75" customHeight="1">
      <c r="A130" s="51">
        <v>121</v>
      </c>
      <c r="B130" s="53" t="s">
        <v>165</v>
      </c>
      <c r="C130" s="31">
        <v>3753.2</v>
      </c>
      <c r="D130" s="36">
        <v>3767.7666666666664</v>
      </c>
      <c r="E130" s="36">
        <v>3735.5333333333328</v>
      </c>
      <c r="F130" s="36">
        <v>3717.8666666666663</v>
      </c>
      <c r="G130" s="36">
        <v>3685.6333333333328</v>
      </c>
      <c r="H130" s="36">
        <v>3785.4333333333329</v>
      </c>
      <c r="I130" s="36">
        <v>3817.6666666666665</v>
      </c>
      <c r="J130" s="36">
        <v>3835.333333333333</v>
      </c>
      <c r="K130" s="31">
        <v>3800</v>
      </c>
      <c r="L130" s="31">
        <v>3750.1</v>
      </c>
      <c r="M130" s="31">
        <v>19.515809999999998</v>
      </c>
      <c r="N130" s="1"/>
      <c r="O130" s="1"/>
    </row>
    <row r="131" spans="1:15" ht="12.75" customHeight="1">
      <c r="A131" s="51">
        <v>122</v>
      </c>
      <c r="B131" s="53" t="s">
        <v>163</v>
      </c>
      <c r="C131" s="31">
        <v>459.5</v>
      </c>
      <c r="D131" s="36">
        <v>460.86666666666662</v>
      </c>
      <c r="E131" s="36">
        <v>450.73333333333323</v>
      </c>
      <c r="F131" s="36">
        <v>441.96666666666664</v>
      </c>
      <c r="G131" s="36">
        <v>431.83333333333326</v>
      </c>
      <c r="H131" s="36">
        <v>469.63333333333321</v>
      </c>
      <c r="I131" s="36">
        <v>479.76666666666654</v>
      </c>
      <c r="J131" s="36">
        <v>488.53333333333319</v>
      </c>
      <c r="K131" s="31">
        <v>471</v>
      </c>
      <c r="L131" s="31">
        <v>452.1</v>
      </c>
      <c r="M131" s="31">
        <v>41.13449</v>
      </c>
      <c r="N131" s="1"/>
      <c r="O131" s="1"/>
    </row>
    <row r="132" spans="1:15" ht="12.75" customHeight="1">
      <c r="A132" s="51">
        <v>123</v>
      </c>
      <c r="B132" s="53" t="s">
        <v>282</v>
      </c>
      <c r="C132" s="31">
        <v>976.95</v>
      </c>
      <c r="D132" s="36">
        <v>980.25</v>
      </c>
      <c r="E132" s="36">
        <v>970.7</v>
      </c>
      <c r="F132" s="36">
        <v>964.45</v>
      </c>
      <c r="G132" s="36">
        <v>954.90000000000009</v>
      </c>
      <c r="H132" s="36">
        <v>986.5</v>
      </c>
      <c r="I132" s="36">
        <v>996.05</v>
      </c>
      <c r="J132" s="36">
        <v>1002.3</v>
      </c>
      <c r="K132" s="31">
        <v>989.8</v>
      </c>
      <c r="L132" s="31">
        <v>974</v>
      </c>
      <c r="M132" s="31">
        <v>24.149380000000001</v>
      </c>
      <c r="N132" s="1"/>
      <c r="O132" s="1"/>
    </row>
    <row r="133" spans="1:15" ht="12.75" customHeight="1">
      <c r="A133" s="51">
        <v>124</v>
      </c>
      <c r="B133" s="53" t="s">
        <v>168</v>
      </c>
      <c r="C133" s="31">
        <v>1604.6</v>
      </c>
      <c r="D133" s="36">
        <v>1615.9833333333333</v>
      </c>
      <c r="E133" s="36">
        <v>1588.6666666666667</v>
      </c>
      <c r="F133" s="36">
        <v>1572.7333333333333</v>
      </c>
      <c r="G133" s="36">
        <v>1545.4166666666667</v>
      </c>
      <c r="H133" s="36">
        <v>1631.9166666666667</v>
      </c>
      <c r="I133" s="36">
        <v>1659.2333333333333</v>
      </c>
      <c r="J133" s="36">
        <v>1675.1666666666667</v>
      </c>
      <c r="K133" s="31">
        <v>1643.3</v>
      </c>
      <c r="L133" s="31">
        <v>1600.05</v>
      </c>
      <c r="M133" s="31">
        <v>14.924910000000001</v>
      </c>
      <c r="N133" s="1"/>
      <c r="O133" s="1"/>
    </row>
    <row r="134" spans="1:15" ht="12.75" customHeight="1">
      <c r="A134" s="51">
        <v>125</v>
      </c>
      <c r="B134" s="53" t="s">
        <v>181</v>
      </c>
      <c r="C134" s="31">
        <v>132679.6</v>
      </c>
      <c r="D134" s="36">
        <v>132939.18333333335</v>
      </c>
      <c r="E134" s="36">
        <v>131990.41666666669</v>
      </c>
      <c r="F134" s="36">
        <v>131301.23333333334</v>
      </c>
      <c r="G134" s="36">
        <v>130352.46666666667</v>
      </c>
      <c r="H134" s="36">
        <v>133628.3666666667</v>
      </c>
      <c r="I134" s="36">
        <v>134577.13333333336</v>
      </c>
      <c r="J134" s="36">
        <v>135266.31666666671</v>
      </c>
      <c r="K134" s="31">
        <v>133887.95000000001</v>
      </c>
      <c r="L134" s="31">
        <v>132250</v>
      </c>
      <c r="M134" s="31">
        <v>4.292E-2</v>
      </c>
      <c r="N134" s="1"/>
      <c r="O134" s="1"/>
    </row>
    <row r="135" spans="1:15" ht="12.75" customHeight="1">
      <c r="A135" s="51">
        <v>126</v>
      </c>
      <c r="B135" s="53" t="s">
        <v>444</v>
      </c>
      <c r="C135" s="31">
        <v>1227.0999999999999</v>
      </c>
      <c r="D135" s="36">
        <v>1227.2833333333335</v>
      </c>
      <c r="E135" s="36">
        <v>1206.616666666667</v>
      </c>
      <c r="F135" s="36">
        <v>1186.1333333333334</v>
      </c>
      <c r="G135" s="36">
        <v>1165.4666666666669</v>
      </c>
      <c r="H135" s="36">
        <v>1247.7666666666671</v>
      </c>
      <c r="I135" s="36">
        <v>1268.4333333333336</v>
      </c>
      <c r="J135" s="36">
        <v>1288.9166666666672</v>
      </c>
      <c r="K135" s="31">
        <v>1247.95</v>
      </c>
      <c r="L135" s="31">
        <v>1206.8</v>
      </c>
      <c r="M135" s="31">
        <v>10.55016</v>
      </c>
      <c r="N135" s="1"/>
      <c r="O135" s="1"/>
    </row>
    <row r="136" spans="1:15" ht="12.75" customHeight="1">
      <c r="A136" s="51">
        <v>127</v>
      </c>
      <c r="B136" s="53" t="s">
        <v>170</v>
      </c>
      <c r="C136" s="31">
        <v>302.10000000000002</v>
      </c>
      <c r="D136" s="36">
        <v>302.51666666666665</v>
      </c>
      <c r="E136" s="36">
        <v>298.5333333333333</v>
      </c>
      <c r="F136" s="36">
        <v>294.96666666666664</v>
      </c>
      <c r="G136" s="36">
        <v>290.98333333333329</v>
      </c>
      <c r="H136" s="36">
        <v>306.08333333333331</v>
      </c>
      <c r="I136" s="36">
        <v>310.06666666666666</v>
      </c>
      <c r="J136" s="36">
        <v>313.63333333333333</v>
      </c>
      <c r="K136" s="31">
        <v>306.5</v>
      </c>
      <c r="L136" s="31">
        <v>298.95</v>
      </c>
      <c r="M136" s="31">
        <v>34.850239999999999</v>
      </c>
      <c r="N136" s="1"/>
      <c r="O136" s="1"/>
    </row>
    <row r="137" spans="1:15" ht="12.75" customHeight="1">
      <c r="A137" s="51">
        <v>128</v>
      </c>
      <c r="B137" s="53" t="s">
        <v>169</v>
      </c>
      <c r="C137" s="31">
        <v>2076.1999999999998</v>
      </c>
      <c r="D137" s="36">
        <v>2084.9333333333329</v>
      </c>
      <c r="E137" s="36">
        <v>2061.266666666666</v>
      </c>
      <c r="F137" s="36">
        <v>2046.333333333333</v>
      </c>
      <c r="G137" s="36">
        <v>2022.6666666666661</v>
      </c>
      <c r="H137" s="36">
        <v>2099.8666666666659</v>
      </c>
      <c r="I137" s="36">
        <v>2123.5333333333328</v>
      </c>
      <c r="J137" s="36">
        <v>2138.4666666666658</v>
      </c>
      <c r="K137" s="31">
        <v>2108.6</v>
      </c>
      <c r="L137" s="31">
        <v>2070</v>
      </c>
      <c r="M137" s="31">
        <v>22.808140000000002</v>
      </c>
      <c r="N137" s="1"/>
      <c r="O137" s="1"/>
    </row>
    <row r="138" spans="1:15" ht="12.75" customHeight="1">
      <c r="A138" s="51">
        <v>129</v>
      </c>
      <c r="B138" s="53" t="s">
        <v>840</v>
      </c>
      <c r="C138" s="31">
        <v>2368.75</v>
      </c>
      <c r="D138" s="36">
        <v>2359.6333333333332</v>
      </c>
      <c r="E138" s="36">
        <v>2334.3166666666666</v>
      </c>
      <c r="F138" s="36">
        <v>2299.8833333333332</v>
      </c>
      <c r="G138" s="36">
        <v>2274.5666666666666</v>
      </c>
      <c r="H138" s="36">
        <v>2394.0666666666666</v>
      </c>
      <c r="I138" s="36">
        <v>2419.3833333333332</v>
      </c>
      <c r="J138" s="36">
        <v>2453.8166666666666</v>
      </c>
      <c r="K138" s="31">
        <v>2384.9499999999998</v>
      </c>
      <c r="L138" s="31">
        <v>2325.1999999999998</v>
      </c>
      <c r="M138" s="31">
        <v>2.3081999999999998</v>
      </c>
      <c r="N138" s="1"/>
      <c r="O138" s="1"/>
    </row>
    <row r="139" spans="1:15" ht="12.75" customHeight="1">
      <c r="A139" s="51">
        <v>130</v>
      </c>
      <c r="B139" s="53" t="s">
        <v>172</v>
      </c>
      <c r="C139" s="31">
        <v>515.20000000000005</v>
      </c>
      <c r="D139" s="36">
        <v>512.98333333333346</v>
      </c>
      <c r="E139" s="36">
        <v>509.3666666666669</v>
      </c>
      <c r="F139" s="36">
        <v>503.53333333333342</v>
      </c>
      <c r="G139" s="36">
        <v>499.91666666666686</v>
      </c>
      <c r="H139" s="36">
        <v>518.81666666666695</v>
      </c>
      <c r="I139" s="36">
        <v>522.43333333333351</v>
      </c>
      <c r="J139" s="36">
        <v>528.26666666666699</v>
      </c>
      <c r="K139" s="31">
        <v>516.6</v>
      </c>
      <c r="L139" s="31">
        <v>507.15</v>
      </c>
      <c r="M139" s="31">
        <v>9.3727099999999997</v>
      </c>
      <c r="N139" s="1"/>
      <c r="O139" s="1"/>
    </row>
    <row r="140" spans="1:15" ht="12.75" customHeight="1">
      <c r="A140" s="51">
        <v>131</v>
      </c>
      <c r="B140" s="53" t="s">
        <v>173</v>
      </c>
      <c r="C140" s="31">
        <v>12682.75</v>
      </c>
      <c r="D140" s="36">
        <v>12747.216666666667</v>
      </c>
      <c r="E140" s="36">
        <v>12536.433333333334</v>
      </c>
      <c r="F140" s="36">
        <v>12390.116666666667</v>
      </c>
      <c r="G140" s="36">
        <v>12179.333333333334</v>
      </c>
      <c r="H140" s="36">
        <v>12893.533333333335</v>
      </c>
      <c r="I140" s="36">
        <v>13104.316666666668</v>
      </c>
      <c r="J140" s="36">
        <v>13250.633333333335</v>
      </c>
      <c r="K140" s="31">
        <v>12958</v>
      </c>
      <c r="L140" s="31">
        <v>12600.9</v>
      </c>
      <c r="M140" s="31">
        <v>4.6423899999999998</v>
      </c>
      <c r="N140" s="1"/>
      <c r="O140" s="1"/>
    </row>
    <row r="141" spans="1:15" ht="12.75" customHeight="1">
      <c r="A141" s="51">
        <v>132</v>
      </c>
      <c r="B141" s="53" t="s">
        <v>177</v>
      </c>
      <c r="C141" s="31">
        <v>1044.8</v>
      </c>
      <c r="D141" s="36">
        <v>1040.4166666666665</v>
      </c>
      <c r="E141" s="36">
        <v>1033.4833333333331</v>
      </c>
      <c r="F141" s="36">
        <v>1022.1666666666665</v>
      </c>
      <c r="G141" s="36">
        <v>1015.2333333333331</v>
      </c>
      <c r="H141" s="36">
        <v>1051.7333333333331</v>
      </c>
      <c r="I141" s="36">
        <v>1058.6666666666665</v>
      </c>
      <c r="J141" s="36">
        <v>1069.9833333333331</v>
      </c>
      <c r="K141" s="31">
        <v>1047.3499999999999</v>
      </c>
      <c r="L141" s="31">
        <v>1029.0999999999999</v>
      </c>
      <c r="M141" s="31">
        <v>4.2247899999999996</v>
      </c>
      <c r="N141" s="1"/>
      <c r="O141" s="1"/>
    </row>
    <row r="142" spans="1:15" ht="12.75" customHeight="1">
      <c r="A142" s="51">
        <v>133</v>
      </c>
      <c r="B142" s="53" t="s">
        <v>284</v>
      </c>
      <c r="C142" s="31">
        <v>864.35</v>
      </c>
      <c r="D142" s="36">
        <v>853.7833333333333</v>
      </c>
      <c r="E142" s="36">
        <v>839.56666666666661</v>
      </c>
      <c r="F142" s="36">
        <v>814.7833333333333</v>
      </c>
      <c r="G142" s="36">
        <v>800.56666666666661</v>
      </c>
      <c r="H142" s="36">
        <v>878.56666666666661</v>
      </c>
      <c r="I142" s="36">
        <v>892.7833333333333</v>
      </c>
      <c r="J142" s="36">
        <v>917.56666666666661</v>
      </c>
      <c r="K142" s="31">
        <v>868</v>
      </c>
      <c r="L142" s="31">
        <v>829</v>
      </c>
      <c r="M142" s="31">
        <v>14.99624</v>
      </c>
      <c r="N142" s="1"/>
      <c r="O142" s="1"/>
    </row>
    <row r="143" spans="1:15" ht="12.75" customHeight="1">
      <c r="A143" s="51">
        <v>134</v>
      </c>
      <c r="B143" s="53" t="s">
        <v>449</v>
      </c>
      <c r="C143" s="31">
        <v>2206.75</v>
      </c>
      <c r="D143" s="36">
        <v>2217.0499999999997</v>
      </c>
      <c r="E143" s="36">
        <v>2186.3999999999996</v>
      </c>
      <c r="F143" s="36">
        <v>2166.0499999999997</v>
      </c>
      <c r="G143" s="36">
        <v>2135.3999999999996</v>
      </c>
      <c r="H143" s="36">
        <v>2237.3999999999996</v>
      </c>
      <c r="I143" s="36">
        <v>2268.0500000000002</v>
      </c>
      <c r="J143" s="36">
        <v>2288.3999999999996</v>
      </c>
      <c r="K143" s="31">
        <v>2247.6999999999998</v>
      </c>
      <c r="L143" s="31">
        <v>2196.6999999999998</v>
      </c>
      <c r="M143" s="31">
        <v>6.4729400000000004</v>
      </c>
      <c r="N143" s="1"/>
      <c r="O143" s="1"/>
    </row>
    <row r="144" spans="1:15" ht="12.75" customHeight="1">
      <c r="A144" s="51">
        <v>135</v>
      </c>
      <c r="B144" s="53" t="s">
        <v>285</v>
      </c>
      <c r="C144" s="31">
        <v>68.8</v>
      </c>
      <c r="D144" s="36">
        <v>68.88333333333334</v>
      </c>
      <c r="E144" s="36">
        <v>68.26666666666668</v>
      </c>
      <c r="F144" s="36">
        <v>67.733333333333334</v>
      </c>
      <c r="G144" s="36">
        <v>67.116666666666674</v>
      </c>
      <c r="H144" s="36">
        <v>69.416666666666686</v>
      </c>
      <c r="I144" s="36">
        <v>70.033333333333331</v>
      </c>
      <c r="J144" s="36">
        <v>70.566666666666691</v>
      </c>
      <c r="K144" s="31">
        <v>69.5</v>
      </c>
      <c r="L144" s="31">
        <v>68.349999999999994</v>
      </c>
      <c r="M144" s="31">
        <v>58.541580000000003</v>
      </c>
      <c r="N144" s="1"/>
      <c r="O144" s="1"/>
    </row>
    <row r="145" spans="1:15" ht="12.75" customHeight="1">
      <c r="A145" s="51">
        <v>136</v>
      </c>
      <c r="B145" s="53" t="s">
        <v>180</v>
      </c>
      <c r="C145" s="31">
        <v>2445.1999999999998</v>
      </c>
      <c r="D145" s="36">
        <v>2454.1666666666665</v>
      </c>
      <c r="E145" s="36">
        <v>2430.083333333333</v>
      </c>
      <c r="F145" s="36">
        <v>2414.9666666666667</v>
      </c>
      <c r="G145" s="36">
        <v>2390.8833333333332</v>
      </c>
      <c r="H145" s="36">
        <v>2469.2833333333328</v>
      </c>
      <c r="I145" s="36">
        <v>2493.3666666666659</v>
      </c>
      <c r="J145" s="36">
        <v>2508.4833333333327</v>
      </c>
      <c r="K145" s="31">
        <v>2478.25</v>
      </c>
      <c r="L145" s="31">
        <v>2439.0500000000002</v>
      </c>
      <c r="M145" s="31">
        <v>4.7772399999999999</v>
      </c>
      <c r="N145" s="1"/>
      <c r="O145" s="1"/>
    </row>
    <row r="146" spans="1:15" ht="12.75" customHeight="1">
      <c r="A146" s="51">
        <v>137</v>
      </c>
      <c r="B146" s="53" t="s">
        <v>182</v>
      </c>
      <c r="C146" s="31">
        <v>1649.45</v>
      </c>
      <c r="D146" s="36">
        <v>1659.1666666666667</v>
      </c>
      <c r="E146" s="36">
        <v>1634.5833333333335</v>
      </c>
      <c r="F146" s="36">
        <v>1619.7166666666667</v>
      </c>
      <c r="G146" s="36">
        <v>1595.1333333333334</v>
      </c>
      <c r="H146" s="36">
        <v>1674.0333333333335</v>
      </c>
      <c r="I146" s="36">
        <v>1698.616666666667</v>
      </c>
      <c r="J146" s="36">
        <v>1713.4833333333336</v>
      </c>
      <c r="K146" s="31">
        <v>1683.75</v>
      </c>
      <c r="L146" s="31">
        <v>1644.3</v>
      </c>
      <c r="M146" s="31">
        <v>3.2425999999999999</v>
      </c>
      <c r="N146" s="1"/>
      <c r="O146" s="1"/>
    </row>
    <row r="147" spans="1:15" ht="12.75" customHeight="1">
      <c r="A147" s="51">
        <v>138</v>
      </c>
      <c r="B147" s="53" t="s">
        <v>456</v>
      </c>
      <c r="C147" s="31">
        <v>92.85</v>
      </c>
      <c r="D147" s="36">
        <v>92.283333333333317</v>
      </c>
      <c r="E147" s="36">
        <v>91.266666666666637</v>
      </c>
      <c r="F147" s="36">
        <v>89.683333333333323</v>
      </c>
      <c r="G147" s="36">
        <v>88.666666666666643</v>
      </c>
      <c r="H147" s="36">
        <v>93.866666666666632</v>
      </c>
      <c r="I147" s="36">
        <v>94.883333333333312</v>
      </c>
      <c r="J147" s="36">
        <v>96.466666666666626</v>
      </c>
      <c r="K147" s="31">
        <v>93.3</v>
      </c>
      <c r="L147" s="31">
        <v>90.7</v>
      </c>
      <c r="M147" s="31">
        <v>482.74768</v>
      </c>
      <c r="N147" s="1"/>
      <c r="O147" s="1"/>
    </row>
    <row r="148" spans="1:15" ht="12.75" customHeight="1">
      <c r="A148" s="51">
        <v>139</v>
      </c>
      <c r="B148" s="53" t="s">
        <v>187</v>
      </c>
      <c r="C148" s="31">
        <v>241.1</v>
      </c>
      <c r="D148" s="36">
        <v>238.1</v>
      </c>
      <c r="E148" s="36">
        <v>231.75</v>
      </c>
      <c r="F148" s="36">
        <v>222.4</v>
      </c>
      <c r="G148" s="36">
        <v>216.05</v>
      </c>
      <c r="H148" s="36">
        <v>247.45</v>
      </c>
      <c r="I148" s="36">
        <v>253.79999999999995</v>
      </c>
      <c r="J148" s="36">
        <v>263.14999999999998</v>
      </c>
      <c r="K148" s="31">
        <v>244.45</v>
      </c>
      <c r="L148" s="31">
        <v>228.75</v>
      </c>
      <c r="M148" s="31">
        <v>475.79340999999999</v>
      </c>
      <c r="N148" s="1"/>
      <c r="O148" s="1"/>
    </row>
    <row r="149" spans="1:15" ht="12.75" customHeight="1">
      <c r="A149" s="51">
        <v>140</v>
      </c>
      <c r="B149" s="53" t="s">
        <v>189</v>
      </c>
      <c r="C149" s="31">
        <v>362.5</v>
      </c>
      <c r="D149" s="36">
        <v>364.06666666666666</v>
      </c>
      <c r="E149" s="36">
        <v>359.7833333333333</v>
      </c>
      <c r="F149" s="36">
        <v>357.06666666666666</v>
      </c>
      <c r="G149" s="36">
        <v>352.7833333333333</v>
      </c>
      <c r="H149" s="36">
        <v>366.7833333333333</v>
      </c>
      <c r="I149" s="36">
        <v>371.06666666666672</v>
      </c>
      <c r="J149" s="36">
        <v>373.7833333333333</v>
      </c>
      <c r="K149" s="31">
        <v>368.35</v>
      </c>
      <c r="L149" s="31">
        <v>361.35</v>
      </c>
      <c r="M149" s="31">
        <v>128.86637999999999</v>
      </c>
      <c r="N149" s="1"/>
      <c r="O149" s="1"/>
    </row>
    <row r="150" spans="1:15" ht="12.75" customHeight="1">
      <c r="A150" s="51">
        <v>141</v>
      </c>
      <c r="B150" s="53" t="s">
        <v>185</v>
      </c>
      <c r="C150" s="31">
        <v>3245.7</v>
      </c>
      <c r="D150" s="36">
        <v>3181.6833333333329</v>
      </c>
      <c r="E150" s="36">
        <v>3101.0666666666657</v>
      </c>
      <c r="F150" s="36">
        <v>2956.4333333333329</v>
      </c>
      <c r="G150" s="36">
        <v>2875.8166666666657</v>
      </c>
      <c r="H150" s="36">
        <v>3326.3166666666657</v>
      </c>
      <c r="I150" s="36">
        <v>3406.9333333333334</v>
      </c>
      <c r="J150" s="36">
        <v>3551.5666666666657</v>
      </c>
      <c r="K150" s="31">
        <v>3262.3</v>
      </c>
      <c r="L150" s="31">
        <v>3037.05</v>
      </c>
      <c r="M150" s="31">
        <v>8.8449799999999996</v>
      </c>
      <c r="N150" s="1"/>
      <c r="O150" s="1"/>
    </row>
    <row r="151" spans="1:15" ht="12.75" customHeight="1">
      <c r="A151" s="51">
        <v>142</v>
      </c>
      <c r="B151" s="53" t="s">
        <v>186</v>
      </c>
      <c r="C151" s="31">
        <v>2527.6</v>
      </c>
      <c r="D151" s="36">
        <v>2518.2166666666667</v>
      </c>
      <c r="E151" s="36">
        <v>2503.4333333333334</v>
      </c>
      <c r="F151" s="36">
        <v>2479.2666666666669</v>
      </c>
      <c r="G151" s="36">
        <v>2464.4833333333336</v>
      </c>
      <c r="H151" s="36">
        <v>2542.3833333333332</v>
      </c>
      <c r="I151" s="36">
        <v>2557.166666666667</v>
      </c>
      <c r="J151" s="36">
        <v>2581.333333333333</v>
      </c>
      <c r="K151" s="31">
        <v>2533</v>
      </c>
      <c r="L151" s="31">
        <v>2494.0500000000002</v>
      </c>
      <c r="M151" s="31">
        <v>4.9488000000000003</v>
      </c>
      <c r="N151" s="1"/>
      <c r="O151" s="1"/>
    </row>
    <row r="152" spans="1:15" ht="12.75" customHeight="1">
      <c r="A152" s="51">
        <v>143</v>
      </c>
      <c r="B152" s="53" t="s">
        <v>190</v>
      </c>
      <c r="C152" s="31">
        <v>1517.95</v>
      </c>
      <c r="D152" s="36">
        <v>1517.9833333333333</v>
      </c>
      <c r="E152" s="36">
        <v>1502.9666666666667</v>
      </c>
      <c r="F152" s="36">
        <v>1487.9833333333333</v>
      </c>
      <c r="G152" s="36">
        <v>1472.9666666666667</v>
      </c>
      <c r="H152" s="36">
        <v>1532.9666666666667</v>
      </c>
      <c r="I152" s="36">
        <v>1547.9833333333336</v>
      </c>
      <c r="J152" s="36">
        <v>1562.9666666666667</v>
      </c>
      <c r="K152" s="31">
        <v>1533</v>
      </c>
      <c r="L152" s="31">
        <v>1503</v>
      </c>
      <c r="M152" s="31">
        <v>2.9190999999999998</v>
      </c>
      <c r="N152" s="1"/>
      <c r="O152" s="1"/>
    </row>
    <row r="153" spans="1:15" ht="12.75" customHeight="1">
      <c r="A153" s="51">
        <v>144</v>
      </c>
      <c r="B153" s="53" t="s">
        <v>192</v>
      </c>
      <c r="C153" s="31">
        <v>272</v>
      </c>
      <c r="D153" s="36">
        <v>271.45</v>
      </c>
      <c r="E153" s="36">
        <v>269.7</v>
      </c>
      <c r="F153" s="36">
        <v>267.39999999999998</v>
      </c>
      <c r="G153" s="36">
        <v>265.64999999999998</v>
      </c>
      <c r="H153" s="36">
        <v>273.75</v>
      </c>
      <c r="I153" s="36">
        <v>275.5</v>
      </c>
      <c r="J153" s="36">
        <v>277.8</v>
      </c>
      <c r="K153" s="31">
        <v>273.2</v>
      </c>
      <c r="L153" s="31">
        <v>269.14999999999998</v>
      </c>
      <c r="M153" s="31">
        <v>111.37195</v>
      </c>
      <c r="N153" s="1"/>
      <c r="O153" s="1"/>
    </row>
    <row r="154" spans="1:15" ht="12.75" customHeight="1">
      <c r="A154" s="51">
        <v>145</v>
      </c>
      <c r="B154" s="53" t="s">
        <v>287</v>
      </c>
      <c r="C154" s="31">
        <v>631.9</v>
      </c>
      <c r="D154" s="36">
        <v>635.4666666666667</v>
      </c>
      <c r="E154" s="36">
        <v>622.93333333333339</v>
      </c>
      <c r="F154" s="36">
        <v>613.9666666666667</v>
      </c>
      <c r="G154" s="36">
        <v>601.43333333333339</v>
      </c>
      <c r="H154" s="36">
        <v>644.43333333333339</v>
      </c>
      <c r="I154" s="36">
        <v>656.9666666666667</v>
      </c>
      <c r="J154" s="36">
        <v>665.93333333333339</v>
      </c>
      <c r="K154" s="31">
        <v>648</v>
      </c>
      <c r="L154" s="31">
        <v>626.5</v>
      </c>
      <c r="M154" s="31">
        <v>77.469049999999996</v>
      </c>
      <c r="N154" s="1"/>
      <c r="O154" s="1"/>
    </row>
    <row r="155" spans="1:15" ht="12.75" customHeight="1">
      <c r="A155" s="51">
        <v>146</v>
      </c>
      <c r="B155" s="53" t="s">
        <v>288</v>
      </c>
      <c r="C155" s="31">
        <v>400.55</v>
      </c>
      <c r="D155" s="36">
        <v>397.5</v>
      </c>
      <c r="E155" s="36">
        <v>391.05</v>
      </c>
      <c r="F155" s="36">
        <v>381.55</v>
      </c>
      <c r="G155" s="36">
        <v>375.1</v>
      </c>
      <c r="H155" s="36">
        <v>407</v>
      </c>
      <c r="I155" s="36">
        <v>413.45000000000005</v>
      </c>
      <c r="J155" s="36">
        <v>422.95</v>
      </c>
      <c r="K155" s="31">
        <v>403.95</v>
      </c>
      <c r="L155" s="31">
        <v>388</v>
      </c>
      <c r="M155" s="31">
        <v>33.636679999999998</v>
      </c>
      <c r="N155" s="1"/>
      <c r="O155" s="1"/>
    </row>
    <row r="156" spans="1:15" ht="12.75" customHeight="1">
      <c r="A156" s="51">
        <v>147</v>
      </c>
      <c r="B156" s="53" t="s">
        <v>289</v>
      </c>
      <c r="C156" s="31">
        <v>1331.6</v>
      </c>
      <c r="D156" s="36">
        <v>1346.6499999999999</v>
      </c>
      <c r="E156" s="36">
        <v>1292.9499999999998</v>
      </c>
      <c r="F156" s="36">
        <v>1254.3</v>
      </c>
      <c r="G156" s="36">
        <v>1200.5999999999999</v>
      </c>
      <c r="H156" s="36">
        <v>1385.2999999999997</v>
      </c>
      <c r="I156" s="36">
        <v>1439</v>
      </c>
      <c r="J156" s="36">
        <v>1477.6499999999996</v>
      </c>
      <c r="K156" s="31">
        <v>1400.35</v>
      </c>
      <c r="L156" s="31">
        <v>1308</v>
      </c>
      <c r="M156" s="31">
        <v>34.36007</v>
      </c>
      <c r="N156" s="1"/>
      <c r="O156" s="1"/>
    </row>
    <row r="157" spans="1:15" ht="12.75" customHeight="1">
      <c r="A157" s="51">
        <v>148</v>
      </c>
      <c r="B157" s="53" t="s">
        <v>199</v>
      </c>
      <c r="C157" s="31">
        <v>3860.55</v>
      </c>
      <c r="D157" s="36">
        <v>3861.8166666666671</v>
      </c>
      <c r="E157" s="36">
        <v>3829.983333333334</v>
      </c>
      <c r="F157" s="36">
        <v>3799.416666666667</v>
      </c>
      <c r="G157" s="36">
        <v>3767.5833333333339</v>
      </c>
      <c r="H157" s="36">
        <v>3892.3833333333341</v>
      </c>
      <c r="I157" s="36">
        <v>3924.2166666666672</v>
      </c>
      <c r="J157" s="36">
        <v>3954.7833333333342</v>
      </c>
      <c r="K157" s="31">
        <v>3893.65</v>
      </c>
      <c r="L157" s="31">
        <v>3831.25</v>
      </c>
      <c r="M157" s="31">
        <v>5.2151699999999996</v>
      </c>
      <c r="N157" s="1"/>
      <c r="O157" s="1"/>
    </row>
    <row r="158" spans="1:15" ht="12.75" customHeight="1">
      <c r="A158" s="51">
        <v>149</v>
      </c>
      <c r="B158" s="53" t="s">
        <v>193</v>
      </c>
      <c r="C158" s="31">
        <v>37380.6</v>
      </c>
      <c r="D158" s="36">
        <v>37077.299999999996</v>
      </c>
      <c r="E158" s="36">
        <v>36604.499999999993</v>
      </c>
      <c r="F158" s="36">
        <v>35828.399999999994</v>
      </c>
      <c r="G158" s="36">
        <v>35355.599999999991</v>
      </c>
      <c r="H158" s="36">
        <v>37853.399999999994</v>
      </c>
      <c r="I158" s="36">
        <v>38326.199999999997</v>
      </c>
      <c r="J158" s="36">
        <v>39102.299999999996</v>
      </c>
      <c r="K158" s="31">
        <v>37550.1</v>
      </c>
      <c r="L158" s="31">
        <v>36301.199999999997</v>
      </c>
      <c r="M158" s="31">
        <v>0.51568000000000003</v>
      </c>
      <c r="N158" s="1"/>
      <c r="O158" s="1"/>
    </row>
    <row r="159" spans="1:15" ht="12.75" customHeight="1">
      <c r="A159" s="51">
        <v>150</v>
      </c>
      <c r="B159" s="53" t="s">
        <v>290</v>
      </c>
      <c r="C159" s="31">
        <v>1343.75</v>
      </c>
      <c r="D159" s="36">
        <v>1346.1166666666666</v>
      </c>
      <c r="E159" s="36">
        <v>1322.6333333333332</v>
      </c>
      <c r="F159" s="36">
        <v>1301.5166666666667</v>
      </c>
      <c r="G159" s="36">
        <v>1278.0333333333333</v>
      </c>
      <c r="H159" s="36">
        <v>1367.2333333333331</v>
      </c>
      <c r="I159" s="36">
        <v>1390.7166666666662</v>
      </c>
      <c r="J159" s="36">
        <v>1411.833333333333</v>
      </c>
      <c r="K159" s="31">
        <v>1369.6</v>
      </c>
      <c r="L159" s="31">
        <v>1325</v>
      </c>
      <c r="M159" s="31">
        <v>8.2285199999999996</v>
      </c>
      <c r="N159" s="1"/>
      <c r="O159" s="1"/>
    </row>
    <row r="160" spans="1:15" ht="12.75" customHeight="1">
      <c r="A160" s="51">
        <v>151</v>
      </c>
      <c r="B160" s="53" t="s">
        <v>195</v>
      </c>
      <c r="C160" s="31">
        <v>3958.75</v>
      </c>
      <c r="D160" s="36">
        <v>3959.3666666666668</v>
      </c>
      <c r="E160" s="36">
        <v>3939.3833333333337</v>
      </c>
      <c r="F160" s="36">
        <v>3920.0166666666669</v>
      </c>
      <c r="G160" s="36">
        <v>3900.0333333333338</v>
      </c>
      <c r="H160" s="36">
        <v>3978.7333333333336</v>
      </c>
      <c r="I160" s="36">
        <v>3998.7166666666672</v>
      </c>
      <c r="J160" s="36">
        <v>4018.0833333333335</v>
      </c>
      <c r="K160" s="31">
        <v>3979.35</v>
      </c>
      <c r="L160" s="31">
        <v>3940</v>
      </c>
      <c r="M160" s="31">
        <v>1.38002</v>
      </c>
      <c r="N160" s="1"/>
      <c r="O160" s="1"/>
    </row>
    <row r="161" spans="1:15" ht="12.75" customHeight="1">
      <c r="A161" s="51">
        <v>152</v>
      </c>
      <c r="B161" s="53" t="s">
        <v>196</v>
      </c>
      <c r="C161" s="31">
        <v>302.5</v>
      </c>
      <c r="D161" s="36">
        <v>300.05</v>
      </c>
      <c r="E161" s="36">
        <v>291.10000000000002</v>
      </c>
      <c r="F161" s="36">
        <v>279.7</v>
      </c>
      <c r="G161" s="36">
        <v>270.75</v>
      </c>
      <c r="H161" s="36">
        <v>311.45000000000005</v>
      </c>
      <c r="I161" s="36">
        <v>320.39999999999998</v>
      </c>
      <c r="J161" s="36">
        <v>331.80000000000007</v>
      </c>
      <c r="K161" s="31">
        <v>309</v>
      </c>
      <c r="L161" s="31">
        <v>288.64999999999998</v>
      </c>
      <c r="M161" s="31">
        <v>331.06963999999999</v>
      </c>
      <c r="N161" s="1"/>
      <c r="O161" s="1"/>
    </row>
    <row r="162" spans="1:15" ht="12.75" customHeight="1">
      <c r="A162" s="51">
        <v>153</v>
      </c>
      <c r="B162" s="53" t="s">
        <v>198</v>
      </c>
      <c r="C162" s="31">
        <v>3000.1</v>
      </c>
      <c r="D162" s="36">
        <v>3008.5</v>
      </c>
      <c r="E162" s="36">
        <v>2989.6</v>
      </c>
      <c r="F162" s="36">
        <v>2979.1</v>
      </c>
      <c r="G162" s="36">
        <v>2960.2</v>
      </c>
      <c r="H162" s="36">
        <v>3019</v>
      </c>
      <c r="I162" s="36">
        <v>3037.8999999999996</v>
      </c>
      <c r="J162" s="36">
        <v>3048.4</v>
      </c>
      <c r="K162" s="31">
        <v>3027.4</v>
      </c>
      <c r="L162" s="31">
        <v>2998</v>
      </c>
      <c r="M162" s="31">
        <v>1.46814</v>
      </c>
      <c r="N162" s="1"/>
      <c r="O162" s="1"/>
    </row>
    <row r="163" spans="1:15" ht="12.75" customHeight="1">
      <c r="A163" s="51">
        <v>154</v>
      </c>
      <c r="B163" s="53" t="s">
        <v>194</v>
      </c>
      <c r="C163" s="31">
        <v>879.95</v>
      </c>
      <c r="D163" s="36">
        <v>879.85</v>
      </c>
      <c r="E163" s="36">
        <v>872.1</v>
      </c>
      <c r="F163" s="36">
        <v>864.25</v>
      </c>
      <c r="G163" s="36">
        <v>856.5</v>
      </c>
      <c r="H163" s="36">
        <v>887.7</v>
      </c>
      <c r="I163" s="36">
        <v>895.45</v>
      </c>
      <c r="J163" s="36">
        <v>903.30000000000007</v>
      </c>
      <c r="K163" s="31">
        <v>887.6</v>
      </c>
      <c r="L163" s="31">
        <v>872</v>
      </c>
      <c r="M163" s="31">
        <v>8.6700999999999997</v>
      </c>
      <c r="N163" s="1"/>
      <c r="O163" s="1"/>
    </row>
    <row r="164" spans="1:15" ht="12.75" customHeight="1">
      <c r="A164" s="51">
        <v>155</v>
      </c>
      <c r="B164" s="53" t="s">
        <v>201</v>
      </c>
      <c r="C164" s="31">
        <v>5248.4</v>
      </c>
      <c r="D164" s="36">
        <v>5242.7666666666664</v>
      </c>
      <c r="E164" s="36">
        <v>5202.5333333333328</v>
      </c>
      <c r="F164" s="36">
        <v>5156.6666666666661</v>
      </c>
      <c r="G164" s="36">
        <v>5116.4333333333325</v>
      </c>
      <c r="H164" s="36">
        <v>5288.6333333333332</v>
      </c>
      <c r="I164" s="36">
        <v>5328.8666666666668</v>
      </c>
      <c r="J164" s="36">
        <v>5374.7333333333336</v>
      </c>
      <c r="K164" s="31">
        <v>5283</v>
      </c>
      <c r="L164" s="31">
        <v>5196.8999999999996</v>
      </c>
      <c r="M164" s="31">
        <v>2.8204099999999999</v>
      </c>
      <c r="N164" s="1"/>
      <c r="O164" s="1"/>
    </row>
    <row r="165" spans="1:15" ht="12.75" customHeight="1">
      <c r="A165" s="51">
        <v>156</v>
      </c>
      <c r="B165" s="53" t="s">
        <v>291</v>
      </c>
      <c r="C165" s="31">
        <v>494.7</v>
      </c>
      <c r="D165" s="36">
        <v>492.86666666666662</v>
      </c>
      <c r="E165" s="36">
        <v>488.23333333333323</v>
      </c>
      <c r="F165" s="36">
        <v>481.76666666666659</v>
      </c>
      <c r="G165" s="36">
        <v>477.13333333333321</v>
      </c>
      <c r="H165" s="36">
        <v>499.33333333333326</v>
      </c>
      <c r="I165" s="36">
        <v>503.96666666666658</v>
      </c>
      <c r="J165" s="36">
        <v>510.43333333333328</v>
      </c>
      <c r="K165" s="31">
        <v>497.5</v>
      </c>
      <c r="L165" s="31">
        <v>486.4</v>
      </c>
      <c r="M165" s="31">
        <v>9.4756800000000005</v>
      </c>
      <c r="N165" s="1"/>
      <c r="O165" s="1"/>
    </row>
    <row r="166" spans="1:15" ht="12.75" customHeight="1">
      <c r="A166" s="51">
        <v>157</v>
      </c>
      <c r="B166" s="53" t="s">
        <v>197</v>
      </c>
      <c r="C166" s="31">
        <v>406.65</v>
      </c>
      <c r="D166" s="36">
        <v>406.84999999999997</v>
      </c>
      <c r="E166" s="36">
        <v>402.79999999999995</v>
      </c>
      <c r="F166" s="36">
        <v>398.95</v>
      </c>
      <c r="G166" s="36">
        <v>394.9</v>
      </c>
      <c r="H166" s="36">
        <v>410.69999999999993</v>
      </c>
      <c r="I166" s="36">
        <v>414.75</v>
      </c>
      <c r="J166" s="36">
        <v>418.59999999999991</v>
      </c>
      <c r="K166" s="31">
        <v>410.9</v>
      </c>
      <c r="L166" s="31">
        <v>403</v>
      </c>
      <c r="M166" s="31">
        <v>65.802139999999994</v>
      </c>
      <c r="N166" s="1"/>
      <c r="O166" s="1"/>
    </row>
    <row r="167" spans="1:15" ht="12.75" customHeight="1">
      <c r="A167" s="51">
        <v>158</v>
      </c>
      <c r="B167" s="53" t="s">
        <v>202</v>
      </c>
      <c r="C167" s="31">
        <v>282.55</v>
      </c>
      <c r="D167" s="36">
        <v>282.63333333333338</v>
      </c>
      <c r="E167" s="36">
        <v>279.91666666666674</v>
      </c>
      <c r="F167" s="36">
        <v>277.28333333333336</v>
      </c>
      <c r="G167" s="36">
        <v>274.56666666666672</v>
      </c>
      <c r="H167" s="36">
        <v>285.26666666666677</v>
      </c>
      <c r="I167" s="36">
        <v>287.98333333333335</v>
      </c>
      <c r="J167" s="36">
        <v>290.61666666666679</v>
      </c>
      <c r="K167" s="31">
        <v>285.35000000000002</v>
      </c>
      <c r="L167" s="31">
        <v>280</v>
      </c>
      <c r="M167" s="31">
        <v>88.09693</v>
      </c>
      <c r="N167" s="1"/>
      <c r="O167" s="1"/>
    </row>
    <row r="168" spans="1:15" ht="12.75" customHeight="1">
      <c r="A168" s="51">
        <v>159</v>
      </c>
      <c r="B168" s="53" t="s">
        <v>292</v>
      </c>
      <c r="C168" s="31">
        <v>1248.3499999999999</v>
      </c>
      <c r="D168" s="36">
        <v>1256.6333333333332</v>
      </c>
      <c r="E168" s="36">
        <v>1226.9666666666665</v>
      </c>
      <c r="F168" s="36">
        <v>1205.5833333333333</v>
      </c>
      <c r="G168" s="36">
        <v>1175.9166666666665</v>
      </c>
      <c r="H168" s="36">
        <v>1278.0166666666664</v>
      </c>
      <c r="I168" s="36">
        <v>1307.6833333333334</v>
      </c>
      <c r="J168" s="36">
        <v>1329.0666666666664</v>
      </c>
      <c r="K168" s="31">
        <v>1286.3</v>
      </c>
      <c r="L168" s="31">
        <v>1235.25</v>
      </c>
      <c r="M168" s="31">
        <v>2.9381900000000001</v>
      </c>
      <c r="N168" s="1"/>
      <c r="O168" s="1"/>
    </row>
    <row r="169" spans="1:15" ht="12.75" customHeight="1">
      <c r="A169" s="51">
        <v>160</v>
      </c>
      <c r="B169" s="53" t="s">
        <v>293</v>
      </c>
      <c r="C169" s="31">
        <v>15908.75</v>
      </c>
      <c r="D169" s="36">
        <v>16034.15</v>
      </c>
      <c r="E169" s="36">
        <v>15740.599999999999</v>
      </c>
      <c r="F169" s="36">
        <v>15572.449999999999</v>
      </c>
      <c r="G169" s="36">
        <v>15278.899999999998</v>
      </c>
      <c r="H169" s="36">
        <v>16202.3</v>
      </c>
      <c r="I169" s="36">
        <v>16495.849999999999</v>
      </c>
      <c r="J169" s="36">
        <v>16664</v>
      </c>
      <c r="K169" s="31">
        <v>16327.7</v>
      </c>
      <c r="L169" s="31">
        <v>15866</v>
      </c>
      <c r="M169" s="31">
        <v>4.5859999999999998E-2</v>
      </c>
      <c r="N169" s="1"/>
      <c r="O169" s="1"/>
    </row>
    <row r="170" spans="1:15" ht="12.75" customHeight="1">
      <c r="A170" s="51">
        <v>161</v>
      </c>
      <c r="B170" s="53" t="s">
        <v>200</v>
      </c>
      <c r="C170" s="31">
        <v>136.30000000000001</v>
      </c>
      <c r="D170" s="36">
        <v>135.18333333333337</v>
      </c>
      <c r="E170" s="36">
        <v>133.46666666666673</v>
      </c>
      <c r="F170" s="36">
        <v>130.63333333333335</v>
      </c>
      <c r="G170" s="36">
        <v>128.91666666666671</v>
      </c>
      <c r="H170" s="36">
        <v>138.01666666666674</v>
      </c>
      <c r="I170" s="36">
        <v>139.73333333333338</v>
      </c>
      <c r="J170" s="36">
        <v>142.56666666666675</v>
      </c>
      <c r="K170" s="31">
        <v>136.9</v>
      </c>
      <c r="L170" s="31">
        <v>132.35</v>
      </c>
      <c r="M170" s="31">
        <v>487.20465000000002</v>
      </c>
      <c r="N170" s="1"/>
      <c r="O170" s="1"/>
    </row>
    <row r="171" spans="1:15" ht="12.75" customHeight="1">
      <c r="A171" s="51">
        <v>162</v>
      </c>
      <c r="B171" s="53" t="s">
        <v>208</v>
      </c>
      <c r="C171" s="31">
        <v>448.45</v>
      </c>
      <c r="D171" s="36">
        <v>448.21666666666664</v>
      </c>
      <c r="E171" s="36">
        <v>443.0333333333333</v>
      </c>
      <c r="F171" s="36">
        <v>437.61666666666667</v>
      </c>
      <c r="G171" s="36">
        <v>432.43333333333334</v>
      </c>
      <c r="H171" s="36">
        <v>453.63333333333327</v>
      </c>
      <c r="I171" s="36">
        <v>458.81666666666655</v>
      </c>
      <c r="J171" s="36">
        <v>464.23333333333323</v>
      </c>
      <c r="K171" s="31">
        <v>453.4</v>
      </c>
      <c r="L171" s="31">
        <v>442.8</v>
      </c>
      <c r="M171" s="31">
        <v>92.655019999999993</v>
      </c>
      <c r="N171" s="1"/>
      <c r="O171" s="1"/>
    </row>
    <row r="172" spans="1:15" ht="12.75" customHeight="1">
      <c r="A172" s="51">
        <v>163</v>
      </c>
      <c r="B172" s="53" t="s">
        <v>480</v>
      </c>
      <c r="C172" s="31">
        <v>260.14999999999998</v>
      </c>
      <c r="D172" s="36">
        <v>260.83333333333331</v>
      </c>
      <c r="E172" s="36">
        <v>258.56666666666661</v>
      </c>
      <c r="F172" s="36">
        <v>256.98333333333329</v>
      </c>
      <c r="G172" s="36">
        <v>254.71666666666658</v>
      </c>
      <c r="H172" s="36">
        <v>262.41666666666663</v>
      </c>
      <c r="I172" s="36">
        <v>264.68333333333339</v>
      </c>
      <c r="J172" s="36">
        <v>266.26666666666665</v>
      </c>
      <c r="K172" s="31">
        <v>263.10000000000002</v>
      </c>
      <c r="L172" s="31">
        <v>259.25</v>
      </c>
      <c r="M172" s="31">
        <v>48.634700000000002</v>
      </c>
      <c r="N172" s="1"/>
      <c r="O172" s="1"/>
    </row>
    <row r="173" spans="1:15" ht="12.75" customHeight="1">
      <c r="A173" s="51">
        <v>164</v>
      </c>
      <c r="B173" s="53" t="s">
        <v>209</v>
      </c>
      <c r="C173" s="31">
        <v>2959.15</v>
      </c>
      <c r="D173" s="36">
        <v>2955.2833333333328</v>
      </c>
      <c r="E173" s="36">
        <v>2936.5666666666657</v>
      </c>
      <c r="F173" s="36">
        <v>2913.9833333333327</v>
      </c>
      <c r="G173" s="36">
        <v>2895.2666666666655</v>
      </c>
      <c r="H173" s="36">
        <v>2977.8666666666659</v>
      </c>
      <c r="I173" s="36">
        <v>2996.583333333333</v>
      </c>
      <c r="J173" s="36">
        <v>3019.1666666666661</v>
      </c>
      <c r="K173" s="31">
        <v>2974</v>
      </c>
      <c r="L173" s="31">
        <v>2932.7</v>
      </c>
      <c r="M173" s="31">
        <v>45.691650000000003</v>
      </c>
      <c r="N173" s="1"/>
      <c r="O173" s="1"/>
    </row>
    <row r="174" spans="1:15" ht="12.75" customHeight="1">
      <c r="A174" s="51">
        <v>165</v>
      </c>
      <c r="B174" s="53" t="s">
        <v>211</v>
      </c>
      <c r="C174" s="31">
        <v>748</v>
      </c>
      <c r="D174" s="36">
        <v>749.56666666666661</v>
      </c>
      <c r="E174" s="36">
        <v>742.18333333333317</v>
      </c>
      <c r="F174" s="36">
        <v>736.36666666666656</v>
      </c>
      <c r="G174" s="36">
        <v>728.98333333333312</v>
      </c>
      <c r="H174" s="36">
        <v>755.38333333333321</v>
      </c>
      <c r="I174" s="36">
        <v>762.76666666666665</v>
      </c>
      <c r="J174" s="36">
        <v>768.58333333333326</v>
      </c>
      <c r="K174" s="31">
        <v>756.95</v>
      </c>
      <c r="L174" s="31">
        <v>743.75</v>
      </c>
      <c r="M174" s="31">
        <v>34.049869999999999</v>
      </c>
      <c r="N174" s="1"/>
      <c r="O174" s="1"/>
    </row>
    <row r="175" spans="1:15" ht="12.75" customHeight="1">
      <c r="A175" s="51">
        <v>166</v>
      </c>
      <c r="B175" t="s">
        <v>212</v>
      </c>
      <c r="C175" s="31">
        <v>1503.35</v>
      </c>
      <c r="D175" s="36">
        <v>1500.3500000000001</v>
      </c>
      <c r="E175" s="36">
        <v>1484.0000000000002</v>
      </c>
      <c r="F175" s="36">
        <v>1464.65</v>
      </c>
      <c r="G175" s="36">
        <v>1448.3000000000002</v>
      </c>
      <c r="H175" s="36">
        <v>1519.7000000000003</v>
      </c>
      <c r="I175" s="36">
        <v>1536.0500000000002</v>
      </c>
      <c r="J175" s="36">
        <v>1555.4000000000003</v>
      </c>
      <c r="K175" s="31">
        <v>1516.7</v>
      </c>
      <c r="L175" s="31">
        <v>1481</v>
      </c>
      <c r="M175" s="31">
        <v>10.565239999999999</v>
      </c>
      <c r="N175" s="1"/>
      <c r="O175" s="1"/>
    </row>
    <row r="176" spans="1:15" ht="12.75" customHeight="1">
      <c r="A176" s="51">
        <v>167</v>
      </c>
      <c r="B176" s="53" t="s">
        <v>216</v>
      </c>
      <c r="C176" s="31">
        <v>2645.55</v>
      </c>
      <c r="D176" s="36">
        <v>2632.9333333333334</v>
      </c>
      <c r="E176" s="36">
        <v>2578.3666666666668</v>
      </c>
      <c r="F176" s="36">
        <v>2511.1833333333334</v>
      </c>
      <c r="G176" s="36">
        <v>2456.6166666666668</v>
      </c>
      <c r="H176" s="36">
        <v>2700.1166666666668</v>
      </c>
      <c r="I176" s="36">
        <v>2754.6833333333334</v>
      </c>
      <c r="J176" s="36">
        <v>2821.8666666666668</v>
      </c>
      <c r="K176" s="31">
        <v>2687.5</v>
      </c>
      <c r="L176" s="31">
        <v>2565.75</v>
      </c>
      <c r="M176" s="31">
        <v>10.683260000000001</v>
      </c>
      <c r="N176" s="1"/>
      <c r="O176" s="1"/>
    </row>
    <row r="177" spans="1:15" ht="12.75" customHeight="1">
      <c r="A177" s="51">
        <v>168</v>
      </c>
      <c r="B177" s="53" t="s">
        <v>179</v>
      </c>
      <c r="C177" s="31">
        <v>119</v>
      </c>
      <c r="D177" s="36">
        <v>118.64999999999999</v>
      </c>
      <c r="E177" s="36">
        <v>117.89999999999998</v>
      </c>
      <c r="F177" s="36">
        <v>116.79999999999998</v>
      </c>
      <c r="G177" s="36">
        <v>116.04999999999997</v>
      </c>
      <c r="H177" s="36">
        <v>119.74999999999999</v>
      </c>
      <c r="I177" s="36">
        <v>120.50000000000001</v>
      </c>
      <c r="J177" s="36">
        <v>121.6</v>
      </c>
      <c r="K177" s="31">
        <v>119.4</v>
      </c>
      <c r="L177" s="31">
        <v>117.55</v>
      </c>
      <c r="M177" s="31">
        <v>107.80425</v>
      </c>
      <c r="N177" s="1"/>
      <c r="O177" s="1"/>
    </row>
    <row r="178" spans="1:15" ht="12.75" customHeight="1">
      <c r="A178" s="51">
        <v>169</v>
      </c>
      <c r="B178" s="53" t="s">
        <v>214</v>
      </c>
      <c r="C178" s="31">
        <v>25610</v>
      </c>
      <c r="D178" s="36">
        <v>25734.316666666666</v>
      </c>
      <c r="E178" s="36">
        <v>25426.683333333331</v>
      </c>
      <c r="F178" s="36">
        <v>25243.366666666665</v>
      </c>
      <c r="G178" s="36">
        <v>24935.73333333333</v>
      </c>
      <c r="H178" s="36">
        <v>25917.633333333331</v>
      </c>
      <c r="I178" s="36">
        <v>26225.266666666663</v>
      </c>
      <c r="J178" s="36">
        <v>26408.583333333332</v>
      </c>
      <c r="K178" s="31">
        <v>26041.95</v>
      </c>
      <c r="L178" s="31">
        <v>25551</v>
      </c>
      <c r="M178" s="31">
        <v>0.24321000000000001</v>
      </c>
      <c r="N178" s="1"/>
      <c r="O178" s="1"/>
    </row>
    <row r="179" spans="1:15" ht="12.75" customHeight="1">
      <c r="A179" s="51">
        <v>170</v>
      </c>
      <c r="B179" s="53" t="s">
        <v>217</v>
      </c>
      <c r="C179" s="31">
        <v>2528.0500000000002</v>
      </c>
      <c r="D179" s="36">
        <v>2537.9333333333334</v>
      </c>
      <c r="E179" s="36">
        <v>2509.6166666666668</v>
      </c>
      <c r="F179" s="36">
        <v>2491.1833333333334</v>
      </c>
      <c r="G179" s="36">
        <v>2462.8666666666668</v>
      </c>
      <c r="H179" s="36">
        <v>2556.3666666666668</v>
      </c>
      <c r="I179" s="36">
        <v>2584.6833333333334</v>
      </c>
      <c r="J179" s="36">
        <v>2603.1166666666668</v>
      </c>
      <c r="K179" s="31">
        <v>2566.25</v>
      </c>
      <c r="L179" s="31">
        <v>2519.5</v>
      </c>
      <c r="M179" s="31">
        <v>7.0088499999999998</v>
      </c>
      <c r="N179" s="1"/>
      <c r="O179" s="1"/>
    </row>
    <row r="180" spans="1:15" ht="12.75" customHeight="1">
      <c r="A180" s="51">
        <v>171</v>
      </c>
      <c r="B180" s="53" t="s">
        <v>215</v>
      </c>
      <c r="C180" s="31">
        <v>5582.8</v>
      </c>
      <c r="D180" s="36">
        <v>5588.5999999999995</v>
      </c>
      <c r="E180" s="36">
        <v>5544.2499999999991</v>
      </c>
      <c r="F180" s="36">
        <v>5505.7</v>
      </c>
      <c r="G180" s="36">
        <v>5461.3499999999995</v>
      </c>
      <c r="H180" s="36">
        <v>5627.1499999999987</v>
      </c>
      <c r="I180" s="36">
        <v>5671.4999999999991</v>
      </c>
      <c r="J180" s="36">
        <v>5710.0499999999984</v>
      </c>
      <c r="K180" s="31">
        <v>5632.95</v>
      </c>
      <c r="L180" s="31">
        <v>5550.05</v>
      </c>
      <c r="M180" s="31">
        <v>1.8219099999999999</v>
      </c>
      <c r="N180" s="1"/>
      <c r="O180" s="1"/>
    </row>
    <row r="181" spans="1:15" ht="12.75" customHeight="1">
      <c r="A181" s="51">
        <v>172</v>
      </c>
      <c r="B181" s="53" t="s">
        <v>294</v>
      </c>
      <c r="C181" s="31">
        <v>651.70000000000005</v>
      </c>
      <c r="D181" s="36">
        <v>656.63333333333333</v>
      </c>
      <c r="E181" s="36">
        <v>640.06666666666661</v>
      </c>
      <c r="F181" s="36">
        <v>628.43333333333328</v>
      </c>
      <c r="G181" s="36">
        <v>611.86666666666656</v>
      </c>
      <c r="H181" s="36">
        <v>668.26666666666665</v>
      </c>
      <c r="I181" s="36">
        <v>684.83333333333348</v>
      </c>
      <c r="J181" s="36">
        <v>696.4666666666667</v>
      </c>
      <c r="K181" s="31">
        <v>673.2</v>
      </c>
      <c r="L181" s="31">
        <v>645</v>
      </c>
      <c r="M181" s="31">
        <v>25.34713</v>
      </c>
      <c r="N181" s="1"/>
      <c r="O181" s="1"/>
    </row>
    <row r="182" spans="1:15" ht="12.75" customHeight="1">
      <c r="A182" s="51">
        <v>173</v>
      </c>
      <c r="B182" s="53" t="s">
        <v>213</v>
      </c>
      <c r="C182" s="31">
        <v>779.05</v>
      </c>
      <c r="D182" s="36">
        <v>774.4666666666667</v>
      </c>
      <c r="E182" s="36">
        <v>768.23333333333335</v>
      </c>
      <c r="F182" s="36">
        <v>757.41666666666663</v>
      </c>
      <c r="G182" s="36">
        <v>751.18333333333328</v>
      </c>
      <c r="H182" s="36">
        <v>785.28333333333342</v>
      </c>
      <c r="I182" s="36">
        <v>791.51666666666677</v>
      </c>
      <c r="J182" s="36">
        <v>802.33333333333348</v>
      </c>
      <c r="K182" s="31">
        <v>780.7</v>
      </c>
      <c r="L182" s="31">
        <v>763.65</v>
      </c>
      <c r="M182" s="31">
        <v>145.30669</v>
      </c>
      <c r="N182" s="1"/>
      <c r="O182" s="1"/>
    </row>
    <row r="183" spans="1:15" ht="12.75" customHeight="1">
      <c r="A183" s="51">
        <v>174</v>
      </c>
      <c r="B183" s="53" t="s">
        <v>210</v>
      </c>
      <c r="C183" s="31">
        <v>153.05000000000001</v>
      </c>
      <c r="D183" s="36">
        <v>153.70000000000002</v>
      </c>
      <c r="E183" s="36">
        <v>151.90000000000003</v>
      </c>
      <c r="F183" s="36">
        <v>150.75000000000003</v>
      </c>
      <c r="G183" s="36">
        <v>148.95000000000005</v>
      </c>
      <c r="H183" s="36">
        <v>154.85000000000002</v>
      </c>
      <c r="I183" s="36">
        <v>156.65000000000003</v>
      </c>
      <c r="J183" s="36">
        <v>157.80000000000001</v>
      </c>
      <c r="K183" s="31">
        <v>155.5</v>
      </c>
      <c r="L183" s="31">
        <v>152.55000000000001</v>
      </c>
      <c r="M183" s="31">
        <v>609.92105000000004</v>
      </c>
      <c r="N183" s="1"/>
      <c r="O183" s="1"/>
    </row>
    <row r="184" spans="1:15" ht="12.75" customHeight="1">
      <c r="A184" s="51">
        <v>175</v>
      </c>
      <c r="B184" s="53" t="s">
        <v>218</v>
      </c>
      <c r="C184" s="31">
        <v>1604.05</v>
      </c>
      <c r="D184" s="36">
        <v>1598.7666666666667</v>
      </c>
      <c r="E184" s="36">
        <v>1589.0333333333333</v>
      </c>
      <c r="F184" s="36">
        <v>1574.0166666666667</v>
      </c>
      <c r="G184" s="36">
        <v>1564.2833333333333</v>
      </c>
      <c r="H184" s="36">
        <v>1613.7833333333333</v>
      </c>
      <c r="I184" s="36">
        <v>1623.5166666666664</v>
      </c>
      <c r="J184" s="36">
        <v>1638.5333333333333</v>
      </c>
      <c r="K184" s="31">
        <v>1608.5</v>
      </c>
      <c r="L184" s="31">
        <v>1583.75</v>
      </c>
      <c r="M184" s="31">
        <v>19.288779999999999</v>
      </c>
      <c r="N184" s="1"/>
      <c r="O184" s="1"/>
    </row>
    <row r="185" spans="1:15" ht="12.75" customHeight="1">
      <c r="A185" s="51">
        <v>176</v>
      </c>
      <c r="B185" s="53" t="s">
        <v>219</v>
      </c>
      <c r="C185" s="31">
        <v>630.70000000000005</v>
      </c>
      <c r="D185" s="36">
        <v>621.66666666666663</v>
      </c>
      <c r="E185" s="36">
        <v>605.0333333333333</v>
      </c>
      <c r="F185" s="36">
        <v>579.36666666666667</v>
      </c>
      <c r="G185" s="36">
        <v>562.73333333333335</v>
      </c>
      <c r="H185" s="36">
        <v>647.33333333333326</v>
      </c>
      <c r="I185" s="36">
        <v>663.9666666666667</v>
      </c>
      <c r="J185" s="36">
        <v>689.63333333333321</v>
      </c>
      <c r="K185" s="31">
        <v>638.29999999999995</v>
      </c>
      <c r="L185" s="31">
        <v>596</v>
      </c>
      <c r="M185" s="31">
        <v>29.97261</v>
      </c>
      <c r="N185" s="1"/>
      <c r="O185" s="1"/>
    </row>
    <row r="186" spans="1:15" ht="12.75" customHeight="1">
      <c r="A186" s="51">
        <v>177</v>
      </c>
      <c r="B186" s="53" t="s">
        <v>220</v>
      </c>
      <c r="C186" s="31">
        <v>732</v>
      </c>
      <c r="D186" s="36">
        <v>734.18333333333339</v>
      </c>
      <c r="E186" s="36">
        <v>726.96666666666681</v>
      </c>
      <c r="F186" s="36">
        <v>721.93333333333339</v>
      </c>
      <c r="G186" s="36">
        <v>714.71666666666681</v>
      </c>
      <c r="H186" s="36">
        <v>739.21666666666681</v>
      </c>
      <c r="I186" s="36">
        <v>746.43333333333351</v>
      </c>
      <c r="J186" s="36">
        <v>751.46666666666681</v>
      </c>
      <c r="K186" s="31">
        <v>741.4</v>
      </c>
      <c r="L186" s="31">
        <v>729.15</v>
      </c>
      <c r="M186" s="31">
        <v>8.9126600000000007</v>
      </c>
      <c r="N186" s="1"/>
      <c r="O186" s="1"/>
    </row>
    <row r="187" spans="1:15" ht="12.75" customHeight="1">
      <c r="A187" s="51">
        <v>178</v>
      </c>
      <c r="B187" s="53" t="s">
        <v>232</v>
      </c>
      <c r="C187" s="31">
        <v>2097.4</v>
      </c>
      <c r="D187" s="36">
        <v>2109.6333333333332</v>
      </c>
      <c r="E187" s="36">
        <v>2076.8666666666663</v>
      </c>
      <c r="F187" s="36">
        <v>2056.333333333333</v>
      </c>
      <c r="G187" s="36">
        <v>2023.5666666666662</v>
      </c>
      <c r="H187" s="36">
        <v>2130.1666666666665</v>
      </c>
      <c r="I187" s="36">
        <v>2162.9333333333329</v>
      </c>
      <c r="J187" s="36">
        <v>2183.4666666666667</v>
      </c>
      <c r="K187" s="31">
        <v>2142.4</v>
      </c>
      <c r="L187" s="31">
        <v>2089.1</v>
      </c>
      <c r="M187" s="31">
        <v>5.9294799999999999</v>
      </c>
      <c r="N187" s="1"/>
      <c r="O187" s="1"/>
    </row>
    <row r="188" spans="1:15" ht="12.75" customHeight="1">
      <c r="A188" s="51">
        <v>179</v>
      </c>
      <c r="B188" s="53" t="s">
        <v>221</v>
      </c>
      <c r="C188" s="31">
        <v>1168.55</v>
      </c>
      <c r="D188" s="36">
        <v>1165.8333333333333</v>
      </c>
      <c r="E188" s="36">
        <v>1142.8666666666666</v>
      </c>
      <c r="F188" s="36">
        <v>1117.1833333333334</v>
      </c>
      <c r="G188" s="36">
        <v>1094.2166666666667</v>
      </c>
      <c r="H188" s="36">
        <v>1191.5166666666664</v>
      </c>
      <c r="I188" s="36">
        <v>1214.4833333333331</v>
      </c>
      <c r="J188" s="36">
        <v>1240.1666666666663</v>
      </c>
      <c r="K188" s="31">
        <v>1188.8</v>
      </c>
      <c r="L188" s="31">
        <v>1140.1500000000001</v>
      </c>
      <c r="M188" s="31">
        <v>50.571120000000001</v>
      </c>
      <c r="N188" s="1"/>
      <c r="O188" s="1"/>
    </row>
    <row r="189" spans="1:15" ht="12.75" customHeight="1">
      <c r="A189" s="51">
        <v>180</v>
      </c>
      <c r="B189" s="53" t="s">
        <v>222</v>
      </c>
      <c r="C189" s="31">
        <v>1970.55</v>
      </c>
      <c r="D189" s="36">
        <v>1986.5333333333335</v>
      </c>
      <c r="E189" s="36">
        <v>1953.0666666666671</v>
      </c>
      <c r="F189" s="36">
        <v>1935.5833333333335</v>
      </c>
      <c r="G189" s="36">
        <v>1902.116666666667</v>
      </c>
      <c r="H189" s="36">
        <v>2004.0166666666671</v>
      </c>
      <c r="I189" s="36">
        <v>2037.4833333333338</v>
      </c>
      <c r="J189" s="36">
        <v>2054.9666666666672</v>
      </c>
      <c r="K189" s="31">
        <v>2020</v>
      </c>
      <c r="L189" s="31">
        <v>1969.05</v>
      </c>
      <c r="M189" s="31">
        <v>3.6558000000000002</v>
      </c>
      <c r="N189" s="1"/>
      <c r="O189" s="1"/>
    </row>
    <row r="190" spans="1:15" ht="12.75" customHeight="1">
      <c r="A190" s="51">
        <v>181</v>
      </c>
      <c r="B190" s="53" t="s">
        <v>227</v>
      </c>
      <c r="C190" s="31">
        <v>3984.65</v>
      </c>
      <c r="D190" s="36">
        <v>3964.2833333333333</v>
      </c>
      <c r="E190" s="36">
        <v>3938.3666666666668</v>
      </c>
      <c r="F190" s="36">
        <v>3892.0833333333335</v>
      </c>
      <c r="G190" s="36">
        <v>3866.166666666667</v>
      </c>
      <c r="H190" s="36">
        <v>4010.5666666666666</v>
      </c>
      <c r="I190" s="36">
        <v>4036.4833333333336</v>
      </c>
      <c r="J190" s="36">
        <v>4082.7666666666664</v>
      </c>
      <c r="K190" s="31">
        <v>3990.2</v>
      </c>
      <c r="L190" s="31">
        <v>3918</v>
      </c>
      <c r="M190" s="31">
        <v>21.019649999999999</v>
      </c>
      <c r="N190" s="1"/>
      <c r="O190" s="1"/>
    </row>
    <row r="191" spans="1:15" ht="12.75" customHeight="1">
      <c r="A191" s="51">
        <v>182</v>
      </c>
      <c r="B191" s="53" t="s">
        <v>223</v>
      </c>
      <c r="C191" s="31">
        <v>1145.3</v>
      </c>
      <c r="D191" s="36">
        <v>1138.5</v>
      </c>
      <c r="E191" s="36">
        <v>1125.5</v>
      </c>
      <c r="F191" s="36">
        <v>1105.7</v>
      </c>
      <c r="G191" s="36">
        <v>1092.7</v>
      </c>
      <c r="H191" s="36">
        <v>1158.3</v>
      </c>
      <c r="I191" s="36">
        <v>1171.3</v>
      </c>
      <c r="J191" s="36">
        <v>1191.0999999999999</v>
      </c>
      <c r="K191" s="31">
        <v>1151.5</v>
      </c>
      <c r="L191" s="31">
        <v>1118.7</v>
      </c>
      <c r="M191" s="31">
        <v>13.749180000000001</v>
      </c>
      <c r="N191" s="1"/>
      <c r="O191" s="1"/>
    </row>
    <row r="192" spans="1:15" ht="12.75" customHeight="1">
      <c r="A192" s="51">
        <v>183</v>
      </c>
      <c r="B192" s="53" t="s">
        <v>295</v>
      </c>
      <c r="C192" s="31">
        <v>7846.75</v>
      </c>
      <c r="D192" s="36">
        <v>7867.916666666667</v>
      </c>
      <c r="E192" s="36">
        <v>7779.8333333333339</v>
      </c>
      <c r="F192" s="36">
        <v>7712.916666666667</v>
      </c>
      <c r="G192" s="36">
        <v>7624.8333333333339</v>
      </c>
      <c r="H192" s="36">
        <v>7934.8333333333339</v>
      </c>
      <c r="I192" s="36">
        <v>8022.9166666666679</v>
      </c>
      <c r="J192" s="36">
        <v>8089.8333333333339</v>
      </c>
      <c r="K192" s="31">
        <v>7956</v>
      </c>
      <c r="L192" s="31">
        <v>7801</v>
      </c>
      <c r="M192" s="31">
        <v>0.82754000000000005</v>
      </c>
      <c r="N192" s="1"/>
      <c r="O192" s="1"/>
    </row>
    <row r="193" spans="1:15" ht="12.75" customHeight="1">
      <c r="A193" s="51">
        <v>184</v>
      </c>
      <c r="B193" s="53" t="s">
        <v>522</v>
      </c>
      <c r="C193" s="31">
        <v>670.95</v>
      </c>
      <c r="D193" s="36">
        <v>671.65</v>
      </c>
      <c r="E193" s="36">
        <v>667.34999999999991</v>
      </c>
      <c r="F193" s="36">
        <v>663.74999999999989</v>
      </c>
      <c r="G193" s="36">
        <v>659.44999999999982</v>
      </c>
      <c r="H193" s="36">
        <v>675.25</v>
      </c>
      <c r="I193" s="36">
        <v>679.55</v>
      </c>
      <c r="J193" s="36">
        <v>683.15000000000009</v>
      </c>
      <c r="K193" s="31">
        <v>675.95</v>
      </c>
      <c r="L193" s="31">
        <v>668.05</v>
      </c>
      <c r="M193" s="31">
        <v>19.230589999999999</v>
      </c>
      <c r="N193" s="1"/>
      <c r="O193" s="1"/>
    </row>
    <row r="194" spans="1:15" ht="12.75" customHeight="1">
      <c r="A194" s="51">
        <v>185</v>
      </c>
      <c r="B194" s="53" t="s">
        <v>224</v>
      </c>
      <c r="C194" s="31">
        <v>1013.5</v>
      </c>
      <c r="D194" s="36">
        <v>1014.8333333333334</v>
      </c>
      <c r="E194" s="36">
        <v>1008.6666666666667</v>
      </c>
      <c r="F194" s="36">
        <v>1003.8333333333334</v>
      </c>
      <c r="G194" s="36">
        <v>997.66666666666674</v>
      </c>
      <c r="H194" s="36">
        <v>1019.6666666666667</v>
      </c>
      <c r="I194" s="36">
        <v>1025.8333333333335</v>
      </c>
      <c r="J194" s="36">
        <v>1030.6666666666667</v>
      </c>
      <c r="K194" s="31">
        <v>1021</v>
      </c>
      <c r="L194" s="31">
        <v>1010</v>
      </c>
      <c r="M194" s="31">
        <v>45.540770000000002</v>
      </c>
      <c r="N194" s="1"/>
      <c r="O194" s="1"/>
    </row>
    <row r="195" spans="1:15" ht="12.75" customHeight="1">
      <c r="A195" s="51">
        <v>186</v>
      </c>
      <c r="B195" s="53" t="s">
        <v>225</v>
      </c>
      <c r="C195" s="31">
        <v>431.95</v>
      </c>
      <c r="D195" s="36">
        <v>434.11666666666662</v>
      </c>
      <c r="E195" s="36">
        <v>428.83333333333326</v>
      </c>
      <c r="F195" s="36">
        <v>425.71666666666664</v>
      </c>
      <c r="G195" s="36">
        <v>420.43333333333328</v>
      </c>
      <c r="H195" s="36">
        <v>437.23333333333323</v>
      </c>
      <c r="I195" s="36">
        <v>442.51666666666665</v>
      </c>
      <c r="J195" s="36">
        <v>445.63333333333321</v>
      </c>
      <c r="K195" s="31">
        <v>439.4</v>
      </c>
      <c r="L195" s="31">
        <v>431</v>
      </c>
      <c r="M195" s="31">
        <v>183.90566000000001</v>
      </c>
      <c r="N195" s="1"/>
      <c r="O195" s="1"/>
    </row>
    <row r="196" spans="1:15" ht="12.75" customHeight="1">
      <c r="A196" s="51">
        <v>187</v>
      </c>
      <c r="B196" s="53" t="s">
        <v>226</v>
      </c>
      <c r="C196" s="31">
        <v>165.05</v>
      </c>
      <c r="D196" s="36">
        <v>166.25</v>
      </c>
      <c r="E196" s="36">
        <v>163.30000000000001</v>
      </c>
      <c r="F196" s="36">
        <v>161.55000000000001</v>
      </c>
      <c r="G196" s="36">
        <v>158.60000000000002</v>
      </c>
      <c r="H196" s="36">
        <v>168</v>
      </c>
      <c r="I196" s="36">
        <v>170.95</v>
      </c>
      <c r="J196" s="36">
        <v>172.7</v>
      </c>
      <c r="K196" s="31">
        <v>169.2</v>
      </c>
      <c r="L196" s="31">
        <v>164.5</v>
      </c>
      <c r="M196" s="31">
        <v>641.34757999999999</v>
      </c>
      <c r="N196" s="1"/>
      <c r="O196" s="1"/>
    </row>
    <row r="197" spans="1:15" ht="12.75" customHeight="1">
      <c r="A197" s="51">
        <v>188</v>
      </c>
      <c r="B197" s="53" t="s">
        <v>228</v>
      </c>
      <c r="C197" s="31">
        <v>1266.3</v>
      </c>
      <c r="D197" s="36">
        <v>1263.9166666666667</v>
      </c>
      <c r="E197" s="36">
        <v>1254.3833333333334</v>
      </c>
      <c r="F197" s="36">
        <v>1242.4666666666667</v>
      </c>
      <c r="G197" s="36">
        <v>1232.9333333333334</v>
      </c>
      <c r="H197" s="36">
        <v>1275.8333333333335</v>
      </c>
      <c r="I197" s="36">
        <v>1285.3666666666668</v>
      </c>
      <c r="J197" s="36">
        <v>1297.2833333333335</v>
      </c>
      <c r="K197" s="31">
        <v>1273.45</v>
      </c>
      <c r="L197" s="31">
        <v>1252</v>
      </c>
      <c r="M197" s="31">
        <v>19.9438</v>
      </c>
      <c r="N197" s="1"/>
      <c r="O197" s="1"/>
    </row>
    <row r="198" spans="1:15" ht="12.75" customHeight="1">
      <c r="A198" s="51">
        <v>189</v>
      </c>
      <c r="B198" s="53" t="s">
        <v>206</v>
      </c>
      <c r="C198" s="31">
        <v>848.55</v>
      </c>
      <c r="D198" s="36">
        <v>846.25</v>
      </c>
      <c r="E198" s="36">
        <v>840.55</v>
      </c>
      <c r="F198" s="36">
        <v>832.55</v>
      </c>
      <c r="G198" s="36">
        <v>826.84999999999991</v>
      </c>
      <c r="H198" s="36">
        <v>854.25</v>
      </c>
      <c r="I198" s="36">
        <v>859.95</v>
      </c>
      <c r="J198" s="36">
        <v>867.95</v>
      </c>
      <c r="K198" s="31">
        <v>851.95</v>
      </c>
      <c r="L198" s="31">
        <v>838.25</v>
      </c>
      <c r="M198" s="31">
        <v>2.5297100000000001</v>
      </c>
      <c r="N198" s="1"/>
      <c r="O198" s="1"/>
    </row>
    <row r="199" spans="1:15" ht="12.75" customHeight="1">
      <c r="A199" s="51">
        <v>190</v>
      </c>
      <c r="B199" s="53" t="s">
        <v>229</v>
      </c>
      <c r="C199" s="31">
        <v>3711.2</v>
      </c>
      <c r="D199" s="36">
        <v>3704.3333333333335</v>
      </c>
      <c r="E199" s="36">
        <v>3688.3166666666671</v>
      </c>
      <c r="F199" s="36">
        <v>3665.4333333333334</v>
      </c>
      <c r="G199" s="36">
        <v>3649.416666666667</v>
      </c>
      <c r="H199" s="36">
        <v>3727.2166666666672</v>
      </c>
      <c r="I199" s="36">
        <v>3743.2333333333336</v>
      </c>
      <c r="J199" s="36">
        <v>3766.1166666666672</v>
      </c>
      <c r="K199" s="31">
        <v>3720.35</v>
      </c>
      <c r="L199" s="31">
        <v>3681.45</v>
      </c>
      <c r="M199" s="31">
        <v>5.6754600000000002</v>
      </c>
      <c r="N199" s="1"/>
      <c r="O199" s="1"/>
    </row>
    <row r="200" spans="1:15" ht="12.75" customHeight="1">
      <c r="A200" s="51">
        <v>191</v>
      </c>
      <c r="B200" s="53" t="s">
        <v>230</v>
      </c>
      <c r="C200" s="31">
        <v>2578.9499999999998</v>
      </c>
      <c r="D200" s="36">
        <v>2575.25</v>
      </c>
      <c r="E200" s="36">
        <v>2560.3000000000002</v>
      </c>
      <c r="F200" s="36">
        <v>2541.65</v>
      </c>
      <c r="G200" s="36">
        <v>2526.7000000000003</v>
      </c>
      <c r="H200" s="36">
        <v>2593.9</v>
      </c>
      <c r="I200" s="36">
        <v>2608.85</v>
      </c>
      <c r="J200" s="36">
        <v>2627.5</v>
      </c>
      <c r="K200" s="31">
        <v>2590.1999999999998</v>
      </c>
      <c r="L200" s="31">
        <v>2556.6</v>
      </c>
      <c r="M200" s="31">
        <v>1.7524500000000001</v>
      </c>
      <c r="N200" s="1"/>
      <c r="O200" s="1"/>
    </row>
    <row r="201" spans="1:15" ht="12.75" customHeight="1">
      <c r="A201" s="51">
        <v>192</v>
      </c>
      <c r="B201" s="53" t="s">
        <v>297</v>
      </c>
      <c r="C201" s="31">
        <v>1570.65</v>
      </c>
      <c r="D201" s="36">
        <v>1578.1833333333334</v>
      </c>
      <c r="E201" s="36">
        <v>1556.4166666666667</v>
      </c>
      <c r="F201" s="36">
        <v>1542.1833333333334</v>
      </c>
      <c r="G201" s="36">
        <v>1520.4166666666667</v>
      </c>
      <c r="H201" s="36">
        <v>1592.4166666666667</v>
      </c>
      <c r="I201" s="36">
        <v>1614.1833333333332</v>
      </c>
      <c r="J201" s="36">
        <v>1628.4166666666667</v>
      </c>
      <c r="K201" s="31">
        <v>1599.95</v>
      </c>
      <c r="L201" s="31">
        <v>1563.95</v>
      </c>
      <c r="M201" s="31">
        <v>7.9767799999999998</v>
      </c>
      <c r="N201" s="1"/>
      <c r="O201" s="1"/>
    </row>
    <row r="202" spans="1:15" ht="12.75" customHeight="1">
      <c r="A202" s="51">
        <v>193</v>
      </c>
      <c r="B202" s="53" t="s">
        <v>231</v>
      </c>
      <c r="C202" s="31">
        <v>4021.15</v>
      </c>
      <c r="D202" s="36">
        <v>4012.8833333333332</v>
      </c>
      <c r="E202" s="36">
        <v>3912.4166666666661</v>
      </c>
      <c r="F202" s="36">
        <v>3803.6833333333329</v>
      </c>
      <c r="G202" s="36">
        <v>3703.2166666666658</v>
      </c>
      <c r="H202" s="36">
        <v>4121.6166666666668</v>
      </c>
      <c r="I202" s="36">
        <v>4222.0833333333339</v>
      </c>
      <c r="J202" s="36">
        <v>4330.8166666666666</v>
      </c>
      <c r="K202" s="31">
        <v>4113.3500000000004</v>
      </c>
      <c r="L202" s="31">
        <v>3904.15</v>
      </c>
      <c r="M202" s="31">
        <v>11.073</v>
      </c>
      <c r="N202" s="1"/>
      <c r="O202" s="1"/>
    </row>
    <row r="203" spans="1:15" ht="12.75" customHeight="1">
      <c r="A203" s="51">
        <v>194</v>
      </c>
      <c r="B203" s="53" t="s">
        <v>299</v>
      </c>
      <c r="C203" s="31">
        <v>3567.75</v>
      </c>
      <c r="D203" s="36">
        <v>3555.2999999999997</v>
      </c>
      <c r="E203" s="36">
        <v>3511.4499999999994</v>
      </c>
      <c r="F203" s="36">
        <v>3455.1499999999996</v>
      </c>
      <c r="G203" s="36">
        <v>3411.2999999999993</v>
      </c>
      <c r="H203" s="36">
        <v>3611.5999999999995</v>
      </c>
      <c r="I203" s="36">
        <v>3655.45</v>
      </c>
      <c r="J203" s="36">
        <v>3711.7499999999995</v>
      </c>
      <c r="K203" s="31">
        <v>3599.15</v>
      </c>
      <c r="L203" s="31">
        <v>3499</v>
      </c>
      <c r="M203" s="31">
        <v>0.74914999999999998</v>
      </c>
      <c r="N203" s="1"/>
      <c r="O203" s="1"/>
    </row>
    <row r="204" spans="1:15" ht="12.75" customHeight="1">
      <c r="A204" s="51">
        <v>195</v>
      </c>
      <c r="B204" s="53" t="s">
        <v>235</v>
      </c>
      <c r="C204" s="31">
        <v>504.3</v>
      </c>
      <c r="D204" s="36">
        <v>500.89999999999992</v>
      </c>
      <c r="E204" s="36">
        <v>492.79999999999984</v>
      </c>
      <c r="F204" s="36">
        <v>481.2999999999999</v>
      </c>
      <c r="G204" s="36">
        <v>473.19999999999982</v>
      </c>
      <c r="H204" s="36">
        <v>512.39999999999986</v>
      </c>
      <c r="I204" s="36">
        <v>520.49999999999989</v>
      </c>
      <c r="J204" s="36">
        <v>531.99999999999989</v>
      </c>
      <c r="K204" s="31">
        <v>509</v>
      </c>
      <c r="L204" s="31">
        <v>489.4</v>
      </c>
      <c r="M204" s="31">
        <v>79.375410000000002</v>
      </c>
      <c r="N204" s="1"/>
      <c r="O204" s="1"/>
    </row>
    <row r="205" spans="1:15" ht="12.75" customHeight="1">
      <c r="A205" s="51">
        <v>196</v>
      </c>
      <c r="B205" s="53" t="s">
        <v>234</v>
      </c>
      <c r="C205" s="31">
        <v>9817.85</v>
      </c>
      <c r="D205" s="36">
        <v>9793.6333333333332</v>
      </c>
      <c r="E205" s="36">
        <v>9729.2666666666664</v>
      </c>
      <c r="F205" s="36">
        <v>9640.6833333333325</v>
      </c>
      <c r="G205" s="36">
        <v>9576.3166666666657</v>
      </c>
      <c r="H205" s="36">
        <v>9882.2166666666672</v>
      </c>
      <c r="I205" s="36">
        <v>9946.5833333333321</v>
      </c>
      <c r="J205" s="36">
        <v>10035.166666666668</v>
      </c>
      <c r="K205" s="31">
        <v>9858</v>
      </c>
      <c r="L205" s="31">
        <v>9705.0499999999993</v>
      </c>
      <c r="M205" s="31">
        <v>1.8622300000000001</v>
      </c>
      <c r="N205" s="1"/>
      <c r="O205" s="1"/>
    </row>
    <row r="206" spans="1:15" ht="12.75" customHeight="1">
      <c r="A206" s="51">
        <v>197</v>
      </c>
      <c r="B206" s="53" t="s">
        <v>300</v>
      </c>
      <c r="C206" s="31">
        <v>150.9</v>
      </c>
      <c r="D206" s="36">
        <v>150.98333333333335</v>
      </c>
      <c r="E206" s="36">
        <v>149.76666666666671</v>
      </c>
      <c r="F206" s="36">
        <v>148.63333333333335</v>
      </c>
      <c r="G206" s="36">
        <v>147.41666666666671</v>
      </c>
      <c r="H206" s="36">
        <v>152.1166666666667</v>
      </c>
      <c r="I206" s="36">
        <v>153.33333333333334</v>
      </c>
      <c r="J206" s="36">
        <v>154.4666666666667</v>
      </c>
      <c r="K206" s="31">
        <v>152.19999999999999</v>
      </c>
      <c r="L206" s="31">
        <v>149.85</v>
      </c>
      <c r="M206" s="31">
        <v>179.48421999999999</v>
      </c>
      <c r="N206" s="1"/>
      <c r="O206" s="1"/>
    </row>
    <row r="207" spans="1:15" ht="12.75" customHeight="1">
      <c r="A207" s="51">
        <v>198</v>
      </c>
      <c r="B207" s="53" t="s">
        <v>233</v>
      </c>
      <c r="C207" s="31">
        <v>1840.85</v>
      </c>
      <c r="D207" s="36">
        <v>1831.2833333333335</v>
      </c>
      <c r="E207" s="36">
        <v>1810.5666666666671</v>
      </c>
      <c r="F207" s="36">
        <v>1780.2833333333335</v>
      </c>
      <c r="G207" s="36">
        <v>1759.5666666666671</v>
      </c>
      <c r="H207" s="36">
        <v>1861.5666666666671</v>
      </c>
      <c r="I207" s="36">
        <v>1882.2833333333338</v>
      </c>
      <c r="J207" s="36">
        <v>1912.5666666666671</v>
      </c>
      <c r="K207" s="31">
        <v>1852</v>
      </c>
      <c r="L207" s="31">
        <v>1801</v>
      </c>
      <c r="M207" s="31">
        <v>2.88958</v>
      </c>
      <c r="N207" s="1"/>
      <c r="O207" s="1"/>
    </row>
    <row r="208" spans="1:15" ht="12.75" customHeight="1">
      <c r="A208" s="51">
        <v>199</v>
      </c>
      <c r="B208" s="53" t="s">
        <v>174</v>
      </c>
      <c r="C208" s="31">
        <v>1200.0999999999999</v>
      </c>
      <c r="D208" s="36">
        <v>1178.05</v>
      </c>
      <c r="E208" s="36">
        <v>1151.5999999999999</v>
      </c>
      <c r="F208" s="36">
        <v>1103.0999999999999</v>
      </c>
      <c r="G208" s="36">
        <v>1076.6499999999999</v>
      </c>
      <c r="H208" s="36">
        <v>1226.55</v>
      </c>
      <c r="I208" s="36">
        <v>1253.0000000000002</v>
      </c>
      <c r="J208" s="36">
        <v>1301.5</v>
      </c>
      <c r="K208" s="31">
        <v>1204.5</v>
      </c>
      <c r="L208" s="31">
        <v>1129.55</v>
      </c>
      <c r="M208" s="31">
        <v>43.414490000000001</v>
      </c>
      <c r="N208" s="1"/>
      <c r="O208" s="1"/>
    </row>
    <row r="209" spans="1:15" ht="12.75" customHeight="1">
      <c r="A209" s="51">
        <v>200</v>
      </c>
      <c r="B209" s="53" t="s">
        <v>301</v>
      </c>
      <c r="C209" s="31">
        <v>1423.55</v>
      </c>
      <c r="D209" s="36">
        <v>1430.1499999999999</v>
      </c>
      <c r="E209" s="36">
        <v>1413.3999999999996</v>
      </c>
      <c r="F209" s="36">
        <v>1403.2499999999998</v>
      </c>
      <c r="G209" s="36">
        <v>1386.4999999999995</v>
      </c>
      <c r="H209" s="36">
        <v>1440.2999999999997</v>
      </c>
      <c r="I209" s="36">
        <v>1457.0500000000002</v>
      </c>
      <c r="J209" s="36">
        <v>1467.1999999999998</v>
      </c>
      <c r="K209" s="31">
        <v>1446.9</v>
      </c>
      <c r="L209" s="31">
        <v>1420</v>
      </c>
      <c r="M209" s="31">
        <v>12.024850000000001</v>
      </c>
      <c r="N209" s="1"/>
      <c r="O209" s="1"/>
    </row>
    <row r="210" spans="1:15" ht="12.75" customHeight="1">
      <c r="A210" s="51">
        <v>201</v>
      </c>
      <c r="B210" s="53" t="s">
        <v>236</v>
      </c>
      <c r="C210" s="31">
        <v>361.8</v>
      </c>
      <c r="D210" s="36">
        <v>359.05</v>
      </c>
      <c r="E210" s="36">
        <v>348.45000000000005</v>
      </c>
      <c r="F210" s="36">
        <v>335.1</v>
      </c>
      <c r="G210" s="36">
        <v>324.50000000000006</v>
      </c>
      <c r="H210" s="36">
        <v>372.40000000000003</v>
      </c>
      <c r="I210" s="36">
        <v>383.00000000000006</v>
      </c>
      <c r="J210" s="36">
        <v>396.35</v>
      </c>
      <c r="K210" s="31">
        <v>369.65</v>
      </c>
      <c r="L210" s="31">
        <v>345.7</v>
      </c>
      <c r="M210" s="31">
        <v>758.04480000000001</v>
      </c>
      <c r="N210" s="1"/>
      <c r="O210" s="1"/>
    </row>
    <row r="211" spans="1:15" ht="12.75" customHeight="1">
      <c r="A211" s="51">
        <v>202</v>
      </c>
      <c r="B211" s="53" t="s">
        <v>139</v>
      </c>
      <c r="C211" s="31">
        <v>12.95</v>
      </c>
      <c r="D211" s="36">
        <v>12.933333333333332</v>
      </c>
      <c r="E211" s="36">
        <v>12.666666666666664</v>
      </c>
      <c r="F211" s="36">
        <v>12.383333333333333</v>
      </c>
      <c r="G211" s="36">
        <v>12.116666666666665</v>
      </c>
      <c r="H211" s="36">
        <v>13.216666666666663</v>
      </c>
      <c r="I211" s="36">
        <v>13.483333333333333</v>
      </c>
      <c r="J211" s="36">
        <v>13.766666666666662</v>
      </c>
      <c r="K211" s="31">
        <v>13.2</v>
      </c>
      <c r="L211" s="31">
        <v>12.65</v>
      </c>
      <c r="M211" s="31">
        <v>5123.1274299999995</v>
      </c>
      <c r="N211" s="1"/>
      <c r="O211" s="1"/>
    </row>
    <row r="212" spans="1:15" ht="12.75" customHeight="1">
      <c r="A212" s="51">
        <v>203</v>
      </c>
      <c r="B212" s="53" t="s">
        <v>237</v>
      </c>
      <c r="C212" s="31">
        <v>1342.75</v>
      </c>
      <c r="D212" s="36">
        <v>1329.1166666666666</v>
      </c>
      <c r="E212" s="36">
        <v>1308.2333333333331</v>
      </c>
      <c r="F212" s="36">
        <v>1273.7166666666665</v>
      </c>
      <c r="G212" s="36">
        <v>1252.833333333333</v>
      </c>
      <c r="H212" s="36">
        <v>1363.6333333333332</v>
      </c>
      <c r="I212" s="36">
        <v>1384.5166666666669</v>
      </c>
      <c r="J212" s="36">
        <v>1419.0333333333333</v>
      </c>
      <c r="K212" s="31">
        <v>1350</v>
      </c>
      <c r="L212" s="31">
        <v>1294.5999999999999</v>
      </c>
      <c r="M212" s="31">
        <v>27.6661</v>
      </c>
      <c r="N212" s="1"/>
      <c r="O212" s="1"/>
    </row>
    <row r="213" spans="1:15" ht="12.75" customHeight="1">
      <c r="A213" s="51">
        <v>204</v>
      </c>
      <c r="B213" s="53" t="s">
        <v>238</v>
      </c>
      <c r="C213" s="31">
        <v>477.3</v>
      </c>
      <c r="D213" s="36">
        <v>476.61666666666662</v>
      </c>
      <c r="E213" s="36">
        <v>473.78333333333325</v>
      </c>
      <c r="F213" s="36">
        <v>470.26666666666665</v>
      </c>
      <c r="G213" s="36">
        <v>467.43333333333328</v>
      </c>
      <c r="H213" s="36">
        <v>480.13333333333321</v>
      </c>
      <c r="I213" s="36">
        <v>482.96666666666658</v>
      </c>
      <c r="J213" s="36">
        <v>486.48333333333318</v>
      </c>
      <c r="K213" s="31">
        <v>479.45</v>
      </c>
      <c r="L213" s="31">
        <v>473.1</v>
      </c>
      <c r="M213" s="31">
        <v>53.857669999999999</v>
      </c>
      <c r="N213" s="1"/>
      <c r="O213" s="1"/>
    </row>
    <row r="214" spans="1:15" ht="12.75" customHeight="1">
      <c r="A214" s="51">
        <v>205</v>
      </c>
      <c r="B214" s="53" t="s">
        <v>303</v>
      </c>
      <c r="C214" s="31">
        <v>24.45</v>
      </c>
      <c r="D214" s="36">
        <v>24.516666666666666</v>
      </c>
      <c r="E214" s="36">
        <v>24.233333333333331</v>
      </c>
      <c r="F214" s="36">
        <v>24.016666666666666</v>
      </c>
      <c r="G214" s="36">
        <v>23.733333333333331</v>
      </c>
      <c r="H214" s="36">
        <v>24.733333333333331</v>
      </c>
      <c r="I214" s="36">
        <v>25.016666666666662</v>
      </c>
      <c r="J214" s="36">
        <v>25.233333333333331</v>
      </c>
      <c r="K214" s="31">
        <v>24.8</v>
      </c>
      <c r="L214" s="31">
        <v>24.3</v>
      </c>
      <c r="M214" s="31">
        <v>1126.1817699999999</v>
      </c>
      <c r="N214" s="1"/>
      <c r="O214" s="1"/>
    </row>
    <row r="215" spans="1:15" ht="12.75" customHeight="1">
      <c r="A215" s="51">
        <v>206</v>
      </c>
      <c r="B215" s="53" t="s">
        <v>239</v>
      </c>
      <c r="C215" s="31">
        <v>150.30000000000001</v>
      </c>
      <c r="D215" s="36">
        <v>149.48333333333332</v>
      </c>
      <c r="E215" s="36">
        <v>146.61666666666665</v>
      </c>
      <c r="F215" s="36">
        <v>142.93333333333334</v>
      </c>
      <c r="G215" s="36">
        <v>140.06666666666666</v>
      </c>
      <c r="H215" s="36">
        <v>153.16666666666663</v>
      </c>
      <c r="I215" s="36">
        <v>156.0333333333333</v>
      </c>
      <c r="J215" s="36">
        <v>159.71666666666661</v>
      </c>
      <c r="K215" s="31">
        <v>152.35</v>
      </c>
      <c r="L215" s="31">
        <v>145.80000000000001</v>
      </c>
      <c r="M215" s="31">
        <v>137.58998</v>
      </c>
      <c r="N215" s="1"/>
      <c r="O215" s="1"/>
    </row>
    <row r="216" spans="1:15" ht="12.75" customHeight="1">
      <c r="A216" s="51">
        <v>207</v>
      </c>
      <c r="B216" s="53" t="s">
        <v>304</v>
      </c>
      <c r="C216" s="31">
        <v>196.9</v>
      </c>
      <c r="D216" s="36">
        <v>196.85</v>
      </c>
      <c r="E216" s="36">
        <v>194.1</v>
      </c>
      <c r="F216" s="36">
        <v>191.3</v>
      </c>
      <c r="G216" s="36">
        <v>188.55</v>
      </c>
      <c r="H216" s="36">
        <v>199.64999999999998</v>
      </c>
      <c r="I216" s="36">
        <v>202.39999999999998</v>
      </c>
      <c r="J216" s="36">
        <v>205.19999999999996</v>
      </c>
      <c r="K216" s="31">
        <v>199.6</v>
      </c>
      <c r="L216" s="31">
        <v>194.05</v>
      </c>
      <c r="M216" s="31">
        <v>351.41521999999998</v>
      </c>
      <c r="N216" s="1"/>
      <c r="O216" s="1"/>
    </row>
    <row r="217" spans="1:15" ht="12.75" customHeight="1">
      <c r="A217" s="51">
        <v>208</v>
      </c>
      <c r="B217" s="53" t="s">
        <v>240</v>
      </c>
      <c r="C217" s="31">
        <v>994.2</v>
      </c>
      <c r="D217" s="36">
        <v>992.75</v>
      </c>
      <c r="E217" s="36">
        <v>986.1</v>
      </c>
      <c r="F217" s="36">
        <v>978</v>
      </c>
      <c r="G217" s="36">
        <v>971.35</v>
      </c>
      <c r="H217" s="36">
        <v>1000.85</v>
      </c>
      <c r="I217" s="36">
        <v>1007.5000000000001</v>
      </c>
      <c r="J217" s="36">
        <v>1015.6</v>
      </c>
      <c r="K217" s="31">
        <v>999.4</v>
      </c>
      <c r="L217" s="31">
        <v>984.65</v>
      </c>
      <c r="M217" s="31">
        <v>5.9416399999999996</v>
      </c>
      <c r="N217" s="1"/>
      <c r="O217" s="1"/>
    </row>
    <row r="218" spans="1:15" ht="12.75" customHeight="1">
      <c r="A218" s="54"/>
      <c r="B218" s="1"/>
      <c r="C218" s="55"/>
      <c r="D218" s="55"/>
      <c r="E218" s="55"/>
      <c r="F218" s="55"/>
      <c r="G218" s="55"/>
      <c r="H218" s="55"/>
      <c r="I218" s="55"/>
      <c r="J218" s="55"/>
      <c r="K218" s="55"/>
      <c r="L218" s="56"/>
      <c r="M218" s="1"/>
      <c r="N218" s="1"/>
      <c r="O218" s="1"/>
    </row>
    <row r="219" spans="1:15" ht="12.75" customHeight="1">
      <c r="A219" s="54"/>
      <c r="B219" s="1"/>
      <c r="C219" s="55"/>
      <c r="D219" s="55"/>
      <c r="E219" s="55"/>
      <c r="F219" s="55"/>
      <c r="G219" s="55"/>
      <c r="H219" s="55"/>
      <c r="I219" s="55"/>
      <c r="J219" s="55"/>
      <c r="K219" s="55"/>
      <c r="L219" s="56"/>
      <c r="M219" s="1"/>
      <c r="N219" s="1"/>
      <c r="O219" s="1"/>
    </row>
    <row r="220" spans="1:15" ht="12.75" customHeight="1">
      <c r="A220" s="57" t="s">
        <v>305</v>
      </c>
      <c r="B220" s="1"/>
      <c r="C220" s="55"/>
      <c r="D220" s="55"/>
      <c r="E220" s="55"/>
      <c r="F220" s="55"/>
      <c r="G220" s="55"/>
      <c r="H220" s="55"/>
      <c r="I220" s="55"/>
      <c r="J220" s="55"/>
      <c r="K220" s="55"/>
      <c r="L220" s="56"/>
      <c r="M220" s="1"/>
      <c r="N220" s="1"/>
      <c r="O220" s="1"/>
    </row>
    <row r="221" spans="1:15" ht="12.75" customHeight="1">
      <c r="A221" s="1"/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1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58" t="s">
        <v>306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59"/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60" t="s">
        <v>307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241</v>
      </c>
      <c r="B226" s="1"/>
      <c r="C226" s="55"/>
      <c r="D226" s="55"/>
      <c r="E226" s="55"/>
      <c r="F226" s="55"/>
      <c r="G226" s="55"/>
      <c r="H226" s="55"/>
      <c r="I226" s="55"/>
      <c r="J226" s="55"/>
      <c r="K226" s="55"/>
      <c r="L226" s="56"/>
      <c r="M226" s="1"/>
      <c r="N226" s="1"/>
      <c r="O226" s="1"/>
    </row>
    <row r="227" spans="1:15" ht="12.75" customHeight="1">
      <c r="A227" s="44" t="s">
        <v>242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243</v>
      </c>
      <c r="B228" s="1"/>
      <c r="C228" s="61"/>
      <c r="D228" s="61"/>
      <c r="E228" s="61"/>
      <c r="F228" s="61"/>
      <c r="G228" s="61"/>
      <c r="H228" s="61"/>
      <c r="I228" s="61"/>
      <c r="J228" s="61"/>
      <c r="K228" s="61"/>
      <c r="L228" s="56"/>
      <c r="M228" s="1"/>
      <c r="N228" s="1"/>
      <c r="O228" s="1"/>
    </row>
    <row r="229" spans="1:15" ht="12.75" customHeight="1">
      <c r="A229" s="44" t="s">
        <v>244</v>
      </c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44" t="s">
        <v>245</v>
      </c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62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1"/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1"/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3" t="s">
        <v>246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247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248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249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250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251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252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253</v>
      </c>
      <c r="B243" s="1"/>
      <c r="C243" s="55"/>
      <c r="D243" s="55"/>
      <c r="E243" s="55"/>
      <c r="F243" s="55"/>
      <c r="G243" s="55"/>
      <c r="H243" s="55"/>
      <c r="I243" s="55"/>
      <c r="J243" s="55"/>
      <c r="K243" s="55"/>
      <c r="L243" s="56"/>
      <c r="M243" s="1"/>
      <c r="N243" s="1"/>
      <c r="O243" s="1"/>
    </row>
    <row r="244" spans="1:15" ht="12.75" customHeight="1">
      <c r="A244" s="64" t="s">
        <v>254</v>
      </c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64" t="s">
        <v>255</v>
      </c>
      <c r="B245" s="1"/>
      <c r="C245" s="61"/>
      <c r="D245" s="61"/>
      <c r="E245" s="61"/>
      <c r="F245" s="61"/>
      <c r="G245" s="61"/>
      <c r="H245" s="61"/>
      <c r="I245" s="61"/>
      <c r="J245" s="61"/>
      <c r="K245" s="61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55"/>
      <c r="D291" s="55"/>
      <c r="E291" s="55"/>
      <c r="F291" s="55"/>
      <c r="G291" s="55"/>
      <c r="H291" s="55"/>
      <c r="I291" s="55"/>
      <c r="J291" s="55"/>
      <c r="K291" s="55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61"/>
      <c r="D293" s="61"/>
      <c r="E293" s="61"/>
      <c r="F293" s="61"/>
      <c r="G293" s="61"/>
      <c r="H293" s="61"/>
      <c r="I293" s="61"/>
      <c r="J293" s="61"/>
      <c r="K293" s="61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55"/>
      <c r="D332" s="55"/>
      <c r="E332" s="55"/>
      <c r="F332" s="55"/>
      <c r="G332" s="55"/>
      <c r="H332" s="55"/>
      <c r="I332" s="55"/>
      <c r="J332" s="55"/>
      <c r="K332" s="55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61"/>
      <c r="D334" s="61"/>
      <c r="E334" s="55"/>
      <c r="F334" s="55"/>
      <c r="G334" s="55"/>
      <c r="H334" s="61"/>
      <c r="I334" s="61"/>
      <c r="J334" s="61"/>
      <c r="K334" s="61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55"/>
      <c r="D337" s="55"/>
      <c r="E337" s="55"/>
      <c r="F337" s="55"/>
      <c r="G337" s="55"/>
      <c r="H337" s="55"/>
      <c r="I337" s="55"/>
      <c r="J337" s="55"/>
      <c r="K337" s="55"/>
      <c r="L337" s="56"/>
      <c r="M337" s="1"/>
      <c r="N337" s="1"/>
      <c r="O337" s="1"/>
    </row>
    <row r="338" spans="1:15" ht="12.75" customHeight="1">
      <c r="A338" s="1"/>
      <c r="B338" s="1"/>
      <c r="C338" s="55"/>
      <c r="D338" s="55"/>
      <c r="E338" s="55"/>
      <c r="F338" s="55"/>
      <c r="G338" s="55"/>
      <c r="H338" s="55"/>
      <c r="I338" s="55"/>
      <c r="J338" s="55"/>
      <c r="K338" s="55"/>
      <c r="L338" s="5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46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46"/>
      <c r="M445" s="1"/>
      <c r="N445" s="1"/>
      <c r="O445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0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52"/>
      <c r="B1" s="353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308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45394</v>
      </c>
      <c r="L6" s="1"/>
      <c r="M6" s="1"/>
      <c r="N6" s="1"/>
      <c r="O6" s="1"/>
    </row>
    <row r="7" spans="1:15" ht="12.75" customHeight="1">
      <c r="B7" s="1"/>
      <c r="C7" s="1" t="s">
        <v>309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46" t="s">
        <v>16</v>
      </c>
      <c r="B9" s="348" t="s">
        <v>18</v>
      </c>
      <c r="C9" s="351" t="s">
        <v>20</v>
      </c>
      <c r="D9" s="351" t="s">
        <v>21</v>
      </c>
      <c r="E9" s="343" t="s">
        <v>22</v>
      </c>
      <c r="F9" s="344"/>
      <c r="G9" s="345"/>
      <c r="H9" s="343" t="s">
        <v>23</v>
      </c>
      <c r="I9" s="344"/>
      <c r="J9" s="345"/>
      <c r="K9" s="26"/>
      <c r="L9" s="27"/>
      <c r="M9" s="48"/>
      <c r="N9" s="1"/>
      <c r="O9" s="1"/>
    </row>
    <row r="10" spans="1:15" ht="42.75" customHeight="1">
      <c r="A10" s="347"/>
      <c r="B10" s="350"/>
      <c r="C10" s="350"/>
      <c r="D10" s="35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256</v>
      </c>
      <c r="N10" s="1"/>
      <c r="O10" s="1"/>
    </row>
    <row r="11" spans="1:15" ht="12" customHeight="1">
      <c r="A11" s="33">
        <v>1</v>
      </c>
      <c r="B11" s="53" t="s">
        <v>310</v>
      </c>
      <c r="C11" s="31">
        <v>735.8</v>
      </c>
      <c r="D11" s="36">
        <v>733.31666666666661</v>
      </c>
      <c r="E11" s="36">
        <v>725.18333333333317</v>
      </c>
      <c r="F11" s="36">
        <v>714.56666666666661</v>
      </c>
      <c r="G11" s="36">
        <v>706.43333333333317</v>
      </c>
      <c r="H11" s="36">
        <v>743.93333333333317</v>
      </c>
      <c r="I11" s="36">
        <v>752.06666666666661</v>
      </c>
      <c r="J11" s="36">
        <v>762.68333333333317</v>
      </c>
      <c r="K11" s="31">
        <v>741.45</v>
      </c>
      <c r="L11" s="31">
        <v>722.7</v>
      </c>
      <c r="M11" s="31">
        <v>15.152570000000001</v>
      </c>
      <c r="N11" s="1"/>
      <c r="O11" s="1"/>
    </row>
    <row r="12" spans="1:15" ht="12" customHeight="1">
      <c r="A12" s="33">
        <v>2</v>
      </c>
      <c r="B12" s="53" t="s">
        <v>311</v>
      </c>
      <c r="C12" s="31">
        <v>29850.9</v>
      </c>
      <c r="D12" s="36">
        <v>29989.95</v>
      </c>
      <c r="E12" s="36">
        <v>29630.95</v>
      </c>
      <c r="F12" s="36">
        <v>29411</v>
      </c>
      <c r="G12" s="36">
        <v>29052</v>
      </c>
      <c r="H12" s="36">
        <v>30209.9</v>
      </c>
      <c r="I12" s="36">
        <v>30568.9</v>
      </c>
      <c r="J12" s="36">
        <v>30788.850000000002</v>
      </c>
      <c r="K12" s="31">
        <v>30348.95</v>
      </c>
      <c r="L12" s="31">
        <v>29770</v>
      </c>
      <c r="M12" s="31">
        <v>2.5350000000000001E-2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6641.55</v>
      </c>
      <c r="D13" s="36">
        <v>6622.5166666666664</v>
      </c>
      <c r="E13" s="36">
        <v>6579.0333333333328</v>
      </c>
      <c r="F13" s="36">
        <v>6516.5166666666664</v>
      </c>
      <c r="G13" s="36">
        <v>6473.0333333333328</v>
      </c>
      <c r="H13" s="36">
        <v>6685.0333333333328</v>
      </c>
      <c r="I13" s="36">
        <v>6728.5166666666664</v>
      </c>
      <c r="J13" s="36">
        <v>6791.0333333333328</v>
      </c>
      <c r="K13" s="31">
        <v>6666</v>
      </c>
      <c r="L13" s="31">
        <v>6560</v>
      </c>
      <c r="M13" s="31">
        <v>2.3420399999999999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2524.6999999999998</v>
      </c>
      <c r="D14" s="36">
        <v>2526.8166666666666</v>
      </c>
      <c r="E14" s="36">
        <v>2511.6333333333332</v>
      </c>
      <c r="F14" s="36">
        <v>2498.5666666666666</v>
      </c>
      <c r="G14" s="36">
        <v>2483.3833333333332</v>
      </c>
      <c r="H14" s="36">
        <v>2539.8833333333332</v>
      </c>
      <c r="I14" s="36">
        <v>2555.0666666666666</v>
      </c>
      <c r="J14" s="36">
        <v>2568.1333333333332</v>
      </c>
      <c r="K14" s="31">
        <v>2542</v>
      </c>
      <c r="L14" s="31">
        <v>2513.75</v>
      </c>
      <c r="M14" s="31">
        <v>1.68415</v>
      </c>
      <c r="N14" s="1"/>
      <c r="O14" s="1"/>
    </row>
    <row r="15" spans="1:15" ht="12" customHeight="1">
      <c r="A15" s="33">
        <v>5</v>
      </c>
      <c r="B15" s="53" t="s">
        <v>312</v>
      </c>
      <c r="C15" s="31">
        <v>4010.85</v>
      </c>
      <c r="D15" s="36">
        <v>4041.35</v>
      </c>
      <c r="E15" s="36">
        <v>3952.1499999999996</v>
      </c>
      <c r="F15" s="36">
        <v>3893.45</v>
      </c>
      <c r="G15" s="36">
        <v>3804.2499999999995</v>
      </c>
      <c r="H15" s="36">
        <v>4100.0499999999993</v>
      </c>
      <c r="I15" s="36">
        <v>4189.25</v>
      </c>
      <c r="J15" s="36">
        <v>4247.95</v>
      </c>
      <c r="K15" s="31">
        <v>4130.55</v>
      </c>
      <c r="L15" s="31">
        <v>3982.65</v>
      </c>
      <c r="M15" s="31">
        <v>0.31364999999999998</v>
      </c>
      <c r="N15" s="1"/>
      <c r="O15" s="1"/>
    </row>
    <row r="16" spans="1:15" ht="12" customHeight="1">
      <c r="A16" s="33">
        <v>6</v>
      </c>
      <c r="B16" s="53" t="s">
        <v>313</v>
      </c>
      <c r="C16" s="31">
        <v>1568.5</v>
      </c>
      <c r="D16" s="36">
        <v>1577.3333333333333</v>
      </c>
      <c r="E16" s="36">
        <v>1547.6666666666665</v>
      </c>
      <c r="F16" s="36">
        <v>1526.8333333333333</v>
      </c>
      <c r="G16" s="36">
        <v>1497.1666666666665</v>
      </c>
      <c r="H16" s="36">
        <v>1598.1666666666665</v>
      </c>
      <c r="I16" s="36">
        <v>1627.833333333333</v>
      </c>
      <c r="J16" s="36">
        <v>1648.6666666666665</v>
      </c>
      <c r="K16" s="31">
        <v>1607</v>
      </c>
      <c r="L16" s="31">
        <v>1556.5</v>
      </c>
      <c r="M16" s="31">
        <v>5.4836299999999998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634.45000000000005</v>
      </c>
      <c r="D17" s="36">
        <v>633.9666666666667</v>
      </c>
      <c r="E17" s="36">
        <v>629.98333333333335</v>
      </c>
      <c r="F17" s="36">
        <v>625.51666666666665</v>
      </c>
      <c r="G17" s="36">
        <v>621.5333333333333</v>
      </c>
      <c r="H17" s="36">
        <v>638.43333333333339</v>
      </c>
      <c r="I17" s="36">
        <v>642.41666666666674</v>
      </c>
      <c r="J17" s="36">
        <v>646.88333333333344</v>
      </c>
      <c r="K17" s="31">
        <v>637.95000000000005</v>
      </c>
      <c r="L17" s="31">
        <v>629.5</v>
      </c>
      <c r="M17" s="31">
        <v>22.305479999999999</v>
      </c>
      <c r="N17" s="1"/>
      <c r="O17" s="1"/>
    </row>
    <row r="18" spans="1:15" ht="12" customHeight="1">
      <c r="A18" s="33">
        <v>8</v>
      </c>
      <c r="B18" s="53" t="s">
        <v>314</v>
      </c>
      <c r="C18" s="31">
        <v>507.95</v>
      </c>
      <c r="D18" s="36">
        <v>509.10000000000008</v>
      </c>
      <c r="E18" s="36">
        <v>503.20000000000016</v>
      </c>
      <c r="F18" s="36">
        <v>498.4500000000001</v>
      </c>
      <c r="G18" s="36">
        <v>492.55000000000018</v>
      </c>
      <c r="H18" s="36">
        <v>513.85000000000014</v>
      </c>
      <c r="I18" s="36">
        <v>519.75000000000011</v>
      </c>
      <c r="J18" s="36">
        <v>524.50000000000011</v>
      </c>
      <c r="K18" s="31">
        <v>515</v>
      </c>
      <c r="L18" s="31">
        <v>504.35</v>
      </c>
      <c r="M18" s="31">
        <v>1.5372300000000001</v>
      </c>
      <c r="N18" s="1"/>
      <c r="O18" s="1"/>
    </row>
    <row r="19" spans="1:15" ht="12" customHeight="1">
      <c r="A19" s="33">
        <v>9</v>
      </c>
      <c r="B19" s="53" t="s">
        <v>39</v>
      </c>
      <c r="C19" s="31">
        <v>736.25</v>
      </c>
      <c r="D19" s="36">
        <v>727.05000000000007</v>
      </c>
      <c r="E19" s="36">
        <v>709.15000000000009</v>
      </c>
      <c r="F19" s="36">
        <v>682.05000000000007</v>
      </c>
      <c r="G19" s="36">
        <v>664.15000000000009</v>
      </c>
      <c r="H19" s="36">
        <v>754.15000000000009</v>
      </c>
      <c r="I19" s="36">
        <v>772.05</v>
      </c>
      <c r="J19" s="36">
        <v>799.15000000000009</v>
      </c>
      <c r="K19" s="31">
        <v>744.95</v>
      </c>
      <c r="L19" s="31">
        <v>699.95</v>
      </c>
      <c r="M19" s="31">
        <v>52.008459999999999</v>
      </c>
      <c r="N19" s="1"/>
      <c r="O19" s="1"/>
    </row>
    <row r="20" spans="1:15" ht="12" customHeight="1">
      <c r="A20" s="33">
        <v>10</v>
      </c>
      <c r="B20" s="53" t="s">
        <v>315</v>
      </c>
      <c r="C20" s="31">
        <v>1579.5</v>
      </c>
      <c r="D20" s="36">
        <v>1581.3999999999999</v>
      </c>
      <c r="E20" s="36">
        <v>1566.0999999999997</v>
      </c>
      <c r="F20" s="36">
        <v>1552.6999999999998</v>
      </c>
      <c r="G20" s="36">
        <v>1537.3999999999996</v>
      </c>
      <c r="H20" s="36">
        <v>1594.7999999999997</v>
      </c>
      <c r="I20" s="36">
        <v>1610.1</v>
      </c>
      <c r="J20" s="36">
        <v>1623.4999999999998</v>
      </c>
      <c r="K20" s="31">
        <v>1596.7</v>
      </c>
      <c r="L20" s="31">
        <v>1568</v>
      </c>
      <c r="M20" s="31">
        <v>2.0524300000000002</v>
      </c>
      <c r="N20" s="1"/>
      <c r="O20" s="1"/>
    </row>
    <row r="21" spans="1:15" ht="12" customHeight="1">
      <c r="A21" s="33">
        <v>11</v>
      </c>
      <c r="B21" s="53" t="s">
        <v>43</v>
      </c>
      <c r="C21" s="31">
        <v>27021.8</v>
      </c>
      <c r="D21" s="36">
        <v>26893.899999999998</v>
      </c>
      <c r="E21" s="36">
        <v>26548.899999999994</v>
      </c>
      <c r="F21" s="36">
        <v>26075.999999999996</v>
      </c>
      <c r="G21" s="36">
        <v>25730.999999999993</v>
      </c>
      <c r="H21" s="36">
        <v>27366.799999999996</v>
      </c>
      <c r="I21" s="36">
        <v>27711.800000000003</v>
      </c>
      <c r="J21" s="36">
        <v>28184.699999999997</v>
      </c>
      <c r="K21" s="31">
        <v>27238.9</v>
      </c>
      <c r="L21" s="31">
        <v>26421</v>
      </c>
      <c r="M21" s="31">
        <v>0.16752</v>
      </c>
      <c r="N21" s="1"/>
      <c r="O21" s="1"/>
    </row>
    <row r="22" spans="1:15" ht="12" customHeight="1">
      <c r="A22" s="33">
        <v>12</v>
      </c>
      <c r="B22" s="53" t="s">
        <v>866</v>
      </c>
      <c r="C22" s="31">
        <v>1064.25</v>
      </c>
      <c r="D22" s="36">
        <v>1065.4166666666667</v>
      </c>
      <c r="E22" s="36">
        <v>1054.8333333333335</v>
      </c>
      <c r="F22" s="36">
        <v>1045.4166666666667</v>
      </c>
      <c r="G22" s="36">
        <v>1034.8333333333335</v>
      </c>
      <c r="H22" s="36">
        <v>1074.8333333333335</v>
      </c>
      <c r="I22" s="36">
        <v>1085.416666666667</v>
      </c>
      <c r="J22" s="36">
        <v>1094.8333333333335</v>
      </c>
      <c r="K22" s="31">
        <v>1076</v>
      </c>
      <c r="L22" s="31">
        <v>1056</v>
      </c>
      <c r="M22" s="31">
        <v>4.5054299999999996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3242</v>
      </c>
      <c r="D23" s="36">
        <v>3229.7000000000003</v>
      </c>
      <c r="E23" s="36">
        <v>3204.8000000000006</v>
      </c>
      <c r="F23" s="36">
        <v>3167.6000000000004</v>
      </c>
      <c r="G23" s="36">
        <v>3142.7000000000007</v>
      </c>
      <c r="H23" s="36">
        <v>3266.9000000000005</v>
      </c>
      <c r="I23" s="36">
        <v>3291.8</v>
      </c>
      <c r="J23" s="36">
        <v>3329.0000000000005</v>
      </c>
      <c r="K23" s="31">
        <v>3254.6</v>
      </c>
      <c r="L23" s="31">
        <v>3192.5</v>
      </c>
      <c r="M23" s="31">
        <v>14.411379999999999</v>
      </c>
      <c r="N23" s="1"/>
      <c r="O23" s="1"/>
    </row>
    <row r="24" spans="1:15" ht="12.75" customHeight="1">
      <c r="A24" s="33">
        <v>14</v>
      </c>
      <c r="B24" s="53" t="s">
        <v>264</v>
      </c>
      <c r="C24" s="31">
        <v>1907.5</v>
      </c>
      <c r="D24" s="36">
        <v>1908.8833333333332</v>
      </c>
      <c r="E24" s="36">
        <v>1893.6166666666663</v>
      </c>
      <c r="F24" s="36">
        <v>1879.7333333333331</v>
      </c>
      <c r="G24" s="36">
        <v>1864.4666666666662</v>
      </c>
      <c r="H24" s="36">
        <v>1922.7666666666664</v>
      </c>
      <c r="I24" s="36">
        <v>1938.0333333333333</v>
      </c>
      <c r="J24" s="36">
        <v>1951.9166666666665</v>
      </c>
      <c r="K24" s="31">
        <v>1924.15</v>
      </c>
      <c r="L24" s="31">
        <v>1895</v>
      </c>
      <c r="M24" s="31">
        <v>3.0153400000000001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1352.3</v>
      </c>
      <c r="D25" s="36">
        <v>1353.4666666666665</v>
      </c>
      <c r="E25" s="36">
        <v>1347.0333333333328</v>
      </c>
      <c r="F25" s="36">
        <v>1341.7666666666664</v>
      </c>
      <c r="G25" s="36">
        <v>1335.3333333333328</v>
      </c>
      <c r="H25" s="36">
        <v>1358.7333333333329</v>
      </c>
      <c r="I25" s="36">
        <v>1365.1666666666667</v>
      </c>
      <c r="J25" s="36">
        <v>1370.4333333333329</v>
      </c>
      <c r="K25" s="31">
        <v>1359.9</v>
      </c>
      <c r="L25" s="31">
        <v>1348.2</v>
      </c>
      <c r="M25" s="31">
        <v>39.840009999999999</v>
      </c>
      <c r="N25" s="1"/>
      <c r="O25" s="1"/>
    </row>
    <row r="26" spans="1:15" ht="12.75" customHeight="1">
      <c r="A26" s="33">
        <v>16</v>
      </c>
      <c r="B26" s="53" t="s">
        <v>824</v>
      </c>
      <c r="C26" s="31">
        <v>617.85</v>
      </c>
      <c r="D26" s="36">
        <v>616.58333333333337</v>
      </c>
      <c r="E26" s="36">
        <v>611.26666666666677</v>
      </c>
      <c r="F26" s="36">
        <v>604.68333333333339</v>
      </c>
      <c r="G26" s="36">
        <v>599.36666666666679</v>
      </c>
      <c r="H26" s="36">
        <v>623.16666666666674</v>
      </c>
      <c r="I26" s="36">
        <v>628.48333333333335</v>
      </c>
      <c r="J26" s="36">
        <v>635.06666666666672</v>
      </c>
      <c r="K26" s="31">
        <v>621.9</v>
      </c>
      <c r="L26" s="31">
        <v>610</v>
      </c>
      <c r="M26" s="31">
        <v>15.18665</v>
      </c>
      <c r="N26" s="1"/>
      <c r="O26" s="1"/>
    </row>
    <row r="27" spans="1:15" ht="12.75" customHeight="1">
      <c r="A27" s="33">
        <v>17</v>
      </c>
      <c r="B27" s="53" t="s">
        <v>265</v>
      </c>
      <c r="C27" s="31">
        <v>961.3</v>
      </c>
      <c r="D27" s="36">
        <v>961.69999999999993</v>
      </c>
      <c r="E27" s="36">
        <v>956.09999999999991</v>
      </c>
      <c r="F27" s="36">
        <v>950.9</v>
      </c>
      <c r="G27" s="36">
        <v>945.3</v>
      </c>
      <c r="H27" s="36">
        <v>966.89999999999986</v>
      </c>
      <c r="I27" s="36">
        <v>972.5</v>
      </c>
      <c r="J27" s="36">
        <v>977.69999999999982</v>
      </c>
      <c r="K27" s="31">
        <v>967.3</v>
      </c>
      <c r="L27" s="31">
        <v>956.5</v>
      </c>
      <c r="M27" s="31">
        <v>5.0206999999999997</v>
      </c>
      <c r="N27" s="1"/>
      <c r="O27" s="1"/>
    </row>
    <row r="28" spans="1:15" ht="12.75" customHeight="1">
      <c r="A28" s="33">
        <v>18</v>
      </c>
      <c r="B28" s="53" t="s">
        <v>266</v>
      </c>
      <c r="C28" s="31">
        <v>350.65</v>
      </c>
      <c r="D28" s="36">
        <v>351.23333333333329</v>
      </c>
      <c r="E28" s="36">
        <v>348.06666666666661</v>
      </c>
      <c r="F28" s="36">
        <v>345.48333333333329</v>
      </c>
      <c r="G28" s="36">
        <v>342.31666666666661</v>
      </c>
      <c r="H28" s="36">
        <v>353.81666666666661</v>
      </c>
      <c r="I28" s="36">
        <v>356.98333333333323</v>
      </c>
      <c r="J28" s="36">
        <v>359.56666666666661</v>
      </c>
      <c r="K28" s="31">
        <v>354.4</v>
      </c>
      <c r="L28" s="31">
        <v>348.65</v>
      </c>
      <c r="M28" s="31">
        <v>8.9796200000000006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202.9</v>
      </c>
      <c r="D29" s="36">
        <v>202.98333333333335</v>
      </c>
      <c r="E29" s="36">
        <v>201.41666666666669</v>
      </c>
      <c r="F29" s="36">
        <v>199.93333333333334</v>
      </c>
      <c r="G29" s="36">
        <v>198.36666666666667</v>
      </c>
      <c r="H29" s="36">
        <v>204.4666666666667</v>
      </c>
      <c r="I29" s="36">
        <v>206.03333333333336</v>
      </c>
      <c r="J29" s="36">
        <v>207.51666666666671</v>
      </c>
      <c r="K29" s="31">
        <v>204.55</v>
      </c>
      <c r="L29" s="31">
        <v>201.5</v>
      </c>
      <c r="M29" s="31">
        <v>25.277460000000001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238.25</v>
      </c>
      <c r="D30" s="36">
        <v>238.65</v>
      </c>
      <c r="E30" s="36">
        <v>234.3</v>
      </c>
      <c r="F30" s="36">
        <v>230.35</v>
      </c>
      <c r="G30" s="36">
        <v>226</v>
      </c>
      <c r="H30" s="36">
        <v>242.60000000000002</v>
      </c>
      <c r="I30" s="36">
        <v>246.95</v>
      </c>
      <c r="J30" s="36">
        <v>250.90000000000003</v>
      </c>
      <c r="K30" s="31">
        <v>243</v>
      </c>
      <c r="L30" s="31">
        <v>234.7</v>
      </c>
      <c r="M30" s="31">
        <v>34.375</v>
      </c>
      <c r="N30" s="1"/>
      <c r="O30" s="1"/>
    </row>
    <row r="31" spans="1:15" ht="12.75" customHeight="1">
      <c r="A31" s="33">
        <v>21</v>
      </c>
      <c r="B31" s="53" t="s">
        <v>316</v>
      </c>
      <c r="C31" s="31">
        <v>463.35</v>
      </c>
      <c r="D31" s="36">
        <v>457.8</v>
      </c>
      <c r="E31" s="36">
        <v>443.6</v>
      </c>
      <c r="F31" s="36">
        <v>423.85</v>
      </c>
      <c r="G31" s="36">
        <v>409.65000000000003</v>
      </c>
      <c r="H31" s="36">
        <v>477.55</v>
      </c>
      <c r="I31" s="36">
        <v>491.74999999999994</v>
      </c>
      <c r="J31" s="36">
        <v>511.5</v>
      </c>
      <c r="K31" s="31">
        <v>472</v>
      </c>
      <c r="L31" s="31">
        <v>438.05</v>
      </c>
      <c r="M31" s="31">
        <v>44.552219999999998</v>
      </c>
      <c r="N31" s="1"/>
      <c r="O31" s="1"/>
    </row>
    <row r="32" spans="1:15" ht="12.75" customHeight="1">
      <c r="A32" s="33">
        <v>22</v>
      </c>
      <c r="B32" s="53" t="s">
        <v>317</v>
      </c>
      <c r="C32" s="31">
        <v>842.95</v>
      </c>
      <c r="D32" s="36">
        <v>845.76666666666677</v>
      </c>
      <c r="E32" s="36">
        <v>826.43333333333351</v>
      </c>
      <c r="F32" s="36">
        <v>809.91666666666674</v>
      </c>
      <c r="G32" s="36">
        <v>790.58333333333348</v>
      </c>
      <c r="H32" s="36">
        <v>862.28333333333353</v>
      </c>
      <c r="I32" s="36">
        <v>881.61666666666679</v>
      </c>
      <c r="J32" s="36">
        <v>898.13333333333355</v>
      </c>
      <c r="K32" s="31">
        <v>865.1</v>
      </c>
      <c r="L32" s="31">
        <v>829.25</v>
      </c>
      <c r="M32" s="31">
        <v>0.66815000000000002</v>
      </c>
      <c r="N32" s="1"/>
      <c r="O32" s="1"/>
    </row>
    <row r="33" spans="1:15" ht="12.75" customHeight="1">
      <c r="A33" s="33">
        <v>23</v>
      </c>
      <c r="B33" s="53" t="s">
        <v>318</v>
      </c>
      <c r="C33" s="31">
        <v>1092.25</v>
      </c>
      <c r="D33" s="36">
        <v>1094.1833333333334</v>
      </c>
      <c r="E33" s="36">
        <v>1075.3666666666668</v>
      </c>
      <c r="F33" s="36">
        <v>1058.4833333333333</v>
      </c>
      <c r="G33" s="36">
        <v>1039.6666666666667</v>
      </c>
      <c r="H33" s="36">
        <v>1111.0666666666668</v>
      </c>
      <c r="I33" s="36">
        <v>1129.8833333333334</v>
      </c>
      <c r="J33" s="36">
        <v>1146.7666666666669</v>
      </c>
      <c r="K33" s="31">
        <v>1113</v>
      </c>
      <c r="L33" s="31">
        <v>1077.3</v>
      </c>
      <c r="M33" s="31">
        <v>3.1405699999999999</v>
      </c>
      <c r="N33" s="1"/>
      <c r="O33" s="1"/>
    </row>
    <row r="34" spans="1:15" ht="12.75" customHeight="1">
      <c r="A34" s="33">
        <v>24</v>
      </c>
      <c r="B34" s="53" t="s">
        <v>319</v>
      </c>
      <c r="C34" s="31">
        <v>2139.65</v>
      </c>
      <c r="D34" s="36">
        <v>2141.5499999999997</v>
      </c>
      <c r="E34" s="36">
        <v>2128.0999999999995</v>
      </c>
      <c r="F34" s="36">
        <v>2116.5499999999997</v>
      </c>
      <c r="G34" s="36">
        <v>2103.0999999999995</v>
      </c>
      <c r="H34" s="36">
        <v>2153.0999999999995</v>
      </c>
      <c r="I34" s="36">
        <v>2166.5499999999993</v>
      </c>
      <c r="J34" s="36">
        <v>2178.0999999999995</v>
      </c>
      <c r="K34" s="31">
        <v>2155</v>
      </c>
      <c r="L34" s="31">
        <v>2130</v>
      </c>
      <c r="M34" s="31">
        <v>0.87329999999999997</v>
      </c>
      <c r="N34" s="1"/>
      <c r="O34" s="1"/>
    </row>
    <row r="35" spans="1:15" ht="12.75" customHeight="1">
      <c r="A35" s="33">
        <v>25</v>
      </c>
      <c r="B35" s="53" t="s">
        <v>320</v>
      </c>
      <c r="C35" s="31">
        <v>993.75</v>
      </c>
      <c r="D35" s="36">
        <v>987.69999999999993</v>
      </c>
      <c r="E35" s="36">
        <v>978.64999999999986</v>
      </c>
      <c r="F35" s="36">
        <v>963.55</v>
      </c>
      <c r="G35" s="36">
        <v>954.49999999999989</v>
      </c>
      <c r="H35" s="36">
        <v>1002.7999999999998</v>
      </c>
      <c r="I35" s="36">
        <v>1011.8499999999998</v>
      </c>
      <c r="J35" s="36">
        <v>1026.9499999999998</v>
      </c>
      <c r="K35" s="31">
        <v>996.75</v>
      </c>
      <c r="L35" s="31">
        <v>972.6</v>
      </c>
      <c r="M35" s="31">
        <v>0.77497000000000005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4824.5</v>
      </c>
      <c r="D36" s="36">
        <v>4837.3</v>
      </c>
      <c r="E36" s="36">
        <v>4800.4000000000005</v>
      </c>
      <c r="F36" s="36">
        <v>4776.3</v>
      </c>
      <c r="G36" s="36">
        <v>4739.4000000000005</v>
      </c>
      <c r="H36" s="36">
        <v>4861.4000000000005</v>
      </c>
      <c r="I36" s="36">
        <v>4898.3</v>
      </c>
      <c r="J36" s="36">
        <v>4922.4000000000005</v>
      </c>
      <c r="K36" s="31">
        <v>4874.2</v>
      </c>
      <c r="L36" s="31">
        <v>4813.2</v>
      </c>
      <c r="M36" s="31">
        <v>1.83779</v>
      </c>
      <c r="N36" s="1"/>
      <c r="O36" s="1"/>
    </row>
    <row r="37" spans="1:15" ht="12.75" customHeight="1">
      <c r="A37" s="33">
        <v>27</v>
      </c>
      <c r="B37" s="53" t="s">
        <v>321</v>
      </c>
      <c r="C37" s="31">
        <v>2140.6999999999998</v>
      </c>
      <c r="D37" s="36">
        <v>2136.0833333333335</v>
      </c>
      <c r="E37" s="36">
        <v>2095.166666666667</v>
      </c>
      <c r="F37" s="36">
        <v>2049.6333333333337</v>
      </c>
      <c r="G37" s="36">
        <v>2008.7166666666672</v>
      </c>
      <c r="H37" s="36">
        <v>2181.6166666666668</v>
      </c>
      <c r="I37" s="36">
        <v>2222.5333333333338</v>
      </c>
      <c r="J37" s="36">
        <v>2268.0666666666666</v>
      </c>
      <c r="K37" s="31">
        <v>2177</v>
      </c>
      <c r="L37" s="31">
        <v>2090.5500000000002</v>
      </c>
      <c r="M37" s="31">
        <v>1.2807299999999999</v>
      </c>
      <c r="N37" s="1"/>
      <c r="O37" s="1"/>
    </row>
    <row r="38" spans="1:15" ht="12.75" customHeight="1">
      <c r="A38" s="33">
        <v>28</v>
      </c>
      <c r="B38" s="53" t="s">
        <v>770</v>
      </c>
      <c r="C38" s="31">
        <v>72.900000000000006</v>
      </c>
      <c r="D38" s="36">
        <v>73.716666666666669</v>
      </c>
      <c r="E38" s="36">
        <v>70.533333333333331</v>
      </c>
      <c r="F38" s="36">
        <v>68.166666666666657</v>
      </c>
      <c r="G38" s="36">
        <v>64.98333333333332</v>
      </c>
      <c r="H38" s="36">
        <v>76.083333333333343</v>
      </c>
      <c r="I38" s="36">
        <v>79.26666666666668</v>
      </c>
      <c r="J38" s="36">
        <v>81.633333333333354</v>
      </c>
      <c r="K38" s="31">
        <v>76.900000000000006</v>
      </c>
      <c r="L38" s="31">
        <v>71.349999999999994</v>
      </c>
      <c r="M38" s="31">
        <v>71.840980000000002</v>
      </c>
      <c r="N38" s="1"/>
      <c r="O38" s="1"/>
    </row>
    <row r="39" spans="1:15" ht="12.75" customHeight="1">
      <c r="A39" s="33">
        <v>29</v>
      </c>
      <c r="B39" s="53" t="s">
        <v>867</v>
      </c>
      <c r="C39" s="31">
        <v>27.8</v>
      </c>
      <c r="D39" s="36">
        <v>27.833333333333332</v>
      </c>
      <c r="E39" s="36">
        <v>26.966666666666665</v>
      </c>
      <c r="F39" s="36">
        <v>26.133333333333333</v>
      </c>
      <c r="G39" s="36">
        <v>25.266666666666666</v>
      </c>
      <c r="H39" s="36">
        <v>28.666666666666664</v>
      </c>
      <c r="I39" s="36">
        <v>29.533333333333331</v>
      </c>
      <c r="J39" s="36">
        <v>30.366666666666664</v>
      </c>
      <c r="K39" s="31">
        <v>28.7</v>
      </c>
      <c r="L39" s="31">
        <v>27</v>
      </c>
      <c r="M39" s="31">
        <v>27.493770000000001</v>
      </c>
      <c r="N39" s="1"/>
      <c r="O39" s="1"/>
    </row>
    <row r="40" spans="1:15" ht="12.75" customHeight="1">
      <c r="A40" s="33">
        <v>30</v>
      </c>
      <c r="B40" s="53" t="s">
        <v>851</v>
      </c>
      <c r="C40" s="31">
        <v>878.45</v>
      </c>
      <c r="D40" s="36">
        <v>885.69999999999993</v>
      </c>
      <c r="E40" s="36">
        <v>865.89999999999986</v>
      </c>
      <c r="F40" s="36">
        <v>853.34999999999991</v>
      </c>
      <c r="G40" s="36">
        <v>833.54999999999984</v>
      </c>
      <c r="H40" s="36">
        <v>898.24999999999989</v>
      </c>
      <c r="I40" s="36">
        <v>918.04999999999984</v>
      </c>
      <c r="J40" s="36">
        <v>930.59999999999991</v>
      </c>
      <c r="K40" s="31">
        <v>905.5</v>
      </c>
      <c r="L40" s="31">
        <v>873.15</v>
      </c>
      <c r="M40" s="31">
        <v>6.2516299999999996</v>
      </c>
      <c r="N40" s="1"/>
      <c r="O40" s="1"/>
    </row>
    <row r="41" spans="1:15" ht="12.75" customHeight="1">
      <c r="A41" s="33">
        <v>31</v>
      </c>
      <c r="B41" s="53" t="s">
        <v>322</v>
      </c>
      <c r="C41" s="31">
        <v>3692.15</v>
      </c>
      <c r="D41" s="36">
        <v>3721.6833333333329</v>
      </c>
      <c r="E41" s="36">
        <v>3633.4666666666658</v>
      </c>
      <c r="F41" s="36">
        <v>3574.7833333333328</v>
      </c>
      <c r="G41" s="36">
        <v>3486.5666666666657</v>
      </c>
      <c r="H41" s="36">
        <v>3780.3666666666659</v>
      </c>
      <c r="I41" s="36">
        <v>3868.583333333333</v>
      </c>
      <c r="J41" s="36">
        <v>3927.266666666666</v>
      </c>
      <c r="K41" s="31">
        <v>3809.9</v>
      </c>
      <c r="L41" s="31">
        <v>3663</v>
      </c>
      <c r="M41" s="31">
        <v>1.07426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625.65</v>
      </c>
      <c r="D42" s="36">
        <v>624.93333333333339</v>
      </c>
      <c r="E42" s="36">
        <v>621.11666666666679</v>
      </c>
      <c r="F42" s="36">
        <v>616.58333333333337</v>
      </c>
      <c r="G42" s="36">
        <v>612.76666666666677</v>
      </c>
      <c r="H42" s="36">
        <v>629.46666666666681</v>
      </c>
      <c r="I42" s="36">
        <v>633.28333333333342</v>
      </c>
      <c r="J42" s="36">
        <v>637.81666666666683</v>
      </c>
      <c r="K42" s="31">
        <v>628.75</v>
      </c>
      <c r="L42" s="31">
        <v>620.4</v>
      </c>
      <c r="M42" s="31">
        <v>12.937860000000001</v>
      </c>
      <c r="N42" s="1"/>
      <c r="O42" s="1"/>
    </row>
    <row r="43" spans="1:15" ht="12.75" customHeight="1">
      <c r="A43" s="33">
        <v>33</v>
      </c>
      <c r="B43" s="53" t="s">
        <v>323</v>
      </c>
      <c r="C43" s="31">
        <v>2912.05</v>
      </c>
      <c r="D43" s="36">
        <v>2890.2666666666664</v>
      </c>
      <c r="E43" s="36">
        <v>2842.833333333333</v>
      </c>
      <c r="F43" s="36">
        <v>2773.6166666666668</v>
      </c>
      <c r="G43" s="36">
        <v>2726.1833333333334</v>
      </c>
      <c r="H43" s="36">
        <v>2959.4833333333327</v>
      </c>
      <c r="I43" s="36">
        <v>3006.9166666666661</v>
      </c>
      <c r="J43" s="36">
        <v>3076.1333333333323</v>
      </c>
      <c r="K43" s="31">
        <v>2937.7</v>
      </c>
      <c r="L43" s="31">
        <v>2821.05</v>
      </c>
      <c r="M43" s="31">
        <v>4.4447000000000001</v>
      </c>
      <c r="N43" s="1"/>
      <c r="O43" s="1"/>
    </row>
    <row r="44" spans="1:15" ht="12.75" customHeight="1">
      <c r="A44" s="33">
        <v>34</v>
      </c>
      <c r="B44" s="53" t="s">
        <v>324</v>
      </c>
      <c r="C44" s="31">
        <v>877.8</v>
      </c>
      <c r="D44" s="36">
        <v>873.6</v>
      </c>
      <c r="E44" s="36">
        <v>863.2</v>
      </c>
      <c r="F44" s="36">
        <v>848.6</v>
      </c>
      <c r="G44" s="36">
        <v>838.2</v>
      </c>
      <c r="H44" s="36">
        <v>888.2</v>
      </c>
      <c r="I44" s="36">
        <v>898.59999999999991</v>
      </c>
      <c r="J44" s="36">
        <v>913.2</v>
      </c>
      <c r="K44" s="31">
        <v>884</v>
      </c>
      <c r="L44" s="31">
        <v>859</v>
      </c>
      <c r="M44" s="31">
        <v>1.7196100000000001</v>
      </c>
      <c r="N44" s="1"/>
      <c r="O44" s="1"/>
    </row>
    <row r="45" spans="1:15" ht="12.75" customHeight="1">
      <c r="A45" s="33">
        <v>35</v>
      </c>
      <c r="B45" s="53" t="s">
        <v>826</v>
      </c>
      <c r="C45" s="31">
        <v>7153.35</v>
      </c>
      <c r="D45" s="36">
        <v>7122.8499999999995</v>
      </c>
      <c r="E45" s="36">
        <v>6970.4999999999991</v>
      </c>
      <c r="F45" s="36">
        <v>6787.65</v>
      </c>
      <c r="G45" s="36">
        <v>6635.2999999999993</v>
      </c>
      <c r="H45" s="36">
        <v>7305.6999999999989</v>
      </c>
      <c r="I45" s="36">
        <v>7458.0499999999993</v>
      </c>
      <c r="J45" s="36">
        <v>7640.8999999999987</v>
      </c>
      <c r="K45" s="31">
        <v>7275.2</v>
      </c>
      <c r="L45" s="31">
        <v>6940</v>
      </c>
      <c r="M45" s="31">
        <v>1.66879</v>
      </c>
      <c r="N45" s="1"/>
      <c r="O45" s="1"/>
    </row>
    <row r="46" spans="1:15" ht="12.75" customHeight="1">
      <c r="A46" s="33">
        <v>36</v>
      </c>
      <c r="B46" s="53" t="s">
        <v>53</v>
      </c>
      <c r="C46" s="31">
        <v>6489.85</v>
      </c>
      <c r="D46" s="36">
        <v>6485.583333333333</v>
      </c>
      <c r="E46" s="36">
        <v>6455.2666666666664</v>
      </c>
      <c r="F46" s="36">
        <v>6420.6833333333334</v>
      </c>
      <c r="G46" s="36">
        <v>6390.3666666666668</v>
      </c>
      <c r="H46" s="36">
        <v>6520.1666666666661</v>
      </c>
      <c r="I46" s="36">
        <v>6550.4833333333336</v>
      </c>
      <c r="J46" s="36">
        <v>6585.0666666666657</v>
      </c>
      <c r="K46" s="31">
        <v>6515.9</v>
      </c>
      <c r="L46" s="31">
        <v>6451</v>
      </c>
      <c r="M46" s="31">
        <v>1.7494700000000001</v>
      </c>
      <c r="N46" s="1"/>
      <c r="O46" s="1"/>
    </row>
    <row r="47" spans="1:15" ht="12.75" customHeight="1">
      <c r="A47" s="33">
        <v>37</v>
      </c>
      <c r="B47" s="53" t="s">
        <v>55</v>
      </c>
      <c r="C47" s="31">
        <v>488.75</v>
      </c>
      <c r="D47" s="36">
        <v>483.95</v>
      </c>
      <c r="E47" s="36">
        <v>476.79999999999995</v>
      </c>
      <c r="F47" s="36">
        <v>464.84999999999997</v>
      </c>
      <c r="G47" s="36">
        <v>457.69999999999993</v>
      </c>
      <c r="H47" s="36">
        <v>495.9</v>
      </c>
      <c r="I47" s="36">
        <v>503.04999999999995</v>
      </c>
      <c r="J47" s="36">
        <v>515</v>
      </c>
      <c r="K47" s="31">
        <v>491.1</v>
      </c>
      <c r="L47" s="31">
        <v>472</v>
      </c>
      <c r="M47" s="31">
        <v>49.501359999999998</v>
      </c>
      <c r="N47" s="1"/>
      <c r="O47" s="1"/>
    </row>
    <row r="48" spans="1:15" ht="12.75" customHeight="1">
      <c r="A48" s="33">
        <v>38</v>
      </c>
      <c r="B48" s="53" t="s">
        <v>325</v>
      </c>
      <c r="C48" s="31">
        <v>326.60000000000002</v>
      </c>
      <c r="D48" s="36">
        <v>326.38333333333338</v>
      </c>
      <c r="E48" s="36">
        <v>321.51666666666677</v>
      </c>
      <c r="F48" s="36">
        <v>316.43333333333339</v>
      </c>
      <c r="G48" s="36">
        <v>311.56666666666678</v>
      </c>
      <c r="H48" s="36">
        <v>331.46666666666675</v>
      </c>
      <c r="I48" s="36">
        <v>336.33333333333343</v>
      </c>
      <c r="J48" s="36">
        <v>341.41666666666674</v>
      </c>
      <c r="K48" s="31">
        <v>331.25</v>
      </c>
      <c r="L48" s="31">
        <v>321.3</v>
      </c>
      <c r="M48" s="31">
        <v>14.29673</v>
      </c>
      <c r="N48" s="1"/>
      <c r="O48" s="1"/>
    </row>
    <row r="49" spans="1:15" ht="12.75" customHeight="1">
      <c r="A49" s="33">
        <v>39</v>
      </c>
      <c r="B49" s="53" t="s">
        <v>825</v>
      </c>
      <c r="C49" s="31">
        <v>653.54999999999995</v>
      </c>
      <c r="D49" s="36">
        <v>641.4</v>
      </c>
      <c r="E49" s="36">
        <v>623.94999999999993</v>
      </c>
      <c r="F49" s="36">
        <v>594.34999999999991</v>
      </c>
      <c r="G49" s="36">
        <v>576.89999999999986</v>
      </c>
      <c r="H49" s="36">
        <v>671</v>
      </c>
      <c r="I49" s="36">
        <v>688.45</v>
      </c>
      <c r="J49" s="36">
        <v>718.05000000000007</v>
      </c>
      <c r="K49" s="31">
        <v>658.85</v>
      </c>
      <c r="L49" s="31">
        <v>611.79999999999995</v>
      </c>
      <c r="M49" s="31">
        <v>17.557259999999999</v>
      </c>
      <c r="N49" s="1"/>
      <c r="O49" s="1"/>
    </row>
    <row r="50" spans="1:15" ht="12.75" customHeight="1">
      <c r="A50" s="33">
        <v>40</v>
      </c>
      <c r="B50" s="53" t="s">
        <v>326</v>
      </c>
      <c r="C50" s="31">
        <v>599.6</v>
      </c>
      <c r="D50" s="36">
        <v>597.19999999999993</v>
      </c>
      <c r="E50" s="36">
        <v>591.39999999999986</v>
      </c>
      <c r="F50" s="36">
        <v>583.19999999999993</v>
      </c>
      <c r="G50" s="36">
        <v>577.39999999999986</v>
      </c>
      <c r="H50" s="36">
        <v>605.39999999999986</v>
      </c>
      <c r="I50" s="36">
        <v>611.19999999999982</v>
      </c>
      <c r="J50" s="36">
        <v>619.39999999999986</v>
      </c>
      <c r="K50" s="31">
        <v>603</v>
      </c>
      <c r="L50" s="31">
        <v>589</v>
      </c>
      <c r="M50" s="31">
        <v>1.29362</v>
      </c>
      <c r="N50" s="1"/>
      <c r="O50" s="1"/>
    </row>
    <row r="51" spans="1:15" ht="12.75" customHeight="1">
      <c r="A51" s="33">
        <v>41</v>
      </c>
      <c r="B51" s="53" t="s">
        <v>56</v>
      </c>
      <c r="C51" s="31">
        <v>178.5</v>
      </c>
      <c r="D51" s="36">
        <v>178.36666666666667</v>
      </c>
      <c r="E51" s="36">
        <v>176.13333333333335</v>
      </c>
      <c r="F51" s="36">
        <v>173.76666666666668</v>
      </c>
      <c r="G51" s="36">
        <v>171.53333333333336</v>
      </c>
      <c r="H51" s="36">
        <v>180.73333333333335</v>
      </c>
      <c r="I51" s="36">
        <v>182.9666666666667</v>
      </c>
      <c r="J51" s="36">
        <v>185.33333333333334</v>
      </c>
      <c r="K51" s="31">
        <v>180.6</v>
      </c>
      <c r="L51" s="31">
        <v>176</v>
      </c>
      <c r="M51" s="31">
        <v>158.85567</v>
      </c>
      <c r="N51" s="1"/>
      <c r="O51" s="1"/>
    </row>
    <row r="52" spans="1:15" ht="12.75" customHeight="1">
      <c r="A52" s="33">
        <v>42</v>
      </c>
      <c r="B52" s="53" t="s">
        <v>58</v>
      </c>
      <c r="C52" s="31">
        <v>2896.75</v>
      </c>
      <c r="D52" s="36">
        <v>2884.6166666666668</v>
      </c>
      <c r="E52" s="36">
        <v>2870.1333333333337</v>
      </c>
      <c r="F52" s="36">
        <v>2843.5166666666669</v>
      </c>
      <c r="G52" s="36">
        <v>2829.0333333333338</v>
      </c>
      <c r="H52" s="36">
        <v>2911.2333333333336</v>
      </c>
      <c r="I52" s="36">
        <v>2925.7166666666672</v>
      </c>
      <c r="J52" s="36">
        <v>2952.3333333333335</v>
      </c>
      <c r="K52" s="31">
        <v>2899.1</v>
      </c>
      <c r="L52" s="31">
        <v>2858</v>
      </c>
      <c r="M52" s="31">
        <v>7.4049500000000004</v>
      </c>
      <c r="N52" s="1"/>
      <c r="O52" s="1"/>
    </row>
    <row r="53" spans="1:15" ht="12.75" customHeight="1">
      <c r="A53" s="33">
        <v>43</v>
      </c>
      <c r="B53" s="53" t="s">
        <v>327</v>
      </c>
      <c r="C53" s="31">
        <v>475.25</v>
      </c>
      <c r="D53" s="36">
        <v>477.7</v>
      </c>
      <c r="E53" s="36">
        <v>471.7</v>
      </c>
      <c r="F53" s="36">
        <v>468.15</v>
      </c>
      <c r="G53" s="36">
        <v>462.15</v>
      </c>
      <c r="H53" s="36">
        <v>481.25</v>
      </c>
      <c r="I53" s="36">
        <v>487.25</v>
      </c>
      <c r="J53" s="36">
        <v>490.8</v>
      </c>
      <c r="K53" s="31">
        <v>483.7</v>
      </c>
      <c r="L53" s="31">
        <v>474.15</v>
      </c>
      <c r="M53" s="31">
        <v>10.644579999999999</v>
      </c>
      <c r="N53" s="1"/>
      <c r="O53" s="1"/>
    </row>
    <row r="54" spans="1:15" ht="12.75" customHeight="1">
      <c r="A54" s="33">
        <v>44</v>
      </c>
      <c r="B54" s="53" t="s">
        <v>59</v>
      </c>
      <c r="C54" s="31">
        <v>1995.25</v>
      </c>
      <c r="D54" s="36">
        <v>1999.9833333333333</v>
      </c>
      <c r="E54" s="36">
        <v>1985.2666666666667</v>
      </c>
      <c r="F54" s="36">
        <v>1975.2833333333333</v>
      </c>
      <c r="G54" s="36">
        <v>1960.5666666666666</v>
      </c>
      <c r="H54" s="36">
        <v>2009.9666666666667</v>
      </c>
      <c r="I54" s="36">
        <v>2024.6833333333334</v>
      </c>
      <c r="J54" s="36">
        <v>2034.6666666666667</v>
      </c>
      <c r="K54" s="31">
        <v>2014.7</v>
      </c>
      <c r="L54" s="31">
        <v>1990</v>
      </c>
      <c r="M54" s="31">
        <v>1.802</v>
      </c>
      <c r="N54" s="1"/>
      <c r="O54" s="1"/>
    </row>
    <row r="55" spans="1:15" ht="12.75" customHeight="1">
      <c r="A55" s="33">
        <v>45</v>
      </c>
      <c r="B55" s="53" t="s">
        <v>60</v>
      </c>
      <c r="C55" s="31">
        <v>6196.3</v>
      </c>
      <c r="D55" s="36">
        <v>6100.666666666667</v>
      </c>
      <c r="E55" s="36">
        <v>5965.6333333333341</v>
      </c>
      <c r="F55" s="36">
        <v>5734.9666666666672</v>
      </c>
      <c r="G55" s="36">
        <v>5599.9333333333343</v>
      </c>
      <c r="H55" s="36">
        <v>6331.3333333333339</v>
      </c>
      <c r="I55" s="36">
        <v>6466.3666666666668</v>
      </c>
      <c r="J55" s="36">
        <v>6697.0333333333338</v>
      </c>
      <c r="K55" s="31">
        <v>6235.7</v>
      </c>
      <c r="L55" s="31">
        <v>5870</v>
      </c>
      <c r="M55" s="31">
        <v>1.9758899999999999</v>
      </c>
      <c r="N55" s="1"/>
      <c r="O55" s="1"/>
    </row>
    <row r="56" spans="1:15" ht="12" customHeight="1">
      <c r="A56" s="33">
        <v>46</v>
      </c>
      <c r="B56" s="53" t="s">
        <v>63</v>
      </c>
      <c r="C56" s="31">
        <v>1108.6500000000001</v>
      </c>
      <c r="D56" s="36">
        <v>1116.1833333333334</v>
      </c>
      <c r="E56" s="36">
        <v>1097.4666666666667</v>
      </c>
      <c r="F56" s="36">
        <v>1086.2833333333333</v>
      </c>
      <c r="G56" s="36">
        <v>1067.5666666666666</v>
      </c>
      <c r="H56" s="36">
        <v>1127.3666666666668</v>
      </c>
      <c r="I56" s="36">
        <v>1146.0833333333335</v>
      </c>
      <c r="J56" s="36">
        <v>1157.2666666666669</v>
      </c>
      <c r="K56" s="31">
        <v>1134.9000000000001</v>
      </c>
      <c r="L56" s="31">
        <v>1105</v>
      </c>
      <c r="M56" s="31">
        <v>15.899430000000001</v>
      </c>
      <c r="N56" s="1"/>
      <c r="O56" s="1"/>
    </row>
    <row r="57" spans="1:15" ht="12.75" customHeight="1">
      <c r="A57" s="33">
        <v>47</v>
      </c>
      <c r="B57" s="53" t="s">
        <v>328</v>
      </c>
      <c r="C57" s="31">
        <v>520</v>
      </c>
      <c r="D57" s="36">
        <v>522.9</v>
      </c>
      <c r="E57" s="36">
        <v>515.09999999999991</v>
      </c>
      <c r="F57" s="36">
        <v>510.19999999999993</v>
      </c>
      <c r="G57" s="36">
        <v>502.39999999999986</v>
      </c>
      <c r="H57" s="36">
        <v>527.79999999999995</v>
      </c>
      <c r="I57" s="36">
        <v>535.59999999999991</v>
      </c>
      <c r="J57" s="36">
        <v>540.5</v>
      </c>
      <c r="K57" s="31">
        <v>530.70000000000005</v>
      </c>
      <c r="L57" s="31">
        <v>518</v>
      </c>
      <c r="M57" s="31">
        <v>1.42658</v>
      </c>
      <c r="N57" s="1"/>
      <c r="O57" s="1"/>
    </row>
    <row r="58" spans="1:15" ht="12.75" customHeight="1">
      <c r="A58" s="33">
        <v>48</v>
      </c>
      <c r="B58" s="53" t="s">
        <v>267</v>
      </c>
      <c r="C58" s="31">
        <v>4754</v>
      </c>
      <c r="D58" s="36">
        <v>4765.6166666666668</v>
      </c>
      <c r="E58" s="36">
        <v>4699.3833333333332</v>
      </c>
      <c r="F58" s="36">
        <v>4644.7666666666664</v>
      </c>
      <c r="G58" s="36">
        <v>4578.5333333333328</v>
      </c>
      <c r="H58" s="36">
        <v>4820.2333333333336</v>
      </c>
      <c r="I58" s="36">
        <v>4886.4666666666672</v>
      </c>
      <c r="J58" s="36">
        <v>4941.0833333333339</v>
      </c>
      <c r="K58" s="31">
        <v>4831.8500000000004</v>
      </c>
      <c r="L58" s="31">
        <v>4711</v>
      </c>
      <c r="M58" s="31">
        <v>7.2844600000000002</v>
      </c>
      <c r="N58" s="1"/>
      <c r="O58" s="1"/>
    </row>
    <row r="59" spans="1:15" ht="12.75" customHeight="1">
      <c r="A59" s="33">
        <v>49</v>
      </c>
      <c r="B59" s="53" t="s">
        <v>64</v>
      </c>
      <c r="C59" s="31">
        <v>1087.8</v>
      </c>
      <c r="D59" s="36">
        <v>1086.9333333333334</v>
      </c>
      <c r="E59" s="36">
        <v>1080.8666666666668</v>
      </c>
      <c r="F59" s="36">
        <v>1073.9333333333334</v>
      </c>
      <c r="G59" s="36">
        <v>1067.8666666666668</v>
      </c>
      <c r="H59" s="36">
        <v>1093.8666666666668</v>
      </c>
      <c r="I59" s="36">
        <v>1099.9333333333334</v>
      </c>
      <c r="J59" s="36">
        <v>1106.8666666666668</v>
      </c>
      <c r="K59" s="31">
        <v>1093</v>
      </c>
      <c r="L59" s="31">
        <v>1080</v>
      </c>
      <c r="M59" s="31">
        <v>90.640739999999994</v>
      </c>
      <c r="N59" s="1"/>
      <c r="O59" s="1"/>
    </row>
    <row r="60" spans="1:15" ht="12.75" customHeight="1">
      <c r="A60" s="33">
        <v>50</v>
      </c>
      <c r="B60" s="53" t="s">
        <v>329</v>
      </c>
      <c r="C60" s="31">
        <v>3464.8</v>
      </c>
      <c r="D60" s="36">
        <v>3488.35</v>
      </c>
      <c r="E60" s="36">
        <v>3426.45</v>
      </c>
      <c r="F60" s="36">
        <v>3388.1</v>
      </c>
      <c r="G60" s="36">
        <v>3326.2</v>
      </c>
      <c r="H60" s="36">
        <v>3526.7</v>
      </c>
      <c r="I60" s="36">
        <v>3588.6000000000004</v>
      </c>
      <c r="J60" s="36">
        <v>3626.95</v>
      </c>
      <c r="K60" s="31">
        <v>3550.25</v>
      </c>
      <c r="L60" s="31">
        <v>3450</v>
      </c>
      <c r="M60" s="31">
        <v>2.5973999999999999</v>
      </c>
      <c r="N60" s="1"/>
      <c r="O60" s="1"/>
    </row>
    <row r="61" spans="1:15" ht="12.75" customHeight="1">
      <c r="A61" s="33">
        <v>51</v>
      </c>
      <c r="B61" s="53" t="s">
        <v>828</v>
      </c>
      <c r="C61" s="31">
        <v>339.55</v>
      </c>
      <c r="D61" s="36">
        <v>341.90000000000003</v>
      </c>
      <c r="E61" s="36">
        <v>333.45000000000005</v>
      </c>
      <c r="F61" s="36">
        <v>327.35000000000002</v>
      </c>
      <c r="G61" s="36">
        <v>318.90000000000003</v>
      </c>
      <c r="H61" s="36">
        <v>348.00000000000006</v>
      </c>
      <c r="I61" s="36">
        <v>356.45</v>
      </c>
      <c r="J61" s="36">
        <v>362.55000000000007</v>
      </c>
      <c r="K61" s="31">
        <v>350.35</v>
      </c>
      <c r="L61" s="31">
        <v>335.8</v>
      </c>
      <c r="M61" s="31">
        <v>20.621099999999998</v>
      </c>
      <c r="N61" s="1"/>
      <c r="O61" s="1"/>
    </row>
    <row r="62" spans="1:15" ht="12.75" customHeight="1">
      <c r="A62" s="33">
        <v>52</v>
      </c>
      <c r="B62" s="53" t="s">
        <v>330</v>
      </c>
      <c r="C62" s="31">
        <v>2863.5</v>
      </c>
      <c r="D62" s="36">
        <v>2819.7333333333336</v>
      </c>
      <c r="E62" s="36">
        <v>2739.4666666666672</v>
      </c>
      <c r="F62" s="36">
        <v>2615.4333333333334</v>
      </c>
      <c r="G62" s="36">
        <v>2535.166666666667</v>
      </c>
      <c r="H62" s="36">
        <v>2943.7666666666673</v>
      </c>
      <c r="I62" s="36">
        <v>3024.0333333333338</v>
      </c>
      <c r="J62" s="36">
        <v>3148.0666666666675</v>
      </c>
      <c r="K62" s="31">
        <v>2900</v>
      </c>
      <c r="L62" s="31">
        <v>2695.7</v>
      </c>
      <c r="M62" s="31">
        <v>12.9046</v>
      </c>
      <c r="N62" s="1"/>
      <c r="O62" s="1"/>
    </row>
    <row r="63" spans="1:15" ht="12.75" customHeight="1">
      <c r="A63" s="33">
        <v>53</v>
      </c>
      <c r="B63" s="53" t="s">
        <v>65</v>
      </c>
      <c r="C63" s="31">
        <v>9005.5499999999993</v>
      </c>
      <c r="D63" s="36">
        <v>8985.5666666666657</v>
      </c>
      <c r="E63" s="36">
        <v>8921.3333333333321</v>
      </c>
      <c r="F63" s="36">
        <v>8837.1166666666668</v>
      </c>
      <c r="G63" s="36">
        <v>8772.8833333333332</v>
      </c>
      <c r="H63" s="36">
        <v>9069.783333333331</v>
      </c>
      <c r="I63" s="36">
        <v>9134.0166666666646</v>
      </c>
      <c r="J63" s="36">
        <v>9218.2333333333299</v>
      </c>
      <c r="K63" s="31">
        <v>9049.7999999999993</v>
      </c>
      <c r="L63" s="31">
        <v>8901.35</v>
      </c>
      <c r="M63" s="31">
        <v>3.1982400000000002</v>
      </c>
      <c r="N63" s="1"/>
      <c r="O63" s="1"/>
    </row>
    <row r="64" spans="1:15" ht="12.75" customHeight="1">
      <c r="A64" s="33">
        <v>54</v>
      </c>
      <c r="B64" s="53" t="s">
        <v>68</v>
      </c>
      <c r="C64" s="31">
        <v>7230.25</v>
      </c>
      <c r="D64" s="36">
        <v>7214.75</v>
      </c>
      <c r="E64" s="36">
        <v>7175.5</v>
      </c>
      <c r="F64" s="36">
        <v>7120.75</v>
      </c>
      <c r="G64" s="36">
        <v>7081.5</v>
      </c>
      <c r="H64" s="36">
        <v>7269.5</v>
      </c>
      <c r="I64" s="36">
        <v>7308.75</v>
      </c>
      <c r="J64" s="36">
        <v>7363.5</v>
      </c>
      <c r="K64" s="31">
        <v>7254</v>
      </c>
      <c r="L64" s="31">
        <v>7160</v>
      </c>
      <c r="M64" s="31">
        <v>5.6798599999999997</v>
      </c>
      <c r="N64" s="1"/>
      <c r="O64" s="1"/>
    </row>
    <row r="65" spans="1:15" ht="12.75" customHeight="1">
      <c r="A65" s="33">
        <v>55</v>
      </c>
      <c r="B65" s="53" t="s">
        <v>67</v>
      </c>
      <c r="C65" s="31">
        <v>1704.1</v>
      </c>
      <c r="D65" s="36">
        <v>1707.3666666666668</v>
      </c>
      <c r="E65" s="36">
        <v>1692.7333333333336</v>
      </c>
      <c r="F65" s="36">
        <v>1681.3666666666668</v>
      </c>
      <c r="G65" s="36">
        <v>1666.7333333333336</v>
      </c>
      <c r="H65" s="36">
        <v>1718.7333333333336</v>
      </c>
      <c r="I65" s="36">
        <v>1733.3666666666668</v>
      </c>
      <c r="J65" s="36">
        <v>1744.7333333333336</v>
      </c>
      <c r="K65" s="31">
        <v>1722</v>
      </c>
      <c r="L65" s="31">
        <v>1696</v>
      </c>
      <c r="M65" s="31">
        <v>10.31729</v>
      </c>
      <c r="N65" s="1"/>
      <c r="O65" s="1"/>
    </row>
    <row r="66" spans="1:15" ht="12.75" customHeight="1">
      <c r="A66" s="33">
        <v>56</v>
      </c>
      <c r="B66" s="53" t="s">
        <v>268</v>
      </c>
      <c r="C66" s="31">
        <v>8148.9</v>
      </c>
      <c r="D66" s="36">
        <v>8167.0999999999995</v>
      </c>
      <c r="E66" s="36">
        <v>8085.9999999999982</v>
      </c>
      <c r="F66" s="36">
        <v>8023.0999999999985</v>
      </c>
      <c r="G66" s="36">
        <v>7941.9999999999973</v>
      </c>
      <c r="H66" s="36">
        <v>8230</v>
      </c>
      <c r="I66" s="36">
        <v>8311.0999999999985</v>
      </c>
      <c r="J66" s="36">
        <v>8374</v>
      </c>
      <c r="K66" s="31">
        <v>8248.2000000000007</v>
      </c>
      <c r="L66" s="31">
        <v>8104.2</v>
      </c>
      <c r="M66" s="31">
        <v>0.16089000000000001</v>
      </c>
      <c r="N66" s="1"/>
      <c r="O66" s="1"/>
    </row>
    <row r="67" spans="1:15" ht="12.75" customHeight="1">
      <c r="A67" s="33">
        <v>57</v>
      </c>
      <c r="B67" s="53" t="s">
        <v>331</v>
      </c>
      <c r="C67" s="31">
        <v>2298.5500000000002</v>
      </c>
      <c r="D67" s="36">
        <v>2283.7666666666669</v>
      </c>
      <c r="E67" s="36">
        <v>2239.7833333333338</v>
      </c>
      <c r="F67" s="36">
        <v>2181.0166666666669</v>
      </c>
      <c r="G67" s="36">
        <v>2137.0333333333338</v>
      </c>
      <c r="H67" s="36">
        <v>2342.5333333333338</v>
      </c>
      <c r="I67" s="36">
        <v>2386.5166666666664</v>
      </c>
      <c r="J67" s="36">
        <v>2445.2833333333338</v>
      </c>
      <c r="K67" s="31">
        <v>2327.75</v>
      </c>
      <c r="L67" s="31">
        <v>2225</v>
      </c>
      <c r="M67" s="31">
        <v>2.5466899999999999</v>
      </c>
      <c r="N67" s="1"/>
      <c r="O67" s="1"/>
    </row>
    <row r="68" spans="1:15" ht="12.75" customHeight="1">
      <c r="A68" s="33">
        <v>58</v>
      </c>
      <c r="B68" s="53" t="s">
        <v>69</v>
      </c>
      <c r="C68" s="31">
        <v>2419.0500000000002</v>
      </c>
      <c r="D68" s="36">
        <v>2431.65</v>
      </c>
      <c r="E68" s="36">
        <v>2391</v>
      </c>
      <c r="F68" s="36">
        <v>2362.9499999999998</v>
      </c>
      <c r="G68" s="36">
        <v>2322.2999999999997</v>
      </c>
      <c r="H68" s="36">
        <v>2459.7000000000003</v>
      </c>
      <c r="I68" s="36">
        <v>2500.3500000000008</v>
      </c>
      <c r="J68" s="36">
        <v>2528.4000000000005</v>
      </c>
      <c r="K68" s="31">
        <v>2472.3000000000002</v>
      </c>
      <c r="L68" s="31">
        <v>2403.6</v>
      </c>
      <c r="M68" s="31">
        <v>2.5313500000000002</v>
      </c>
      <c r="N68" s="1"/>
      <c r="O68" s="1"/>
    </row>
    <row r="69" spans="1:15" ht="12.75" customHeight="1">
      <c r="A69" s="33">
        <v>59</v>
      </c>
      <c r="B69" s="53" t="s">
        <v>70</v>
      </c>
      <c r="C69" s="31">
        <v>388.65</v>
      </c>
      <c r="D69" s="36">
        <v>390.3</v>
      </c>
      <c r="E69" s="36">
        <v>384.8</v>
      </c>
      <c r="F69" s="36">
        <v>380.95</v>
      </c>
      <c r="G69" s="36">
        <v>375.45</v>
      </c>
      <c r="H69" s="36">
        <v>394.15000000000003</v>
      </c>
      <c r="I69" s="36">
        <v>399.65000000000003</v>
      </c>
      <c r="J69" s="36">
        <v>403.50000000000006</v>
      </c>
      <c r="K69" s="31">
        <v>395.8</v>
      </c>
      <c r="L69" s="31">
        <v>386.45</v>
      </c>
      <c r="M69" s="31">
        <v>24.522279999999999</v>
      </c>
      <c r="N69" s="1"/>
      <c r="O69" s="1"/>
    </row>
    <row r="70" spans="1:15" ht="12.75" customHeight="1">
      <c r="A70" s="33">
        <v>60</v>
      </c>
      <c r="B70" s="53" t="s">
        <v>71</v>
      </c>
      <c r="C70" s="31">
        <v>182.65</v>
      </c>
      <c r="D70" s="36">
        <v>182.31666666666669</v>
      </c>
      <c r="E70" s="36">
        <v>180.63333333333338</v>
      </c>
      <c r="F70" s="36">
        <v>178.6166666666667</v>
      </c>
      <c r="G70" s="36">
        <v>176.93333333333339</v>
      </c>
      <c r="H70" s="36">
        <v>184.33333333333337</v>
      </c>
      <c r="I70" s="36">
        <v>186.01666666666671</v>
      </c>
      <c r="J70" s="36">
        <v>188.03333333333336</v>
      </c>
      <c r="K70" s="31">
        <v>184</v>
      </c>
      <c r="L70" s="31">
        <v>180.3</v>
      </c>
      <c r="M70" s="31">
        <v>245.79879</v>
      </c>
      <c r="N70" s="1"/>
      <c r="O70" s="1"/>
    </row>
    <row r="71" spans="1:15" ht="12.75" customHeight="1">
      <c r="A71" s="33">
        <v>61</v>
      </c>
      <c r="B71" s="53" t="s">
        <v>72</v>
      </c>
      <c r="C71" s="31">
        <v>270.8</v>
      </c>
      <c r="D71" s="36">
        <v>269.50000000000006</v>
      </c>
      <c r="E71" s="36">
        <v>266.65000000000009</v>
      </c>
      <c r="F71" s="36">
        <v>262.50000000000006</v>
      </c>
      <c r="G71" s="36">
        <v>259.65000000000009</v>
      </c>
      <c r="H71" s="36">
        <v>273.65000000000009</v>
      </c>
      <c r="I71" s="36">
        <v>276.50000000000011</v>
      </c>
      <c r="J71" s="36">
        <v>280.65000000000009</v>
      </c>
      <c r="K71" s="31">
        <v>272.35000000000002</v>
      </c>
      <c r="L71" s="31">
        <v>265.35000000000002</v>
      </c>
      <c r="M71" s="31">
        <v>152.33408</v>
      </c>
      <c r="N71" s="1"/>
      <c r="O71" s="1"/>
    </row>
    <row r="72" spans="1:15" ht="12.75" customHeight="1">
      <c r="A72" s="33">
        <v>62</v>
      </c>
      <c r="B72" s="53" t="s">
        <v>269</v>
      </c>
      <c r="C72" s="31">
        <v>144.44999999999999</v>
      </c>
      <c r="D72" s="36">
        <v>143.68333333333334</v>
      </c>
      <c r="E72" s="36">
        <v>141.96666666666667</v>
      </c>
      <c r="F72" s="36">
        <v>139.48333333333332</v>
      </c>
      <c r="G72" s="36">
        <v>137.76666666666665</v>
      </c>
      <c r="H72" s="36">
        <v>146.16666666666669</v>
      </c>
      <c r="I72" s="36">
        <v>147.88333333333338</v>
      </c>
      <c r="J72" s="36">
        <v>150.3666666666667</v>
      </c>
      <c r="K72" s="31">
        <v>145.4</v>
      </c>
      <c r="L72" s="31">
        <v>141.19999999999999</v>
      </c>
      <c r="M72" s="31">
        <v>106.30745</v>
      </c>
      <c r="N72" s="1"/>
      <c r="O72" s="1"/>
    </row>
    <row r="73" spans="1:15" ht="12.75" customHeight="1">
      <c r="A73" s="33">
        <v>63</v>
      </c>
      <c r="B73" s="53" t="s">
        <v>332</v>
      </c>
      <c r="C73" s="31">
        <v>64.8</v>
      </c>
      <c r="D73" s="36">
        <v>64.583333333333329</v>
      </c>
      <c r="E73" s="36">
        <v>63.966666666666654</v>
      </c>
      <c r="F73" s="36">
        <v>63.133333333333326</v>
      </c>
      <c r="G73" s="36">
        <v>62.516666666666652</v>
      </c>
      <c r="H73" s="36">
        <v>65.416666666666657</v>
      </c>
      <c r="I73" s="36">
        <v>66.033333333333331</v>
      </c>
      <c r="J73" s="36">
        <v>66.86666666666666</v>
      </c>
      <c r="K73" s="31">
        <v>65.2</v>
      </c>
      <c r="L73" s="31">
        <v>63.75</v>
      </c>
      <c r="M73" s="31">
        <v>170.51634999999999</v>
      </c>
      <c r="N73" s="1"/>
      <c r="O73" s="1"/>
    </row>
    <row r="74" spans="1:15" ht="12.75" customHeight="1">
      <c r="A74" s="33">
        <v>64</v>
      </c>
      <c r="B74" s="53" t="s">
        <v>73</v>
      </c>
      <c r="C74" s="31">
        <v>1380.35</v>
      </c>
      <c r="D74" s="36">
        <v>1370.7833333333335</v>
      </c>
      <c r="E74" s="36">
        <v>1351.5666666666671</v>
      </c>
      <c r="F74" s="36">
        <v>1322.7833333333335</v>
      </c>
      <c r="G74" s="36">
        <v>1303.5666666666671</v>
      </c>
      <c r="H74" s="36">
        <v>1399.5666666666671</v>
      </c>
      <c r="I74" s="36">
        <v>1418.7833333333338</v>
      </c>
      <c r="J74" s="36">
        <v>1447.5666666666671</v>
      </c>
      <c r="K74" s="31">
        <v>1390</v>
      </c>
      <c r="L74" s="31">
        <v>1342</v>
      </c>
      <c r="M74" s="31">
        <v>10.37763</v>
      </c>
      <c r="N74" s="1"/>
      <c r="O74" s="1"/>
    </row>
    <row r="75" spans="1:15" ht="12.75" customHeight="1">
      <c r="A75" s="33">
        <v>65</v>
      </c>
      <c r="B75" s="53" t="s">
        <v>333</v>
      </c>
      <c r="C75" s="31">
        <v>5397.2</v>
      </c>
      <c r="D75" s="36">
        <v>5373.7333333333327</v>
      </c>
      <c r="E75" s="36">
        <v>5305.5666666666657</v>
      </c>
      <c r="F75" s="36">
        <v>5213.9333333333334</v>
      </c>
      <c r="G75" s="36">
        <v>5145.7666666666664</v>
      </c>
      <c r="H75" s="36">
        <v>5465.366666666665</v>
      </c>
      <c r="I75" s="36">
        <v>5533.533333333331</v>
      </c>
      <c r="J75" s="36">
        <v>5625.1666666666642</v>
      </c>
      <c r="K75" s="31">
        <v>5441.9</v>
      </c>
      <c r="L75" s="31">
        <v>5282.1</v>
      </c>
      <c r="M75" s="31">
        <v>0.4017</v>
      </c>
      <c r="N75" s="1"/>
      <c r="O75" s="1"/>
    </row>
    <row r="76" spans="1:15" ht="12.75" customHeight="1">
      <c r="A76" s="33">
        <v>66</v>
      </c>
      <c r="B76" s="53" t="s">
        <v>75</v>
      </c>
      <c r="C76" s="31">
        <v>561.70000000000005</v>
      </c>
      <c r="D76" s="36">
        <v>559.83333333333337</v>
      </c>
      <c r="E76" s="36">
        <v>556.9666666666667</v>
      </c>
      <c r="F76" s="36">
        <v>552.23333333333335</v>
      </c>
      <c r="G76" s="36">
        <v>549.36666666666667</v>
      </c>
      <c r="H76" s="36">
        <v>564.56666666666672</v>
      </c>
      <c r="I76" s="36">
        <v>567.43333333333328</v>
      </c>
      <c r="J76" s="36">
        <v>572.16666666666674</v>
      </c>
      <c r="K76" s="31">
        <v>562.70000000000005</v>
      </c>
      <c r="L76" s="31">
        <v>555.1</v>
      </c>
      <c r="M76" s="31">
        <v>3.10094</v>
      </c>
      <c r="N76" s="1"/>
      <c r="O76" s="1"/>
    </row>
    <row r="77" spans="1:15" ht="12.75" customHeight="1">
      <c r="A77" s="33">
        <v>67</v>
      </c>
      <c r="B77" s="53" t="s">
        <v>334</v>
      </c>
      <c r="C77" s="31">
        <v>1768.45</v>
      </c>
      <c r="D77" s="36">
        <v>1758.6833333333334</v>
      </c>
      <c r="E77" s="36">
        <v>1737.7666666666669</v>
      </c>
      <c r="F77" s="36">
        <v>1707.0833333333335</v>
      </c>
      <c r="G77" s="36">
        <v>1686.166666666667</v>
      </c>
      <c r="H77" s="36">
        <v>1789.3666666666668</v>
      </c>
      <c r="I77" s="36">
        <v>1810.2833333333333</v>
      </c>
      <c r="J77" s="36">
        <v>1840.9666666666667</v>
      </c>
      <c r="K77" s="31">
        <v>1779.6</v>
      </c>
      <c r="L77" s="31">
        <v>1728</v>
      </c>
      <c r="M77" s="31">
        <v>6.3619000000000003</v>
      </c>
      <c r="N77" s="1"/>
      <c r="O77" s="1"/>
    </row>
    <row r="78" spans="1:15" ht="12.75" customHeight="1">
      <c r="A78" s="33">
        <v>68</v>
      </c>
      <c r="B78" s="53" t="s">
        <v>74</v>
      </c>
      <c r="C78" s="31">
        <v>228.75</v>
      </c>
      <c r="D78" s="36">
        <v>229.36666666666667</v>
      </c>
      <c r="E78" s="36">
        <v>225.88333333333335</v>
      </c>
      <c r="F78" s="36">
        <v>223.01666666666668</v>
      </c>
      <c r="G78" s="36">
        <v>219.53333333333336</v>
      </c>
      <c r="H78" s="36">
        <v>232.23333333333335</v>
      </c>
      <c r="I78" s="36">
        <v>235.7166666666667</v>
      </c>
      <c r="J78" s="36">
        <v>238.58333333333334</v>
      </c>
      <c r="K78" s="31">
        <v>232.85</v>
      </c>
      <c r="L78" s="31">
        <v>226.5</v>
      </c>
      <c r="M78" s="31">
        <v>372.18693000000002</v>
      </c>
      <c r="N78" s="1"/>
      <c r="O78" s="1"/>
    </row>
    <row r="79" spans="1:15" ht="12.75" customHeight="1">
      <c r="A79" s="33">
        <v>69</v>
      </c>
      <c r="B79" s="53" t="s">
        <v>76</v>
      </c>
      <c r="C79" s="31">
        <v>1177.4000000000001</v>
      </c>
      <c r="D79" s="36">
        <v>1170.3166666666666</v>
      </c>
      <c r="E79" s="36">
        <v>1157.0833333333333</v>
      </c>
      <c r="F79" s="36">
        <v>1136.7666666666667</v>
      </c>
      <c r="G79" s="36">
        <v>1123.5333333333333</v>
      </c>
      <c r="H79" s="36">
        <v>1190.6333333333332</v>
      </c>
      <c r="I79" s="36">
        <v>1203.8666666666668</v>
      </c>
      <c r="J79" s="36">
        <v>1224.1833333333332</v>
      </c>
      <c r="K79" s="31">
        <v>1183.55</v>
      </c>
      <c r="L79" s="31">
        <v>1150</v>
      </c>
      <c r="M79" s="31">
        <v>10.60445</v>
      </c>
      <c r="N79" s="1"/>
      <c r="O79" s="1"/>
    </row>
    <row r="80" spans="1:15" ht="12.75" customHeight="1">
      <c r="A80" s="33">
        <v>70</v>
      </c>
      <c r="B80" s="53" t="s">
        <v>79</v>
      </c>
      <c r="C80" s="31">
        <v>262.5</v>
      </c>
      <c r="D80" s="36">
        <v>261.25</v>
      </c>
      <c r="E80" s="36">
        <v>257.2</v>
      </c>
      <c r="F80" s="36">
        <v>251.89999999999998</v>
      </c>
      <c r="G80" s="36">
        <v>247.84999999999997</v>
      </c>
      <c r="H80" s="36">
        <v>266.55</v>
      </c>
      <c r="I80" s="36">
        <v>270.59999999999997</v>
      </c>
      <c r="J80" s="36">
        <v>275.90000000000003</v>
      </c>
      <c r="K80" s="31">
        <v>265.3</v>
      </c>
      <c r="L80" s="31">
        <v>255.95</v>
      </c>
      <c r="M80" s="31">
        <v>351.19907000000001</v>
      </c>
      <c r="N80" s="1"/>
      <c r="O80" s="1"/>
    </row>
    <row r="81" spans="1:15" ht="12.75" customHeight="1">
      <c r="A81" s="33">
        <v>71</v>
      </c>
      <c r="B81" s="53" t="s">
        <v>83</v>
      </c>
      <c r="C81" s="31">
        <v>604.75</v>
      </c>
      <c r="D81" s="36">
        <v>599.48333333333335</v>
      </c>
      <c r="E81" s="36">
        <v>590.26666666666665</v>
      </c>
      <c r="F81" s="36">
        <v>575.7833333333333</v>
      </c>
      <c r="G81" s="36">
        <v>566.56666666666661</v>
      </c>
      <c r="H81" s="36">
        <v>613.9666666666667</v>
      </c>
      <c r="I81" s="36">
        <v>623.18333333333339</v>
      </c>
      <c r="J81" s="36">
        <v>637.66666666666674</v>
      </c>
      <c r="K81" s="31">
        <v>608.70000000000005</v>
      </c>
      <c r="L81" s="31">
        <v>585</v>
      </c>
      <c r="M81" s="31">
        <v>111.43337</v>
      </c>
      <c r="N81" s="1"/>
      <c r="O81" s="1"/>
    </row>
    <row r="82" spans="1:15" ht="12.75" customHeight="1">
      <c r="A82" s="33">
        <v>72</v>
      </c>
      <c r="B82" s="53" t="s">
        <v>78</v>
      </c>
      <c r="C82" s="31">
        <v>1229.4000000000001</v>
      </c>
      <c r="D82" s="36">
        <v>1222.95</v>
      </c>
      <c r="E82" s="36">
        <v>1215.2</v>
      </c>
      <c r="F82" s="36">
        <v>1201</v>
      </c>
      <c r="G82" s="36">
        <v>1193.25</v>
      </c>
      <c r="H82" s="36">
        <v>1237.1500000000001</v>
      </c>
      <c r="I82" s="36">
        <v>1244.9000000000001</v>
      </c>
      <c r="J82" s="36">
        <v>1259.1000000000001</v>
      </c>
      <c r="K82" s="31">
        <v>1230.7</v>
      </c>
      <c r="L82" s="31">
        <v>1208.75</v>
      </c>
      <c r="M82" s="31">
        <v>64.421959999999999</v>
      </c>
      <c r="N82" s="1"/>
      <c r="O82" s="1"/>
    </row>
    <row r="83" spans="1:15" ht="12.75" customHeight="1">
      <c r="A83" s="33">
        <v>73</v>
      </c>
      <c r="B83" s="53" t="s">
        <v>827</v>
      </c>
      <c r="C83" s="31">
        <v>548.15</v>
      </c>
      <c r="D83" s="36">
        <v>546.98333333333323</v>
      </c>
      <c r="E83" s="36">
        <v>544.06666666666649</v>
      </c>
      <c r="F83" s="36">
        <v>539.98333333333323</v>
      </c>
      <c r="G83" s="36">
        <v>537.06666666666649</v>
      </c>
      <c r="H83" s="36">
        <v>551.06666666666649</v>
      </c>
      <c r="I83" s="36">
        <v>553.98333333333323</v>
      </c>
      <c r="J83" s="36">
        <v>558.06666666666649</v>
      </c>
      <c r="K83" s="31">
        <v>549.9</v>
      </c>
      <c r="L83" s="31">
        <v>542.9</v>
      </c>
      <c r="M83" s="31">
        <v>1.07355</v>
      </c>
      <c r="N83" s="1"/>
      <c r="O83" s="1"/>
    </row>
    <row r="84" spans="1:15" ht="12.75" customHeight="1">
      <c r="A84" s="33">
        <v>74</v>
      </c>
      <c r="B84" s="53" t="s">
        <v>80</v>
      </c>
      <c r="C84" s="31">
        <v>278.3</v>
      </c>
      <c r="D84" s="36">
        <v>277.83333333333331</v>
      </c>
      <c r="E84" s="36">
        <v>272.46666666666664</v>
      </c>
      <c r="F84" s="36">
        <v>266.63333333333333</v>
      </c>
      <c r="G84" s="36">
        <v>261.26666666666665</v>
      </c>
      <c r="H84" s="36">
        <v>283.66666666666663</v>
      </c>
      <c r="I84" s="36">
        <v>289.0333333333333</v>
      </c>
      <c r="J84" s="36">
        <v>294.86666666666662</v>
      </c>
      <c r="K84" s="31">
        <v>283.2</v>
      </c>
      <c r="L84" s="31">
        <v>272</v>
      </c>
      <c r="M84" s="31">
        <v>146.11969999999999</v>
      </c>
      <c r="N84" s="1"/>
      <c r="O84" s="1"/>
    </row>
    <row r="85" spans="1:15" ht="12.75" customHeight="1">
      <c r="A85" s="33">
        <v>75</v>
      </c>
      <c r="B85" s="53" t="s">
        <v>335</v>
      </c>
      <c r="C85" s="31">
        <v>1545.15</v>
      </c>
      <c r="D85" s="36">
        <v>1539.8833333333332</v>
      </c>
      <c r="E85" s="36">
        <v>1511.7666666666664</v>
      </c>
      <c r="F85" s="36">
        <v>1478.3833333333332</v>
      </c>
      <c r="G85" s="36">
        <v>1450.2666666666664</v>
      </c>
      <c r="H85" s="36">
        <v>1573.2666666666664</v>
      </c>
      <c r="I85" s="36">
        <v>1601.3833333333332</v>
      </c>
      <c r="J85" s="36">
        <v>1634.7666666666664</v>
      </c>
      <c r="K85" s="31">
        <v>1568</v>
      </c>
      <c r="L85" s="31">
        <v>1506.5</v>
      </c>
      <c r="M85" s="31">
        <v>1.7647600000000001</v>
      </c>
      <c r="N85" s="1"/>
      <c r="O85" s="1"/>
    </row>
    <row r="86" spans="1:15" ht="12.75" customHeight="1">
      <c r="A86" s="33">
        <v>76</v>
      </c>
      <c r="B86" s="53" t="s">
        <v>86</v>
      </c>
      <c r="C86" s="31">
        <v>738.8</v>
      </c>
      <c r="D86" s="36">
        <v>737.81666666666661</v>
      </c>
      <c r="E86" s="36">
        <v>730.98333333333323</v>
      </c>
      <c r="F86" s="36">
        <v>723.16666666666663</v>
      </c>
      <c r="G86" s="36">
        <v>716.33333333333326</v>
      </c>
      <c r="H86" s="36">
        <v>745.63333333333321</v>
      </c>
      <c r="I86" s="36">
        <v>752.4666666666667</v>
      </c>
      <c r="J86" s="36">
        <v>760.28333333333319</v>
      </c>
      <c r="K86" s="31">
        <v>744.65</v>
      </c>
      <c r="L86" s="31">
        <v>730</v>
      </c>
      <c r="M86" s="31">
        <v>10.77352</v>
      </c>
      <c r="N86" s="1"/>
      <c r="O86" s="1"/>
    </row>
    <row r="87" spans="1:15" ht="12.75" customHeight="1">
      <c r="A87" s="33">
        <v>77</v>
      </c>
      <c r="B87" s="53" t="s">
        <v>336</v>
      </c>
      <c r="C87" s="31">
        <v>5897</v>
      </c>
      <c r="D87" s="36">
        <v>5940.2666666666664</v>
      </c>
      <c r="E87" s="36">
        <v>5831.7333333333327</v>
      </c>
      <c r="F87" s="36">
        <v>5766.4666666666662</v>
      </c>
      <c r="G87" s="36">
        <v>5657.9333333333325</v>
      </c>
      <c r="H87" s="36">
        <v>6005.5333333333328</v>
      </c>
      <c r="I87" s="36">
        <v>6114.0666666666657</v>
      </c>
      <c r="J87" s="36">
        <v>6179.333333333333</v>
      </c>
      <c r="K87" s="31">
        <v>6048.8</v>
      </c>
      <c r="L87" s="31">
        <v>5875</v>
      </c>
      <c r="M87" s="31">
        <v>0.21473999999999999</v>
      </c>
      <c r="N87" s="1"/>
      <c r="O87" s="1"/>
    </row>
    <row r="88" spans="1:15" ht="12.75" customHeight="1">
      <c r="A88" s="33">
        <v>78</v>
      </c>
      <c r="B88" s="53" t="s">
        <v>337</v>
      </c>
      <c r="C88" s="31">
        <v>1419.6</v>
      </c>
      <c r="D88" s="36">
        <v>1407.7</v>
      </c>
      <c r="E88" s="36">
        <v>1390.4</v>
      </c>
      <c r="F88" s="36">
        <v>1361.2</v>
      </c>
      <c r="G88" s="36">
        <v>1343.9</v>
      </c>
      <c r="H88" s="36">
        <v>1436.9</v>
      </c>
      <c r="I88" s="36">
        <v>1454.1999999999998</v>
      </c>
      <c r="J88" s="36">
        <v>1483.4</v>
      </c>
      <c r="K88" s="31">
        <v>1425</v>
      </c>
      <c r="L88" s="31">
        <v>1378.5</v>
      </c>
      <c r="M88" s="31">
        <v>6.9710099999999997</v>
      </c>
      <c r="N88" s="1"/>
      <c r="O88" s="1"/>
    </row>
    <row r="89" spans="1:15" ht="12.75" customHeight="1">
      <c r="A89" s="33">
        <v>79</v>
      </c>
      <c r="B89" s="53" t="s">
        <v>338</v>
      </c>
      <c r="C89" s="31">
        <v>1591.65</v>
      </c>
      <c r="D89" s="36">
        <v>1596.5166666666664</v>
      </c>
      <c r="E89" s="36">
        <v>1580.9833333333329</v>
      </c>
      <c r="F89" s="36">
        <v>1570.3166666666664</v>
      </c>
      <c r="G89" s="36">
        <v>1554.7833333333328</v>
      </c>
      <c r="H89" s="36">
        <v>1607.1833333333329</v>
      </c>
      <c r="I89" s="36">
        <v>1622.7166666666667</v>
      </c>
      <c r="J89" s="36">
        <v>1633.383333333333</v>
      </c>
      <c r="K89" s="31">
        <v>1612.05</v>
      </c>
      <c r="L89" s="31">
        <v>1585.85</v>
      </c>
      <c r="M89" s="31">
        <v>0.24354999999999999</v>
      </c>
      <c r="N89" s="1"/>
      <c r="O89" s="1"/>
    </row>
    <row r="90" spans="1:15" ht="12.75" customHeight="1">
      <c r="A90" s="33">
        <v>80</v>
      </c>
      <c r="B90" s="53" t="s">
        <v>339</v>
      </c>
      <c r="C90" s="31">
        <v>533.5</v>
      </c>
      <c r="D90" s="36">
        <v>534.08333333333337</v>
      </c>
      <c r="E90" s="36">
        <v>524.2166666666667</v>
      </c>
      <c r="F90" s="36">
        <v>514.93333333333328</v>
      </c>
      <c r="G90" s="36">
        <v>505.06666666666661</v>
      </c>
      <c r="H90" s="36">
        <v>543.36666666666679</v>
      </c>
      <c r="I90" s="36">
        <v>553.23333333333335</v>
      </c>
      <c r="J90" s="36">
        <v>562.51666666666688</v>
      </c>
      <c r="K90" s="31">
        <v>543.95000000000005</v>
      </c>
      <c r="L90" s="31">
        <v>524.79999999999995</v>
      </c>
      <c r="M90" s="31">
        <v>6.3205299999999998</v>
      </c>
      <c r="N90" s="1"/>
      <c r="O90" s="1"/>
    </row>
    <row r="91" spans="1:15" ht="12.75" customHeight="1">
      <c r="A91" s="33">
        <v>81</v>
      </c>
      <c r="B91" s="53" t="s">
        <v>81</v>
      </c>
      <c r="C91" s="31">
        <v>29795.75</v>
      </c>
      <c r="D91" s="36">
        <v>29838.7</v>
      </c>
      <c r="E91" s="36">
        <v>29332.100000000002</v>
      </c>
      <c r="F91" s="36">
        <v>28868.45</v>
      </c>
      <c r="G91" s="36">
        <v>28361.850000000002</v>
      </c>
      <c r="H91" s="36">
        <v>30302.350000000002</v>
      </c>
      <c r="I91" s="36">
        <v>30808.95</v>
      </c>
      <c r="J91" s="36">
        <v>31272.600000000002</v>
      </c>
      <c r="K91" s="31">
        <v>30345.3</v>
      </c>
      <c r="L91" s="31">
        <v>29375.05</v>
      </c>
      <c r="M91" s="31">
        <v>0.86951000000000001</v>
      </c>
      <c r="N91" s="1"/>
      <c r="O91" s="1"/>
    </row>
    <row r="92" spans="1:15" ht="12.75" customHeight="1">
      <c r="A92" s="33">
        <v>82</v>
      </c>
      <c r="B92" s="53" t="s">
        <v>340</v>
      </c>
      <c r="C92" s="31">
        <v>986.75</v>
      </c>
      <c r="D92" s="36">
        <v>987.75</v>
      </c>
      <c r="E92" s="36">
        <v>976</v>
      </c>
      <c r="F92" s="36">
        <v>965.25</v>
      </c>
      <c r="G92" s="36">
        <v>953.5</v>
      </c>
      <c r="H92" s="36">
        <v>998.5</v>
      </c>
      <c r="I92" s="36">
        <v>1010.25</v>
      </c>
      <c r="J92" s="36">
        <v>1021</v>
      </c>
      <c r="K92" s="31">
        <v>999.5</v>
      </c>
      <c r="L92" s="31">
        <v>977</v>
      </c>
      <c r="M92" s="31">
        <v>5.2740499999999999</v>
      </c>
      <c r="N92" s="1"/>
      <c r="O92" s="1"/>
    </row>
    <row r="93" spans="1:15" ht="12.75" customHeight="1">
      <c r="A93" s="33">
        <v>83</v>
      </c>
      <c r="B93" s="53" t="s">
        <v>341</v>
      </c>
      <c r="C93" s="31">
        <v>15.8</v>
      </c>
      <c r="D93" s="36">
        <v>15.833333333333334</v>
      </c>
      <c r="E93" s="36">
        <v>15.616666666666667</v>
      </c>
      <c r="F93" s="36">
        <v>15.433333333333334</v>
      </c>
      <c r="G93" s="36">
        <v>15.216666666666667</v>
      </c>
      <c r="H93" s="36">
        <v>16.016666666666666</v>
      </c>
      <c r="I93" s="36">
        <v>16.233333333333334</v>
      </c>
      <c r="J93" s="36">
        <v>16.416666666666668</v>
      </c>
      <c r="K93" s="31">
        <v>16.05</v>
      </c>
      <c r="L93" s="31">
        <v>15.65</v>
      </c>
      <c r="M93" s="31">
        <v>95.803830000000005</v>
      </c>
      <c r="N93" s="1"/>
      <c r="O93" s="1"/>
    </row>
    <row r="94" spans="1:15" ht="12.75" customHeight="1">
      <c r="A94" s="33">
        <v>84</v>
      </c>
      <c r="B94" s="53" t="s">
        <v>84</v>
      </c>
      <c r="C94" s="31">
        <v>4808.7</v>
      </c>
      <c r="D94" s="36">
        <v>4791.5999999999995</v>
      </c>
      <c r="E94" s="36">
        <v>4764.6499999999987</v>
      </c>
      <c r="F94" s="36">
        <v>4720.5999999999995</v>
      </c>
      <c r="G94" s="36">
        <v>4693.6499999999987</v>
      </c>
      <c r="H94" s="36">
        <v>4835.6499999999987</v>
      </c>
      <c r="I94" s="36">
        <v>4862.5999999999995</v>
      </c>
      <c r="J94" s="36">
        <v>4906.6499999999987</v>
      </c>
      <c r="K94" s="31">
        <v>4818.55</v>
      </c>
      <c r="L94" s="31">
        <v>4747.55</v>
      </c>
      <c r="M94" s="31">
        <v>5.0987999999999998</v>
      </c>
      <c r="N94" s="1"/>
      <c r="O94" s="1"/>
    </row>
    <row r="95" spans="1:15" ht="12.75" customHeight="1">
      <c r="A95" s="33">
        <v>85</v>
      </c>
      <c r="B95" s="53" t="s">
        <v>342</v>
      </c>
      <c r="C95" s="31">
        <v>1859.05</v>
      </c>
      <c r="D95" s="36">
        <v>1861.2666666666664</v>
      </c>
      <c r="E95" s="36">
        <v>1843.1333333333328</v>
      </c>
      <c r="F95" s="36">
        <v>1827.2166666666662</v>
      </c>
      <c r="G95" s="36">
        <v>1809.0833333333326</v>
      </c>
      <c r="H95" s="36">
        <v>1877.1833333333329</v>
      </c>
      <c r="I95" s="36">
        <v>1895.3166666666666</v>
      </c>
      <c r="J95" s="36">
        <v>1911.2333333333331</v>
      </c>
      <c r="K95" s="31">
        <v>1879.4</v>
      </c>
      <c r="L95" s="31">
        <v>1845.35</v>
      </c>
      <c r="M95" s="31">
        <v>0.26597999999999999</v>
      </c>
      <c r="N95" s="1"/>
      <c r="O95" s="1"/>
    </row>
    <row r="96" spans="1:15" ht="12.75" customHeight="1">
      <c r="A96" s="33">
        <v>86</v>
      </c>
      <c r="B96" s="53" t="s">
        <v>343</v>
      </c>
      <c r="C96" s="31">
        <v>588.9</v>
      </c>
      <c r="D96" s="36">
        <v>586.61666666666667</v>
      </c>
      <c r="E96" s="36">
        <v>581.23333333333335</v>
      </c>
      <c r="F96" s="36">
        <v>573.56666666666672</v>
      </c>
      <c r="G96" s="36">
        <v>568.18333333333339</v>
      </c>
      <c r="H96" s="36">
        <v>594.2833333333333</v>
      </c>
      <c r="I96" s="36">
        <v>599.66666666666674</v>
      </c>
      <c r="J96" s="36">
        <v>607.33333333333326</v>
      </c>
      <c r="K96" s="31">
        <v>592</v>
      </c>
      <c r="L96" s="31">
        <v>578.95000000000005</v>
      </c>
      <c r="M96" s="31">
        <v>1.6823399999999999</v>
      </c>
      <c r="N96" s="1"/>
      <c r="O96" s="1"/>
    </row>
    <row r="97" spans="1:15" ht="12.75" customHeight="1">
      <c r="A97" s="33">
        <v>87</v>
      </c>
      <c r="B97" s="53" t="s">
        <v>344</v>
      </c>
      <c r="C97" s="31">
        <v>142.35</v>
      </c>
      <c r="D97" s="36">
        <v>142.83333333333334</v>
      </c>
      <c r="E97" s="36">
        <v>140.66666666666669</v>
      </c>
      <c r="F97" s="36">
        <v>138.98333333333335</v>
      </c>
      <c r="G97" s="36">
        <v>136.81666666666669</v>
      </c>
      <c r="H97" s="36">
        <v>144.51666666666668</v>
      </c>
      <c r="I97" s="36">
        <v>146.68333333333337</v>
      </c>
      <c r="J97" s="36">
        <v>148.36666666666667</v>
      </c>
      <c r="K97" s="31">
        <v>145</v>
      </c>
      <c r="L97" s="31">
        <v>141.15</v>
      </c>
      <c r="M97" s="31">
        <v>52.858980000000003</v>
      </c>
      <c r="N97" s="1"/>
      <c r="O97" s="1"/>
    </row>
    <row r="98" spans="1:15" ht="12.75" customHeight="1">
      <c r="A98" s="33">
        <v>88</v>
      </c>
      <c r="B98" s="53" t="s">
        <v>345</v>
      </c>
      <c r="C98" s="31">
        <v>504.1</v>
      </c>
      <c r="D98" s="36">
        <v>501.31666666666666</v>
      </c>
      <c r="E98" s="36">
        <v>496.98333333333335</v>
      </c>
      <c r="F98" s="36">
        <v>489.86666666666667</v>
      </c>
      <c r="G98" s="36">
        <v>485.53333333333336</v>
      </c>
      <c r="H98" s="36">
        <v>508.43333333333334</v>
      </c>
      <c r="I98" s="36">
        <v>512.76666666666665</v>
      </c>
      <c r="J98" s="36">
        <v>519.88333333333333</v>
      </c>
      <c r="K98" s="31">
        <v>505.65</v>
      </c>
      <c r="L98" s="31">
        <v>494.2</v>
      </c>
      <c r="M98" s="31">
        <v>29.196549999999998</v>
      </c>
      <c r="N98" s="1"/>
      <c r="O98" s="1"/>
    </row>
    <row r="99" spans="1:15" ht="12.75" customHeight="1">
      <c r="A99" s="33">
        <v>89</v>
      </c>
      <c r="B99" s="53" t="s">
        <v>823</v>
      </c>
      <c r="C99" s="31">
        <v>478</v>
      </c>
      <c r="D99" s="36">
        <v>477.4666666666667</v>
      </c>
      <c r="E99" s="36">
        <v>474.03333333333342</v>
      </c>
      <c r="F99" s="36">
        <v>470.06666666666672</v>
      </c>
      <c r="G99" s="36">
        <v>466.63333333333344</v>
      </c>
      <c r="H99" s="36">
        <v>481.43333333333339</v>
      </c>
      <c r="I99" s="36">
        <v>484.86666666666667</v>
      </c>
      <c r="J99" s="36">
        <v>488.83333333333337</v>
      </c>
      <c r="K99" s="31">
        <v>480.9</v>
      </c>
      <c r="L99" s="31">
        <v>473.5</v>
      </c>
      <c r="M99" s="31">
        <v>2.4371299999999998</v>
      </c>
      <c r="N99" s="1"/>
      <c r="O99" s="1"/>
    </row>
    <row r="100" spans="1:15" ht="12.75" customHeight="1">
      <c r="A100" s="33">
        <v>90</v>
      </c>
      <c r="B100" s="53" t="s">
        <v>346</v>
      </c>
      <c r="C100" s="31">
        <v>4825.2</v>
      </c>
      <c r="D100" s="36">
        <v>4853.7666666666664</v>
      </c>
      <c r="E100" s="36">
        <v>4781.4333333333325</v>
      </c>
      <c r="F100" s="36">
        <v>4737.6666666666661</v>
      </c>
      <c r="G100" s="36">
        <v>4665.3333333333321</v>
      </c>
      <c r="H100" s="36">
        <v>4897.5333333333328</v>
      </c>
      <c r="I100" s="36">
        <v>4969.8666666666668</v>
      </c>
      <c r="J100" s="36">
        <v>5013.6333333333332</v>
      </c>
      <c r="K100" s="31">
        <v>4926.1000000000004</v>
      </c>
      <c r="L100" s="31">
        <v>4810</v>
      </c>
      <c r="M100" s="31">
        <v>0.33831</v>
      </c>
      <c r="N100" s="1"/>
      <c r="O100" s="1"/>
    </row>
    <row r="101" spans="1:15" ht="12.75" customHeight="1">
      <c r="A101" s="33">
        <v>91</v>
      </c>
      <c r="B101" s="53" t="s">
        <v>347</v>
      </c>
      <c r="C101" s="31">
        <v>393.65</v>
      </c>
      <c r="D101" s="36">
        <v>391.40000000000003</v>
      </c>
      <c r="E101" s="36">
        <v>387.80000000000007</v>
      </c>
      <c r="F101" s="36">
        <v>381.95000000000005</v>
      </c>
      <c r="G101" s="36">
        <v>378.35000000000008</v>
      </c>
      <c r="H101" s="36">
        <v>397.25000000000006</v>
      </c>
      <c r="I101" s="36">
        <v>400.85000000000008</v>
      </c>
      <c r="J101" s="36">
        <v>406.70000000000005</v>
      </c>
      <c r="K101" s="31">
        <v>395</v>
      </c>
      <c r="L101" s="31">
        <v>385.55</v>
      </c>
      <c r="M101" s="31">
        <v>1.9456100000000001</v>
      </c>
      <c r="N101" s="1"/>
      <c r="O101" s="1"/>
    </row>
    <row r="102" spans="1:15" ht="12.75" customHeight="1">
      <c r="A102" s="33">
        <v>92</v>
      </c>
      <c r="B102" s="53" t="s">
        <v>348</v>
      </c>
      <c r="C102" s="31">
        <v>235.1</v>
      </c>
      <c r="D102" s="36">
        <v>234.03333333333333</v>
      </c>
      <c r="E102" s="36">
        <v>232.06666666666666</v>
      </c>
      <c r="F102" s="36">
        <v>229.03333333333333</v>
      </c>
      <c r="G102" s="36">
        <v>227.06666666666666</v>
      </c>
      <c r="H102" s="36">
        <v>237.06666666666666</v>
      </c>
      <c r="I102" s="36">
        <v>239.0333333333333</v>
      </c>
      <c r="J102" s="36">
        <v>242.06666666666666</v>
      </c>
      <c r="K102" s="31">
        <v>236</v>
      </c>
      <c r="L102" s="31">
        <v>231</v>
      </c>
      <c r="M102" s="31">
        <v>3.3823799999999999</v>
      </c>
      <c r="N102" s="1"/>
      <c r="O102" s="1"/>
    </row>
    <row r="103" spans="1:15" ht="12.75" customHeight="1">
      <c r="A103" s="33">
        <v>93</v>
      </c>
      <c r="B103" s="53" t="s">
        <v>88</v>
      </c>
      <c r="C103" s="31">
        <v>808.05</v>
      </c>
      <c r="D103" s="36">
        <v>814.26666666666654</v>
      </c>
      <c r="E103" s="36">
        <v>799.6333333333331</v>
      </c>
      <c r="F103" s="36">
        <v>791.21666666666658</v>
      </c>
      <c r="G103" s="36">
        <v>776.58333333333314</v>
      </c>
      <c r="H103" s="36">
        <v>822.68333333333305</v>
      </c>
      <c r="I103" s="36">
        <v>837.31666666666649</v>
      </c>
      <c r="J103" s="36">
        <v>845.73333333333301</v>
      </c>
      <c r="K103" s="31">
        <v>828.9</v>
      </c>
      <c r="L103" s="31">
        <v>805.85</v>
      </c>
      <c r="M103" s="31">
        <v>6.3679199999999998</v>
      </c>
      <c r="N103" s="1"/>
      <c r="O103" s="1"/>
    </row>
    <row r="104" spans="1:15" ht="12.75" customHeight="1">
      <c r="A104" s="33">
        <v>94</v>
      </c>
      <c r="B104" s="53" t="s">
        <v>87</v>
      </c>
      <c r="C104" s="31">
        <v>612.9</v>
      </c>
      <c r="D104" s="36">
        <v>612.33333333333337</v>
      </c>
      <c r="E104" s="36">
        <v>608.16666666666674</v>
      </c>
      <c r="F104" s="36">
        <v>603.43333333333339</v>
      </c>
      <c r="G104" s="36">
        <v>599.26666666666677</v>
      </c>
      <c r="H104" s="36">
        <v>617.06666666666672</v>
      </c>
      <c r="I104" s="36">
        <v>621.23333333333346</v>
      </c>
      <c r="J104" s="36">
        <v>625.9666666666667</v>
      </c>
      <c r="K104" s="31">
        <v>616.5</v>
      </c>
      <c r="L104" s="31">
        <v>607.6</v>
      </c>
      <c r="M104" s="31">
        <v>46.540489999999998</v>
      </c>
      <c r="N104" s="1"/>
      <c r="O104" s="1"/>
    </row>
    <row r="105" spans="1:15" ht="12.75" customHeight="1">
      <c r="A105" s="33">
        <v>95</v>
      </c>
      <c r="B105" s="53" t="s">
        <v>349</v>
      </c>
      <c r="C105" s="31">
        <v>218</v>
      </c>
      <c r="D105" s="36">
        <v>218.4666666666667</v>
      </c>
      <c r="E105" s="36">
        <v>215.5833333333334</v>
      </c>
      <c r="F105" s="36">
        <v>213.16666666666671</v>
      </c>
      <c r="G105" s="36">
        <v>210.28333333333342</v>
      </c>
      <c r="H105" s="36">
        <v>220.88333333333338</v>
      </c>
      <c r="I105" s="36">
        <v>223.76666666666671</v>
      </c>
      <c r="J105" s="36">
        <v>226.18333333333337</v>
      </c>
      <c r="K105" s="31">
        <v>221.35</v>
      </c>
      <c r="L105" s="31">
        <v>216.05</v>
      </c>
      <c r="M105" s="31">
        <v>2.1183299999999998</v>
      </c>
      <c r="N105" s="1"/>
      <c r="O105" s="1"/>
    </row>
    <row r="106" spans="1:15" ht="12.75" customHeight="1">
      <c r="A106" s="33">
        <v>96</v>
      </c>
      <c r="B106" s="53" t="s">
        <v>350</v>
      </c>
      <c r="C106" s="31">
        <v>1274.45</v>
      </c>
      <c r="D106" s="36">
        <v>1283.9666666666667</v>
      </c>
      <c r="E106" s="36">
        <v>1257.9833333333333</v>
      </c>
      <c r="F106" s="36">
        <v>1241.5166666666667</v>
      </c>
      <c r="G106" s="36">
        <v>1215.5333333333333</v>
      </c>
      <c r="H106" s="36">
        <v>1300.4333333333334</v>
      </c>
      <c r="I106" s="36">
        <v>1326.416666666667</v>
      </c>
      <c r="J106" s="36">
        <v>1342.8833333333334</v>
      </c>
      <c r="K106" s="31">
        <v>1309.95</v>
      </c>
      <c r="L106" s="31">
        <v>1267.5</v>
      </c>
      <c r="M106" s="31">
        <v>0.37948999999999999</v>
      </c>
      <c r="N106" s="1"/>
      <c r="O106" s="1"/>
    </row>
    <row r="107" spans="1:15" ht="12.75" customHeight="1">
      <c r="A107" s="33">
        <v>97</v>
      </c>
      <c r="B107" s="53" t="s">
        <v>351</v>
      </c>
      <c r="C107" s="31">
        <v>220.45</v>
      </c>
      <c r="D107" s="36">
        <v>223.28333333333333</v>
      </c>
      <c r="E107" s="36">
        <v>216.16666666666666</v>
      </c>
      <c r="F107" s="36">
        <v>211.88333333333333</v>
      </c>
      <c r="G107" s="36">
        <v>204.76666666666665</v>
      </c>
      <c r="H107" s="36">
        <v>227.56666666666666</v>
      </c>
      <c r="I107" s="36">
        <v>234.68333333333334</v>
      </c>
      <c r="J107" s="36">
        <v>238.96666666666667</v>
      </c>
      <c r="K107" s="31">
        <v>230.4</v>
      </c>
      <c r="L107" s="31">
        <v>219</v>
      </c>
      <c r="M107" s="31">
        <v>100.91679999999999</v>
      </c>
      <c r="N107" s="1"/>
      <c r="O107" s="1"/>
    </row>
    <row r="108" spans="1:15" ht="12.75" customHeight="1">
      <c r="A108" s="33">
        <v>98</v>
      </c>
      <c r="B108" s="53" t="s">
        <v>352</v>
      </c>
      <c r="C108" s="31">
        <v>2628.4</v>
      </c>
      <c r="D108" s="36">
        <v>2628.5666666666666</v>
      </c>
      <c r="E108" s="36">
        <v>2606.1333333333332</v>
      </c>
      <c r="F108" s="36">
        <v>2583.8666666666668</v>
      </c>
      <c r="G108" s="36">
        <v>2561.4333333333334</v>
      </c>
      <c r="H108" s="36">
        <v>2650.833333333333</v>
      </c>
      <c r="I108" s="36">
        <v>2673.2666666666664</v>
      </c>
      <c r="J108" s="36">
        <v>2695.5333333333328</v>
      </c>
      <c r="K108" s="31">
        <v>2651</v>
      </c>
      <c r="L108" s="31">
        <v>2606.3000000000002</v>
      </c>
      <c r="M108" s="31">
        <v>0.68215999999999999</v>
      </c>
      <c r="N108" s="1"/>
      <c r="O108" s="1"/>
    </row>
    <row r="109" spans="1:15" ht="12.75" customHeight="1">
      <c r="A109" s="33">
        <v>99</v>
      </c>
      <c r="B109" s="53" t="s">
        <v>353</v>
      </c>
      <c r="C109" s="31">
        <v>65.099999999999994</v>
      </c>
      <c r="D109" s="36">
        <v>64.633333333333326</v>
      </c>
      <c r="E109" s="36">
        <v>63.766666666666652</v>
      </c>
      <c r="F109" s="36">
        <v>62.433333333333323</v>
      </c>
      <c r="G109" s="36">
        <v>61.566666666666649</v>
      </c>
      <c r="H109" s="36">
        <v>65.966666666666654</v>
      </c>
      <c r="I109" s="36">
        <v>66.833333333333329</v>
      </c>
      <c r="J109" s="36">
        <v>68.166666666666657</v>
      </c>
      <c r="K109" s="31">
        <v>65.5</v>
      </c>
      <c r="L109" s="31">
        <v>63.3</v>
      </c>
      <c r="M109" s="31">
        <v>134.2474</v>
      </c>
      <c r="N109" s="1"/>
      <c r="O109" s="1"/>
    </row>
    <row r="110" spans="1:15" ht="12.75" customHeight="1">
      <c r="A110" s="33">
        <v>100</v>
      </c>
      <c r="B110" s="53" t="s">
        <v>354</v>
      </c>
      <c r="C110" s="31">
        <v>1882.05</v>
      </c>
      <c r="D110" s="36">
        <v>1886.7166666666665</v>
      </c>
      <c r="E110" s="36">
        <v>1853.5333333333328</v>
      </c>
      <c r="F110" s="36">
        <v>1825.0166666666664</v>
      </c>
      <c r="G110" s="36">
        <v>1791.8333333333328</v>
      </c>
      <c r="H110" s="36">
        <v>1915.2333333333329</v>
      </c>
      <c r="I110" s="36">
        <v>1948.4166666666667</v>
      </c>
      <c r="J110" s="36">
        <v>1976.9333333333329</v>
      </c>
      <c r="K110" s="31">
        <v>1919.9</v>
      </c>
      <c r="L110" s="31">
        <v>1858.2</v>
      </c>
      <c r="M110" s="31">
        <v>16.566880000000001</v>
      </c>
      <c r="N110" s="1"/>
      <c r="O110" s="1"/>
    </row>
    <row r="111" spans="1:15" ht="12.75" customHeight="1">
      <c r="A111" s="33">
        <v>101</v>
      </c>
      <c r="B111" s="53" t="s">
        <v>355</v>
      </c>
      <c r="C111" s="31">
        <v>644.15</v>
      </c>
      <c r="D111" s="36">
        <v>646.31666666666672</v>
      </c>
      <c r="E111" s="36">
        <v>636.88333333333344</v>
      </c>
      <c r="F111" s="36">
        <v>629.61666666666667</v>
      </c>
      <c r="G111" s="36">
        <v>620.18333333333339</v>
      </c>
      <c r="H111" s="36">
        <v>653.58333333333348</v>
      </c>
      <c r="I111" s="36">
        <v>663.01666666666665</v>
      </c>
      <c r="J111" s="36">
        <v>670.28333333333353</v>
      </c>
      <c r="K111" s="31">
        <v>655.75</v>
      </c>
      <c r="L111" s="31">
        <v>639.04999999999995</v>
      </c>
      <c r="M111" s="31">
        <v>0.82979999999999998</v>
      </c>
      <c r="N111" s="1"/>
      <c r="O111" s="1"/>
    </row>
    <row r="112" spans="1:15" ht="12.75" customHeight="1">
      <c r="A112" s="33">
        <v>102</v>
      </c>
      <c r="B112" s="53" t="s">
        <v>356</v>
      </c>
      <c r="C112" s="31">
        <v>1840.75</v>
      </c>
      <c r="D112" s="36">
        <v>1840.6166666666668</v>
      </c>
      <c r="E112" s="36">
        <v>1789.3333333333335</v>
      </c>
      <c r="F112" s="36">
        <v>1737.9166666666667</v>
      </c>
      <c r="G112" s="36">
        <v>1686.6333333333334</v>
      </c>
      <c r="H112" s="36">
        <v>1892.0333333333335</v>
      </c>
      <c r="I112" s="36">
        <v>1943.3166666666668</v>
      </c>
      <c r="J112" s="36">
        <v>1994.7333333333336</v>
      </c>
      <c r="K112" s="31">
        <v>1891.9</v>
      </c>
      <c r="L112" s="31">
        <v>1789.2</v>
      </c>
      <c r="M112" s="31">
        <v>6.54854</v>
      </c>
      <c r="N112" s="1"/>
      <c r="O112" s="1"/>
    </row>
    <row r="113" spans="1:15" ht="12.75" customHeight="1">
      <c r="A113" s="33">
        <v>103</v>
      </c>
      <c r="B113" s="53" t="s">
        <v>357</v>
      </c>
      <c r="C113" s="31">
        <v>7195.2</v>
      </c>
      <c r="D113" s="36">
        <v>7219.4666666666672</v>
      </c>
      <c r="E113" s="36">
        <v>7150.7333333333345</v>
      </c>
      <c r="F113" s="36">
        <v>7106.2666666666673</v>
      </c>
      <c r="G113" s="36">
        <v>7037.5333333333347</v>
      </c>
      <c r="H113" s="36">
        <v>7263.9333333333343</v>
      </c>
      <c r="I113" s="36">
        <v>7332.6666666666679</v>
      </c>
      <c r="J113" s="36">
        <v>7377.1333333333341</v>
      </c>
      <c r="K113" s="31">
        <v>7288.2</v>
      </c>
      <c r="L113" s="31">
        <v>7175</v>
      </c>
      <c r="M113" s="31">
        <v>9.0289999999999995E-2</v>
      </c>
      <c r="N113" s="1"/>
      <c r="O113" s="1"/>
    </row>
    <row r="114" spans="1:15" ht="12.75" customHeight="1">
      <c r="A114" s="33">
        <v>104</v>
      </c>
      <c r="B114" s="53" t="s">
        <v>358</v>
      </c>
      <c r="C114" s="31">
        <v>859.65</v>
      </c>
      <c r="D114" s="36">
        <v>854.93333333333339</v>
      </c>
      <c r="E114" s="36">
        <v>847.26666666666677</v>
      </c>
      <c r="F114" s="36">
        <v>834.88333333333333</v>
      </c>
      <c r="G114" s="36">
        <v>827.2166666666667</v>
      </c>
      <c r="H114" s="36">
        <v>867.31666666666683</v>
      </c>
      <c r="I114" s="36">
        <v>874.98333333333335</v>
      </c>
      <c r="J114" s="36">
        <v>887.3666666666669</v>
      </c>
      <c r="K114" s="31">
        <v>862.6</v>
      </c>
      <c r="L114" s="31">
        <v>842.55</v>
      </c>
      <c r="M114" s="31">
        <v>0.94420000000000004</v>
      </c>
      <c r="N114" s="1"/>
      <c r="O114" s="1"/>
    </row>
    <row r="115" spans="1:15" ht="12.75" customHeight="1">
      <c r="A115" s="33">
        <v>105</v>
      </c>
      <c r="B115" s="53" t="s">
        <v>89</v>
      </c>
      <c r="C115" s="31">
        <v>381</v>
      </c>
      <c r="D115" s="36">
        <v>380.7166666666667</v>
      </c>
      <c r="E115" s="36">
        <v>374.73333333333341</v>
      </c>
      <c r="F115" s="36">
        <v>368.4666666666667</v>
      </c>
      <c r="G115" s="36">
        <v>362.48333333333341</v>
      </c>
      <c r="H115" s="36">
        <v>386.98333333333341</v>
      </c>
      <c r="I115" s="36">
        <v>392.96666666666675</v>
      </c>
      <c r="J115" s="36">
        <v>399.23333333333341</v>
      </c>
      <c r="K115" s="31">
        <v>386.7</v>
      </c>
      <c r="L115" s="31">
        <v>374.45</v>
      </c>
      <c r="M115" s="31">
        <v>27.053660000000001</v>
      </c>
      <c r="N115" s="1"/>
      <c r="O115" s="1"/>
    </row>
    <row r="116" spans="1:15" ht="12.75" customHeight="1">
      <c r="A116" s="33">
        <v>106</v>
      </c>
      <c r="B116" s="53" t="s">
        <v>359</v>
      </c>
      <c r="C116" s="31">
        <v>489.9</v>
      </c>
      <c r="D116" s="36">
        <v>486.58333333333331</v>
      </c>
      <c r="E116" s="36">
        <v>480.26666666666665</v>
      </c>
      <c r="F116" s="36">
        <v>470.63333333333333</v>
      </c>
      <c r="G116" s="36">
        <v>464.31666666666666</v>
      </c>
      <c r="H116" s="36">
        <v>496.21666666666664</v>
      </c>
      <c r="I116" s="36">
        <v>502.53333333333336</v>
      </c>
      <c r="J116" s="36">
        <v>512.16666666666663</v>
      </c>
      <c r="K116" s="31">
        <v>492.9</v>
      </c>
      <c r="L116" s="31">
        <v>476.95</v>
      </c>
      <c r="M116" s="31">
        <v>0.94269000000000003</v>
      </c>
      <c r="N116" s="1"/>
      <c r="O116" s="1"/>
    </row>
    <row r="117" spans="1:15" ht="12.75" customHeight="1">
      <c r="A117" s="33">
        <v>107</v>
      </c>
      <c r="B117" s="53" t="s">
        <v>360</v>
      </c>
      <c r="C117" s="31">
        <v>1098.75</v>
      </c>
      <c r="D117" s="36">
        <v>1098.8999999999999</v>
      </c>
      <c r="E117" s="36">
        <v>1083.3999999999996</v>
      </c>
      <c r="F117" s="36">
        <v>1068.0499999999997</v>
      </c>
      <c r="G117" s="36">
        <v>1052.5499999999995</v>
      </c>
      <c r="H117" s="36">
        <v>1114.2499999999998</v>
      </c>
      <c r="I117" s="36">
        <v>1129.7500000000002</v>
      </c>
      <c r="J117" s="36">
        <v>1145.0999999999999</v>
      </c>
      <c r="K117" s="31">
        <v>1114.4000000000001</v>
      </c>
      <c r="L117" s="31">
        <v>1083.55</v>
      </c>
      <c r="M117" s="31">
        <v>0.87444</v>
      </c>
      <c r="N117" s="1"/>
      <c r="O117" s="1"/>
    </row>
    <row r="118" spans="1:15" ht="12.75" customHeight="1">
      <c r="A118" s="33">
        <v>108</v>
      </c>
      <c r="B118" s="53" t="s">
        <v>90</v>
      </c>
      <c r="C118" s="31">
        <v>1191.8</v>
      </c>
      <c r="D118" s="36">
        <v>1200.3500000000001</v>
      </c>
      <c r="E118" s="36">
        <v>1178.5000000000002</v>
      </c>
      <c r="F118" s="36">
        <v>1165.2</v>
      </c>
      <c r="G118" s="36">
        <v>1143.3500000000001</v>
      </c>
      <c r="H118" s="36">
        <v>1213.6500000000003</v>
      </c>
      <c r="I118" s="36">
        <v>1235.5000000000002</v>
      </c>
      <c r="J118" s="36">
        <v>1248.8000000000004</v>
      </c>
      <c r="K118" s="31">
        <v>1222.2</v>
      </c>
      <c r="L118" s="31">
        <v>1187.05</v>
      </c>
      <c r="M118" s="31">
        <v>5.7575900000000004</v>
      </c>
      <c r="N118" s="1"/>
      <c r="O118" s="1"/>
    </row>
    <row r="119" spans="1:15" ht="12.75" customHeight="1">
      <c r="A119" s="33">
        <v>109</v>
      </c>
      <c r="B119" s="53" t="s">
        <v>91</v>
      </c>
      <c r="C119" s="31">
        <v>1422.95</v>
      </c>
      <c r="D119" s="36">
        <v>1428.0833333333333</v>
      </c>
      <c r="E119" s="36">
        <v>1400.8666666666666</v>
      </c>
      <c r="F119" s="36">
        <v>1378.7833333333333</v>
      </c>
      <c r="G119" s="36">
        <v>1351.5666666666666</v>
      </c>
      <c r="H119" s="36">
        <v>1450.1666666666665</v>
      </c>
      <c r="I119" s="36">
        <v>1477.3833333333332</v>
      </c>
      <c r="J119" s="36">
        <v>1499.4666666666665</v>
      </c>
      <c r="K119" s="31">
        <v>1455.3</v>
      </c>
      <c r="L119" s="31">
        <v>1406</v>
      </c>
      <c r="M119" s="31">
        <v>24.93253</v>
      </c>
      <c r="N119" s="1"/>
      <c r="O119" s="1"/>
    </row>
    <row r="120" spans="1:15" ht="12.75" customHeight="1">
      <c r="A120" s="33">
        <v>110</v>
      </c>
      <c r="B120" s="53" t="s">
        <v>98</v>
      </c>
      <c r="C120" s="31">
        <v>159.4</v>
      </c>
      <c r="D120" s="36">
        <v>158.08333333333334</v>
      </c>
      <c r="E120" s="36">
        <v>156.06666666666669</v>
      </c>
      <c r="F120" s="36">
        <v>152.73333333333335</v>
      </c>
      <c r="G120" s="36">
        <v>150.7166666666667</v>
      </c>
      <c r="H120" s="36">
        <v>161.41666666666669</v>
      </c>
      <c r="I120" s="36">
        <v>163.43333333333334</v>
      </c>
      <c r="J120" s="36">
        <v>166.76666666666668</v>
      </c>
      <c r="K120" s="31">
        <v>160.1</v>
      </c>
      <c r="L120" s="31">
        <v>154.75</v>
      </c>
      <c r="M120" s="31">
        <v>57.420020000000001</v>
      </c>
      <c r="N120" s="1"/>
      <c r="O120" s="1"/>
    </row>
    <row r="121" spans="1:15" ht="12.75" customHeight="1">
      <c r="A121" s="33">
        <v>111</v>
      </c>
      <c r="B121" s="53" t="s">
        <v>270</v>
      </c>
      <c r="C121" s="31">
        <v>1360.35</v>
      </c>
      <c r="D121" s="36">
        <v>1350.5333333333333</v>
      </c>
      <c r="E121" s="36">
        <v>1332.0666666666666</v>
      </c>
      <c r="F121" s="36">
        <v>1303.7833333333333</v>
      </c>
      <c r="G121" s="36">
        <v>1285.3166666666666</v>
      </c>
      <c r="H121" s="36">
        <v>1378.8166666666666</v>
      </c>
      <c r="I121" s="36">
        <v>1397.2833333333333</v>
      </c>
      <c r="J121" s="36">
        <v>1425.5666666666666</v>
      </c>
      <c r="K121" s="31">
        <v>1369</v>
      </c>
      <c r="L121" s="31">
        <v>1322.25</v>
      </c>
      <c r="M121" s="31">
        <v>2.1595900000000001</v>
      </c>
      <c r="N121" s="1"/>
      <c r="O121" s="1"/>
    </row>
    <row r="122" spans="1:15" ht="12.75" customHeight="1">
      <c r="A122" s="33">
        <v>112</v>
      </c>
      <c r="B122" s="53" t="s">
        <v>92</v>
      </c>
      <c r="C122" s="31">
        <v>456.35</v>
      </c>
      <c r="D122" s="36">
        <v>452.35000000000008</v>
      </c>
      <c r="E122" s="36">
        <v>446.10000000000014</v>
      </c>
      <c r="F122" s="36">
        <v>435.85000000000008</v>
      </c>
      <c r="G122" s="36">
        <v>429.60000000000014</v>
      </c>
      <c r="H122" s="36">
        <v>462.60000000000014</v>
      </c>
      <c r="I122" s="36">
        <v>468.85</v>
      </c>
      <c r="J122" s="36">
        <v>479.10000000000014</v>
      </c>
      <c r="K122" s="31">
        <v>458.6</v>
      </c>
      <c r="L122" s="31">
        <v>442.1</v>
      </c>
      <c r="M122" s="31">
        <v>158.25331</v>
      </c>
      <c r="N122" s="1"/>
      <c r="O122" s="1"/>
    </row>
    <row r="123" spans="1:15" ht="12.75" customHeight="1">
      <c r="A123" s="33">
        <v>113</v>
      </c>
      <c r="B123" s="53" t="s">
        <v>361</v>
      </c>
      <c r="C123" s="31">
        <v>1092.0999999999999</v>
      </c>
      <c r="D123" s="36">
        <v>1106.3</v>
      </c>
      <c r="E123" s="36">
        <v>1069.8999999999999</v>
      </c>
      <c r="F123" s="36">
        <v>1047.6999999999998</v>
      </c>
      <c r="G123" s="36">
        <v>1011.2999999999997</v>
      </c>
      <c r="H123" s="36">
        <v>1128.5</v>
      </c>
      <c r="I123" s="36">
        <v>1164.9000000000001</v>
      </c>
      <c r="J123" s="36">
        <v>1187.1000000000001</v>
      </c>
      <c r="K123" s="31">
        <v>1142.7</v>
      </c>
      <c r="L123" s="31">
        <v>1084.0999999999999</v>
      </c>
      <c r="M123" s="31">
        <v>28.56936</v>
      </c>
      <c r="N123" s="1"/>
      <c r="O123" s="1"/>
    </row>
    <row r="124" spans="1:15" ht="12.75" customHeight="1">
      <c r="A124" s="33">
        <v>114</v>
      </c>
      <c r="B124" s="53" t="s">
        <v>93</v>
      </c>
      <c r="C124" s="31">
        <v>5702.45</v>
      </c>
      <c r="D124" s="36">
        <v>5701.5499999999993</v>
      </c>
      <c r="E124" s="36">
        <v>5668.4499999999989</v>
      </c>
      <c r="F124" s="36">
        <v>5634.45</v>
      </c>
      <c r="G124" s="36">
        <v>5601.3499999999995</v>
      </c>
      <c r="H124" s="36">
        <v>5735.5499999999984</v>
      </c>
      <c r="I124" s="36">
        <v>5768.6499999999987</v>
      </c>
      <c r="J124" s="36">
        <v>5802.6499999999978</v>
      </c>
      <c r="K124" s="31">
        <v>5734.65</v>
      </c>
      <c r="L124" s="31">
        <v>5667.55</v>
      </c>
      <c r="M124" s="31">
        <v>1.4467000000000001</v>
      </c>
      <c r="N124" s="1"/>
      <c r="O124" s="1"/>
    </row>
    <row r="125" spans="1:15" ht="12.75" customHeight="1">
      <c r="A125" s="33">
        <v>115</v>
      </c>
      <c r="B125" s="53" t="s">
        <v>94</v>
      </c>
      <c r="C125" s="31">
        <v>2655.65</v>
      </c>
      <c r="D125" s="36">
        <v>2645.3500000000004</v>
      </c>
      <c r="E125" s="36">
        <v>2613.6500000000005</v>
      </c>
      <c r="F125" s="36">
        <v>2571.65</v>
      </c>
      <c r="G125" s="36">
        <v>2539.9500000000003</v>
      </c>
      <c r="H125" s="36">
        <v>2687.3500000000008</v>
      </c>
      <c r="I125" s="36">
        <v>2719.0500000000006</v>
      </c>
      <c r="J125" s="36">
        <v>2761.0500000000011</v>
      </c>
      <c r="K125" s="31">
        <v>2677.05</v>
      </c>
      <c r="L125" s="31">
        <v>2603.35</v>
      </c>
      <c r="M125" s="31">
        <v>9.9834800000000001</v>
      </c>
      <c r="N125" s="1"/>
      <c r="O125" s="1"/>
    </row>
    <row r="126" spans="1:15" ht="12.75" customHeight="1">
      <c r="A126" s="33">
        <v>116</v>
      </c>
      <c r="B126" s="53" t="s">
        <v>362</v>
      </c>
      <c r="C126" s="31">
        <v>3050.15</v>
      </c>
      <c r="D126" s="36">
        <v>3031.8333333333335</v>
      </c>
      <c r="E126" s="36">
        <v>2993.666666666667</v>
      </c>
      <c r="F126" s="36">
        <v>2937.1833333333334</v>
      </c>
      <c r="G126" s="36">
        <v>2899.0166666666669</v>
      </c>
      <c r="H126" s="36">
        <v>3088.3166666666671</v>
      </c>
      <c r="I126" s="36">
        <v>3126.483333333334</v>
      </c>
      <c r="J126" s="36">
        <v>3182.9666666666672</v>
      </c>
      <c r="K126" s="31">
        <v>3070</v>
      </c>
      <c r="L126" s="31">
        <v>2975.35</v>
      </c>
      <c r="M126" s="31">
        <v>4.0850299999999997</v>
      </c>
      <c r="N126" s="1"/>
      <c r="O126" s="1"/>
    </row>
    <row r="127" spans="1:15" ht="12.75" customHeight="1">
      <c r="A127" s="33">
        <v>117</v>
      </c>
      <c r="B127" s="53" t="s">
        <v>868</v>
      </c>
      <c r="C127" s="31">
        <v>1510.45</v>
      </c>
      <c r="D127" s="36">
        <v>1513.5</v>
      </c>
      <c r="E127" s="36">
        <v>1492.05</v>
      </c>
      <c r="F127" s="36">
        <v>1473.6499999999999</v>
      </c>
      <c r="G127" s="36">
        <v>1452.1999999999998</v>
      </c>
      <c r="H127" s="36">
        <v>1531.9</v>
      </c>
      <c r="I127" s="36">
        <v>1553.35</v>
      </c>
      <c r="J127" s="36">
        <v>1571.7500000000002</v>
      </c>
      <c r="K127" s="31">
        <v>1534.95</v>
      </c>
      <c r="L127" s="31">
        <v>1495.1</v>
      </c>
      <c r="M127" s="31">
        <v>0.27639999999999998</v>
      </c>
      <c r="N127" s="1"/>
      <c r="O127" s="1"/>
    </row>
    <row r="128" spans="1:15" ht="12.75" customHeight="1">
      <c r="A128" s="33">
        <v>118</v>
      </c>
      <c r="B128" s="53" t="s">
        <v>95</v>
      </c>
      <c r="C128" s="31">
        <v>970.7</v>
      </c>
      <c r="D128" s="36">
        <v>957.0333333333333</v>
      </c>
      <c r="E128" s="36">
        <v>939.31666666666661</v>
      </c>
      <c r="F128" s="36">
        <v>907.93333333333328</v>
      </c>
      <c r="G128" s="36">
        <v>890.21666666666658</v>
      </c>
      <c r="H128" s="36">
        <v>988.41666666666663</v>
      </c>
      <c r="I128" s="36">
        <v>1006.1333333333333</v>
      </c>
      <c r="J128" s="36">
        <v>1037.5166666666667</v>
      </c>
      <c r="K128" s="31">
        <v>974.75</v>
      </c>
      <c r="L128" s="31">
        <v>925.65</v>
      </c>
      <c r="M128" s="31">
        <v>45.867190000000001</v>
      </c>
      <c r="N128" s="1"/>
      <c r="O128" s="1"/>
    </row>
    <row r="129" spans="1:15" ht="12.75" customHeight="1">
      <c r="A129" s="33">
        <v>119</v>
      </c>
      <c r="B129" s="53" t="s">
        <v>96</v>
      </c>
      <c r="C129" s="31">
        <v>1163.7</v>
      </c>
      <c r="D129" s="36">
        <v>1161.1666666666667</v>
      </c>
      <c r="E129" s="36">
        <v>1148.5833333333335</v>
      </c>
      <c r="F129" s="36">
        <v>1133.4666666666667</v>
      </c>
      <c r="G129" s="36">
        <v>1120.8833333333334</v>
      </c>
      <c r="H129" s="36">
        <v>1176.2833333333335</v>
      </c>
      <c r="I129" s="36">
        <v>1188.866666666667</v>
      </c>
      <c r="J129" s="36">
        <v>1203.9833333333336</v>
      </c>
      <c r="K129" s="31">
        <v>1173.75</v>
      </c>
      <c r="L129" s="31">
        <v>1146.05</v>
      </c>
      <c r="M129" s="31">
        <v>2.04</v>
      </c>
      <c r="N129" s="1"/>
      <c r="O129" s="1"/>
    </row>
    <row r="130" spans="1:15" ht="12.75" customHeight="1">
      <c r="A130" s="33">
        <v>120</v>
      </c>
      <c r="B130" s="53" t="s">
        <v>829</v>
      </c>
      <c r="C130" s="31">
        <v>4415.3999999999996</v>
      </c>
      <c r="D130" s="36">
        <v>4418.6166666666659</v>
      </c>
      <c r="E130" s="36">
        <v>4369.3333333333321</v>
      </c>
      <c r="F130" s="36">
        <v>4323.2666666666664</v>
      </c>
      <c r="G130" s="36">
        <v>4273.9833333333327</v>
      </c>
      <c r="H130" s="36">
        <v>4464.6833333333316</v>
      </c>
      <c r="I130" s="36">
        <v>4513.9666666666662</v>
      </c>
      <c r="J130" s="36">
        <v>4560.033333333331</v>
      </c>
      <c r="K130" s="31">
        <v>4467.8999999999996</v>
      </c>
      <c r="L130" s="31">
        <v>4372.55</v>
      </c>
      <c r="M130" s="31">
        <v>0.27200999999999997</v>
      </c>
      <c r="N130" s="1"/>
      <c r="O130" s="1"/>
    </row>
    <row r="131" spans="1:15" ht="12.75" customHeight="1">
      <c r="A131" s="33">
        <v>121</v>
      </c>
      <c r="B131" s="53" t="s">
        <v>363</v>
      </c>
      <c r="C131" s="31">
        <v>1428.35</v>
      </c>
      <c r="D131" s="36">
        <v>1436.5166666666667</v>
      </c>
      <c r="E131" s="36">
        <v>1410.2833333333333</v>
      </c>
      <c r="F131" s="36">
        <v>1392.2166666666667</v>
      </c>
      <c r="G131" s="36">
        <v>1365.9833333333333</v>
      </c>
      <c r="H131" s="36">
        <v>1454.5833333333333</v>
      </c>
      <c r="I131" s="36">
        <v>1480.8166666666664</v>
      </c>
      <c r="J131" s="36">
        <v>1498.8833333333332</v>
      </c>
      <c r="K131" s="31">
        <v>1462.75</v>
      </c>
      <c r="L131" s="31">
        <v>1418.45</v>
      </c>
      <c r="M131" s="31">
        <v>2.01546</v>
      </c>
      <c r="N131" s="1"/>
      <c r="O131" s="1"/>
    </row>
    <row r="132" spans="1:15" ht="12.75" customHeight="1">
      <c r="A132" s="33">
        <v>122</v>
      </c>
      <c r="B132" s="53" t="s">
        <v>97</v>
      </c>
      <c r="C132" s="31">
        <v>290.39999999999998</v>
      </c>
      <c r="D132" s="36">
        <v>289.03333333333336</v>
      </c>
      <c r="E132" s="36">
        <v>286.9666666666667</v>
      </c>
      <c r="F132" s="36">
        <v>283.53333333333336</v>
      </c>
      <c r="G132" s="36">
        <v>281.4666666666667</v>
      </c>
      <c r="H132" s="36">
        <v>292.4666666666667</v>
      </c>
      <c r="I132" s="36">
        <v>294.53333333333342</v>
      </c>
      <c r="J132" s="36">
        <v>297.9666666666667</v>
      </c>
      <c r="K132" s="31">
        <v>291.10000000000002</v>
      </c>
      <c r="L132" s="31">
        <v>285.60000000000002</v>
      </c>
      <c r="M132" s="31">
        <v>14.182029999999999</v>
      </c>
      <c r="N132" s="1"/>
      <c r="O132" s="1"/>
    </row>
    <row r="133" spans="1:15" ht="12.75" customHeight="1">
      <c r="A133" s="33">
        <v>123</v>
      </c>
      <c r="B133" s="53" t="s">
        <v>99</v>
      </c>
      <c r="C133" s="31">
        <v>3000.95</v>
      </c>
      <c r="D133" s="36">
        <v>2982.5833333333335</v>
      </c>
      <c r="E133" s="36">
        <v>2957.4666666666672</v>
      </c>
      <c r="F133" s="36">
        <v>2913.9833333333336</v>
      </c>
      <c r="G133" s="36">
        <v>2888.8666666666672</v>
      </c>
      <c r="H133" s="36">
        <v>3026.0666666666671</v>
      </c>
      <c r="I133" s="36">
        <v>3051.1833333333329</v>
      </c>
      <c r="J133" s="36">
        <v>3094.666666666667</v>
      </c>
      <c r="K133" s="31">
        <v>3007.7</v>
      </c>
      <c r="L133" s="31">
        <v>2939.1</v>
      </c>
      <c r="M133" s="31">
        <v>5.47302</v>
      </c>
      <c r="N133" s="1"/>
      <c r="O133" s="1"/>
    </row>
    <row r="134" spans="1:15" ht="12.75" customHeight="1">
      <c r="A134" s="33">
        <v>124</v>
      </c>
      <c r="B134" s="53" t="s">
        <v>364</v>
      </c>
      <c r="C134" s="31">
        <v>2101.35</v>
      </c>
      <c r="D134" s="36">
        <v>2093.0166666666664</v>
      </c>
      <c r="E134" s="36">
        <v>2060.333333333333</v>
      </c>
      <c r="F134" s="36">
        <v>2019.3166666666666</v>
      </c>
      <c r="G134" s="36">
        <v>1986.6333333333332</v>
      </c>
      <c r="H134" s="36">
        <v>2134.0333333333328</v>
      </c>
      <c r="I134" s="36">
        <v>2166.7166666666662</v>
      </c>
      <c r="J134" s="36">
        <v>2207.7333333333327</v>
      </c>
      <c r="K134" s="31">
        <v>2125.6999999999998</v>
      </c>
      <c r="L134" s="31">
        <v>2052</v>
      </c>
      <c r="M134" s="31">
        <v>2.9757600000000002</v>
      </c>
      <c r="N134" s="1"/>
      <c r="O134" s="1"/>
    </row>
    <row r="135" spans="1:15" ht="12.75" customHeight="1">
      <c r="A135" s="33">
        <v>125</v>
      </c>
      <c r="B135" s="53" t="s">
        <v>365</v>
      </c>
      <c r="C135" s="31">
        <v>974.05</v>
      </c>
      <c r="D135" s="36">
        <v>970.83333333333337</v>
      </c>
      <c r="E135" s="36">
        <v>953.2166666666667</v>
      </c>
      <c r="F135" s="36">
        <v>932.38333333333333</v>
      </c>
      <c r="G135" s="36">
        <v>914.76666666666665</v>
      </c>
      <c r="H135" s="36">
        <v>991.66666666666674</v>
      </c>
      <c r="I135" s="36">
        <v>1009.2833333333333</v>
      </c>
      <c r="J135" s="36">
        <v>1030.1166666666668</v>
      </c>
      <c r="K135" s="31">
        <v>988.45</v>
      </c>
      <c r="L135" s="31">
        <v>950</v>
      </c>
      <c r="M135" s="31">
        <v>1.43547</v>
      </c>
      <c r="N135" s="1"/>
      <c r="O135" s="1"/>
    </row>
    <row r="136" spans="1:15" ht="12.75" customHeight="1">
      <c r="A136" s="33">
        <v>126</v>
      </c>
      <c r="B136" s="53" t="s">
        <v>107</v>
      </c>
      <c r="C136" s="31">
        <v>911.15</v>
      </c>
      <c r="D136" s="36">
        <v>914.08333333333337</v>
      </c>
      <c r="E136" s="36">
        <v>906.26666666666677</v>
      </c>
      <c r="F136" s="36">
        <v>901.38333333333344</v>
      </c>
      <c r="G136" s="36">
        <v>893.56666666666683</v>
      </c>
      <c r="H136" s="36">
        <v>918.9666666666667</v>
      </c>
      <c r="I136" s="36">
        <v>926.7833333333333</v>
      </c>
      <c r="J136" s="36">
        <v>931.66666666666663</v>
      </c>
      <c r="K136" s="31">
        <v>921.9</v>
      </c>
      <c r="L136" s="31">
        <v>909.2</v>
      </c>
      <c r="M136" s="31">
        <v>18.53706</v>
      </c>
      <c r="N136" s="1"/>
      <c r="O136" s="1"/>
    </row>
    <row r="137" spans="1:15" ht="12.75" customHeight="1">
      <c r="A137" s="33">
        <v>127</v>
      </c>
      <c r="B137" s="53" t="s">
        <v>100</v>
      </c>
      <c r="C137" s="31">
        <v>506.25</v>
      </c>
      <c r="D137" s="36">
        <v>505.15000000000003</v>
      </c>
      <c r="E137" s="36">
        <v>503.35000000000008</v>
      </c>
      <c r="F137" s="36">
        <v>500.45000000000005</v>
      </c>
      <c r="G137" s="36">
        <v>498.65000000000009</v>
      </c>
      <c r="H137" s="36">
        <v>508.05000000000007</v>
      </c>
      <c r="I137" s="36">
        <v>509.85</v>
      </c>
      <c r="J137" s="36">
        <v>512.75</v>
      </c>
      <c r="K137" s="31">
        <v>506.95</v>
      </c>
      <c r="L137" s="31">
        <v>502.25</v>
      </c>
      <c r="M137" s="31">
        <v>19.780080000000002</v>
      </c>
      <c r="N137" s="1"/>
      <c r="O137" s="1"/>
    </row>
    <row r="138" spans="1:15" ht="12.75" customHeight="1">
      <c r="A138" s="33">
        <v>128</v>
      </c>
      <c r="B138" s="53" t="s">
        <v>101</v>
      </c>
      <c r="C138" s="31">
        <v>1978.1</v>
      </c>
      <c r="D138" s="36">
        <v>1986.3666666666668</v>
      </c>
      <c r="E138" s="36">
        <v>1961.7333333333336</v>
      </c>
      <c r="F138" s="36">
        <v>1945.3666666666668</v>
      </c>
      <c r="G138" s="36">
        <v>1920.7333333333336</v>
      </c>
      <c r="H138" s="36">
        <v>2002.7333333333336</v>
      </c>
      <c r="I138" s="36">
        <v>2027.3666666666668</v>
      </c>
      <c r="J138" s="36">
        <v>2043.7333333333336</v>
      </c>
      <c r="K138" s="31">
        <v>2011</v>
      </c>
      <c r="L138" s="31">
        <v>1970</v>
      </c>
      <c r="M138" s="31">
        <v>2.4161600000000001</v>
      </c>
      <c r="N138" s="1"/>
      <c r="O138" s="1"/>
    </row>
    <row r="139" spans="1:15" ht="12.75" customHeight="1">
      <c r="A139" s="33">
        <v>129</v>
      </c>
      <c r="B139" s="53" t="s">
        <v>830</v>
      </c>
      <c r="C139" s="31">
        <v>3007</v>
      </c>
      <c r="D139" s="36">
        <v>2899.0499999999997</v>
      </c>
      <c r="E139" s="36">
        <v>2754.1499999999996</v>
      </c>
      <c r="F139" s="36">
        <v>2501.2999999999997</v>
      </c>
      <c r="G139" s="36">
        <v>2356.3999999999996</v>
      </c>
      <c r="H139" s="36">
        <v>3151.8999999999996</v>
      </c>
      <c r="I139" s="36">
        <v>3296.8</v>
      </c>
      <c r="J139" s="36">
        <v>3549.6499999999996</v>
      </c>
      <c r="K139" s="31">
        <v>3043.95</v>
      </c>
      <c r="L139" s="31">
        <v>2646.2</v>
      </c>
      <c r="M139" s="31">
        <v>25.032029999999999</v>
      </c>
      <c r="N139" s="1"/>
      <c r="O139" s="1"/>
    </row>
    <row r="140" spans="1:15" ht="12.75" customHeight="1">
      <c r="A140" s="33">
        <v>130</v>
      </c>
      <c r="B140" s="53" t="s">
        <v>366</v>
      </c>
      <c r="C140" s="31">
        <v>562.85</v>
      </c>
      <c r="D140" s="36">
        <v>557.1</v>
      </c>
      <c r="E140" s="36">
        <v>543.75</v>
      </c>
      <c r="F140" s="36">
        <v>524.65</v>
      </c>
      <c r="G140" s="36">
        <v>511.29999999999995</v>
      </c>
      <c r="H140" s="36">
        <v>576.20000000000005</v>
      </c>
      <c r="I140" s="36">
        <v>589.55000000000018</v>
      </c>
      <c r="J140" s="36">
        <v>608.65000000000009</v>
      </c>
      <c r="K140" s="31">
        <v>570.45000000000005</v>
      </c>
      <c r="L140" s="31">
        <v>538</v>
      </c>
      <c r="M140" s="31">
        <v>8.4655199999999997</v>
      </c>
      <c r="N140" s="1"/>
      <c r="O140" s="1"/>
    </row>
    <row r="141" spans="1:15" ht="12.75" customHeight="1">
      <c r="A141" s="33">
        <v>131</v>
      </c>
      <c r="B141" s="53" t="s">
        <v>102</v>
      </c>
      <c r="C141" s="31">
        <v>2297.1</v>
      </c>
      <c r="D141" s="36">
        <v>2264.85</v>
      </c>
      <c r="E141" s="36">
        <v>2222.6999999999998</v>
      </c>
      <c r="F141" s="36">
        <v>2148.2999999999997</v>
      </c>
      <c r="G141" s="36">
        <v>2106.1499999999996</v>
      </c>
      <c r="H141" s="36">
        <v>2339.25</v>
      </c>
      <c r="I141" s="36">
        <v>2381.4000000000005</v>
      </c>
      <c r="J141" s="36">
        <v>2455.8000000000002</v>
      </c>
      <c r="K141" s="31">
        <v>2307</v>
      </c>
      <c r="L141" s="31">
        <v>2190.4499999999998</v>
      </c>
      <c r="M141" s="31">
        <v>8.0375200000000007</v>
      </c>
      <c r="N141" s="1"/>
      <c r="O141" s="1"/>
    </row>
    <row r="142" spans="1:15" ht="12.75" customHeight="1">
      <c r="A142" s="33">
        <v>132</v>
      </c>
      <c r="B142" s="53" t="s">
        <v>271</v>
      </c>
      <c r="C142" s="31">
        <v>450.2</v>
      </c>
      <c r="D142" s="36">
        <v>447.88333333333338</v>
      </c>
      <c r="E142" s="36">
        <v>443.66666666666674</v>
      </c>
      <c r="F142" s="36">
        <v>437.13333333333338</v>
      </c>
      <c r="G142" s="36">
        <v>432.91666666666674</v>
      </c>
      <c r="H142" s="36">
        <v>454.41666666666674</v>
      </c>
      <c r="I142" s="36">
        <v>458.63333333333333</v>
      </c>
      <c r="J142" s="36">
        <v>465.16666666666674</v>
      </c>
      <c r="K142" s="31">
        <v>452.1</v>
      </c>
      <c r="L142" s="31">
        <v>441.35</v>
      </c>
      <c r="M142" s="31">
        <v>11.56054</v>
      </c>
      <c r="N142" s="1"/>
      <c r="O142" s="1"/>
    </row>
    <row r="143" spans="1:15" ht="12.75" customHeight="1">
      <c r="A143" s="33">
        <v>133</v>
      </c>
      <c r="B143" s="53" t="s">
        <v>103</v>
      </c>
      <c r="C143" s="31">
        <v>124.05</v>
      </c>
      <c r="D143" s="36">
        <v>124.48333333333333</v>
      </c>
      <c r="E143" s="36">
        <v>123.16666666666667</v>
      </c>
      <c r="F143" s="36">
        <v>122.28333333333333</v>
      </c>
      <c r="G143" s="36">
        <v>120.96666666666667</v>
      </c>
      <c r="H143" s="36">
        <v>125.36666666666667</v>
      </c>
      <c r="I143" s="36">
        <v>126.68333333333334</v>
      </c>
      <c r="J143" s="36">
        <v>127.56666666666668</v>
      </c>
      <c r="K143" s="31">
        <v>125.8</v>
      </c>
      <c r="L143" s="31">
        <v>123.6</v>
      </c>
      <c r="M143" s="31">
        <v>12.57957</v>
      </c>
      <c r="N143" s="1"/>
      <c r="O143" s="1"/>
    </row>
    <row r="144" spans="1:15" ht="12.75" customHeight="1">
      <c r="A144" s="33">
        <v>134</v>
      </c>
      <c r="B144" s="53" t="s">
        <v>367</v>
      </c>
      <c r="C144" s="31">
        <v>165.85</v>
      </c>
      <c r="D144" s="36">
        <v>164.89999999999998</v>
      </c>
      <c r="E144" s="36">
        <v>162.34999999999997</v>
      </c>
      <c r="F144" s="36">
        <v>158.85</v>
      </c>
      <c r="G144" s="36">
        <v>156.29999999999998</v>
      </c>
      <c r="H144" s="36">
        <v>168.39999999999995</v>
      </c>
      <c r="I144" s="36">
        <v>170.94999999999996</v>
      </c>
      <c r="J144" s="36">
        <v>174.44999999999993</v>
      </c>
      <c r="K144" s="31">
        <v>167.45</v>
      </c>
      <c r="L144" s="31">
        <v>161.4</v>
      </c>
      <c r="M144" s="31">
        <v>53.051389999999998</v>
      </c>
      <c r="N144" s="1"/>
      <c r="O144" s="1"/>
    </row>
    <row r="145" spans="1:15" ht="12.75" customHeight="1">
      <c r="A145" s="33">
        <v>135</v>
      </c>
      <c r="B145" s="53" t="s">
        <v>104</v>
      </c>
      <c r="C145" s="31">
        <v>3739.1</v>
      </c>
      <c r="D145" s="36">
        <v>3740.1</v>
      </c>
      <c r="E145" s="36">
        <v>3704.1499999999996</v>
      </c>
      <c r="F145" s="36">
        <v>3669.2</v>
      </c>
      <c r="G145" s="36">
        <v>3633.2499999999995</v>
      </c>
      <c r="H145" s="36">
        <v>3775.0499999999997</v>
      </c>
      <c r="I145" s="36">
        <v>3810.9999999999995</v>
      </c>
      <c r="J145" s="36">
        <v>3845.95</v>
      </c>
      <c r="K145" s="31">
        <v>3776.05</v>
      </c>
      <c r="L145" s="31">
        <v>3705.15</v>
      </c>
      <c r="M145" s="31">
        <v>10.153449999999999</v>
      </c>
      <c r="N145" s="1"/>
      <c r="O145" s="1"/>
    </row>
    <row r="146" spans="1:15" ht="12.75" customHeight="1">
      <c r="A146" s="33">
        <v>136</v>
      </c>
      <c r="B146" s="53" t="s">
        <v>105</v>
      </c>
      <c r="C146" s="31">
        <v>7828.1</v>
      </c>
      <c r="D146" s="36">
        <v>7794.5166666666664</v>
      </c>
      <c r="E146" s="36">
        <v>7726.0333333333328</v>
      </c>
      <c r="F146" s="36">
        <v>7623.9666666666662</v>
      </c>
      <c r="G146" s="36">
        <v>7555.4833333333327</v>
      </c>
      <c r="H146" s="36">
        <v>7896.583333333333</v>
      </c>
      <c r="I146" s="36">
        <v>7965.0666666666666</v>
      </c>
      <c r="J146" s="36">
        <v>8067.1333333333332</v>
      </c>
      <c r="K146" s="31">
        <v>7863</v>
      </c>
      <c r="L146" s="31">
        <v>7692.45</v>
      </c>
      <c r="M146" s="31">
        <v>3.0654300000000001</v>
      </c>
      <c r="N146" s="1"/>
      <c r="O146" s="1"/>
    </row>
    <row r="147" spans="1:15" ht="12.75" customHeight="1">
      <c r="A147" s="33">
        <v>137</v>
      </c>
      <c r="B147" s="53" t="s">
        <v>162</v>
      </c>
      <c r="C147" s="31">
        <v>2304.3000000000002</v>
      </c>
      <c r="D147" s="36">
        <v>2297.7833333333333</v>
      </c>
      <c r="E147" s="36">
        <v>2276.7666666666664</v>
      </c>
      <c r="F147" s="36">
        <v>2249.2333333333331</v>
      </c>
      <c r="G147" s="36">
        <v>2228.2166666666662</v>
      </c>
      <c r="H147" s="36">
        <v>2325.3166666666666</v>
      </c>
      <c r="I147" s="36">
        <v>2346.3333333333339</v>
      </c>
      <c r="J147" s="36">
        <v>2373.8666666666668</v>
      </c>
      <c r="K147" s="31">
        <v>2318.8000000000002</v>
      </c>
      <c r="L147" s="31">
        <v>2270.25</v>
      </c>
      <c r="M147" s="31">
        <v>1.4652799999999999</v>
      </c>
      <c r="N147" s="1"/>
      <c r="O147" s="1"/>
    </row>
    <row r="148" spans="1:15" ht="12.75" customHeight="1">
      <c r="A148" s="33">
        <v>138</v>
      </c>
      <c r="B148" s="53" t="s">
        <v>108</v>
      </c>
      <c r="C148" s="31">
        <v>6157.9</v>
      </c>
      <c r="D148" s="36">
        <v>6167.5999999999995</v>
      </c>
      <c r="E148" s="36">
        <v>6135.2999999999993</v>
      </c>
      <c r="F148" s="36">
        <v>6112.7</v>
      </c>
      <c r="G148" s="36">
        <v>6080.4</v>
      </c>
      <c r="H148" s="36">
        <v>6190.1999999999989</v>
      </c>
      <c r="I148" s="36">
        <v>6222.5</v>
      </c>
      <c r="J148" s="36">
        <v>6245.0999999999985</v>
      </c>
      <c r="K148" s="31">
        <v>6199.9</v>
      </c>
      <c r="L148" s="31">
        <v>6145</v>
      </c>
      <c r="M148" s="31">
        <v>1.9608399999999999</v>
      </c>
      <c r="N148" s="1"/>
      <c r="O148" s="1"/>
    </row>
    <row r="149" spans="1:15" ht="12.75" customHeight="1">
      <c r="A149" s="33">
        <v>139</v>
      </c>
      <c r="B149" s="53" t="s">
        <v>368</v>
      </c>
      <c r="C149" s="31">
        <v>627.70000000000005</v>
      </c>
      <c r="D149" s="36">
        <v>628.1</v>
      </c>
      <c r="E149" s="36">
        <v>612.6</v>
      </c>
      <c r="F149" s="36">
        <v>597.5</v>
      </c>
      <c r="G149" s="36">
        <v>582</v>
      </c>
      <c r="H149" s="36">
        <v>643.20000000000005</v>
      </c>
      <c r="I149" s="36">
        <v>658.7</v>
      </c>
      <c r="J149" s="36">
        <v>673.80000000000007</v>
      </c>
      <c r="K149" s="31">
        <v>643.6</v>
      </c>
      <c r="L149" s="31">
        <v>613</v>
      </c>
      <c r="M149" s="31">
        <v>13.13278</v>
      </c>
      <c r="N149" s="1"/>
      <c r="O149" s="1"/>
    </row>
    <row r="150" spans="1:15" ht="12.75" customHeight="1">
      <c r="A150" s="33">
        <v>140</v>
      </c>
      <c r="B150" s="53" t="s">
        <v>369</v>
      </c>
      <c r="C150" s="31">
        <v>487.8</v>
      </c>
      <c r="D150" s="36">
        <v>488.33333333333331</v>
      </c>
      <c r="E150" s="36">
        <v>474.46666666666664</v>
      </c>
      <c r="F150" s="36">
        <v>461.13333333333333</v>
      </c>
      <c r="G150" s="36">
        <v>447.26666666666665</v>
      </c>
      <c r="H150" s="36">
        <v>501.66666666666663</v>
      </c>
      <c r="I150" s="36">
        <v>515.5333333333333</v>
      </c>
      <c r="J150" s="36">
        <v>528.86666666666656</v>
      </c>
      <c r="K150" s="31">
        <v>502.2</v>
      </c>
      <c r="L150" s="31">
        <v>475</v>
      </c>
      <c r="M150" s="31">
        <v>7.7724299999999999</v>
      </c>
      <c r="N150" s="1"/>
      <c r="O150" s="1"/>
    </row>
    <row r="151" spans="1:15" ht="12.75" customHeight="1">
      <c r="A151" s="33">
        <v>141</v>
      </c>
      <c r="B151" s="53" t="s">
        <v>370</v>
      </c>
      <c r="C151" s="31">
        <v>187.95</v>
      </c>
      <c r="D151" s="36">
        <v>187.69999999999996</v>
      </c>
      <c r="E151" s="36">
        <v>186.29999999999993</v>
      </c>
      <c r="F151" s="36">
        <v>184.64999999999998</v>
      </c>
      <c r="G151" s="36">
        <v>183.24999999999994</v>
      </c>
      <c r="H151" s="36">
        <v>189.34999999999991</v>
      </c>
      <c r="I151" s="36">
        <v>190.74999999999994</v>
      </c>
      <c r="J151" s="36">
        <v>192.39999999999989</v>
      </c>
      <c r="K151" s="31">
        <v>189.1</v>
      </c>
      <c r="L151" s="31">
        <v>186.05</v>
      </c>
      <c r="M151" s="31">
        <v>3.2218100000000001</v>
      </c>
      <c r="N151" s="1"/>
      <c r="O151" s="1"/>
    </row>
    <row r="152" spans="1:15" ht="12.75" customHeight="1">
      <c r="A152" s="33">
        <v>142</v>
      </c>
      <c r="B152" s="53" t="s">
        <v>371</v>
      </c>
      <c r="C152" s="31">
        <v>45.3</v>
      </c>
      <c r="D152" s="36">
        <v>45.449999999999996</v>
      </c>
      <c r="E152" s="36">
        <v>44.949999999999989</v>
      </c>
      <c r="F152" s="36">
        <v>44.599999999999994</v>
      </c>
      <c r="G152" s="36">
        <v>44.099999999999987</v>
      </c>
      <c r="H152" s="36">
        <v>45.79999999999999</v>
      </c>
      <c r="I152" s="36">
        <v>46.300000000000004</v>
      </c>
      <c r="J152" s="36">
        <v>46.649999999999991</v>
      </c>
      <c r="K152" s="31">
        <v>45.95</v>
      </c>
      <c r="L152" s="31">
        <v>45.1</v>
      </c>
      <c r="M152" s="31">
        <v>58.571249999999999</v>
      </c>
      <c r="N152" s="1"/>
      <c r="O152" s="1"/>
    </row>
    <row r="153" spans="1:15" ht="12.75" customHeight="1">
      <c r="A153" s="33">
        <v>143</v>
      </c>
      <c r="B153" s="53" t="s">
        <v>109</v>
      </c>
      <c r="C153" s="31">
        <v>4315.1000000000004</v>
      </c>
      <c r="D153" s="36">
        <v>4290.7166666666672</v>
      </c>
      <c r="E153" s="36">
        <v>4246.4333333333343</v>
      </c>
      <c r="F153" s="36">
        <v>4177.7666666666673</v>
      </c>
      <c r="G153" s="36">
        <v>4133.4833333333345</v>
      </c>
      <c r="H153" s="36">
        <v>4359.3833333333341</v>
      </c>
      <c r="I153" s="36">
        <v>4403.666666666667</v>
      </c>
      <c r="J153" s="36">
        <v>4472.3333333333339</v>
      </c>
      <c r="K153" s="31">
        <v>4335</v>
      </c>
      <c r="L153" s="31">
        <v>4222.05</v>
      </c>
      <c r="M153" s="31">
        <v>10.182460000000001</v>
      </c>
      <c r="N153" s="1"/>
      <c r="O153" s="1"/>
    </row>
    <row r="154" spans="1:15" ht="12.75" customHeight="1">
      <c r="A154" s="33">
        <v>144</v>
      </c>
      <c r="B154" s="53" t="s">
        <v>372</v>
      </c>
      <c r="C154" s="31">
        <v>628.65</v>
      </c>
      <c r="D154" s="36">
        <v>627.18333333333328</v>
      </c>
      <c r="E154" s="36">
        <v>620.46666666666658</v>
      </c>
      <c r="F154" s="36">
        <v>612.2833333333333</v>
      </c>
      <c r="G154" s="36">
        <v>605.56666666666661</v>
      </c>
      <c r="H154" s="36">
        <v>635.36666666666656</v>
      </c>
      <c r="I154" s="36">
        <v>642.08333333333326</v>
      </c>
      <c r="J154" s="36">
        <v>650.26666666666654</v>
      </c>
      <c r="K154" s="31">
        <v>633.9</v>
      </c>
      <c r="L154" s="31">
        <v>619</v>
      </c>
      <c r="M154" s="31">
        <v>1.49014</v>
      </c>
      <c r="N154" s="1"/>
      <c r="O154" s="1"/>
    </row>
    <row r="155" spans="1:15" ht="12.75" customHeight="1">
      <c r="A155" s="33">
        <v>145</v>
      </c>
      <c r="B155" s="53" t="s">
        <v>272</v>
      </c>
      <c r="C155" s="31">
        <v>458.05</v>
      </c>
      <c r="D155" s="36">
        <v>456.39999999999992</v>
      </c>
      <c r="E155" s="36">
        <v>451.79999999999984</v>
      </c>
      <c r="F155" s="36">
        <v>445.5499999999999</v>
      </c>
      <c r="G155" s="36">
        <v>440.94999999999982</v>
      </c>
      <c r="H155" s="36">
        <v>462.64999999999986</v>
      </c>
      <c r="I155" s="36">
        <v>467.24999999999989</v>
      </c>
      <c r="J155" s="36">
        <v>473.49999999999989</v>
      </c>
      <c r="K155" s="31">
        <v>461</v>
      </c>
      <c r="L155" s="31">
        <v>450.15</v>
      </c>
      <c r="M155" s="31">
        <v>8.4017099999999996</v>
      </c>
      <c r="N155" s="1"/>
      <c r="O155" s="1"/>
    </row>
    <row r="156" spans="1:15" ht="12.75" customHeight="1">
      <c r="A156" s="33">
        <v>146</v>
      </c>
      <c r="B156" s="53" t="s">
        <v>373</v>
      </c>
      <c r="C156" s="31">
        <v>1921.7</v>
      </c>
      <c r="D156" s="36">
        <v>1919.55</v>
      </c>
      <c r="E156" s="36">
        <v>1904.1</v>
      </c>
      <c r="F156" s="36">
        <v>1886.5</v>
      </c>
      <c r="G156" s="36">
        <v>1871.05</v>
      </c>
      <c r="H156" s="36">
        <v>1937.1499999999999</v>
      </c>
      <c r="I156" s="36">
        <v>1952.6000000000001</v>
      </c>
      <c r="J156" s="36">
        <v>1970.1999999999998</v>
      </c>
      <c r="K156" s="31">
        <v>1935</v>
      </c>
      <c r="L156" s="31">
        <v>1901.95</v>
      </c>
      <c r="M156" s="31">
        <v>0.54557999999999995</v>
      </c>
      <c r="N156" s="1"/>
      <c r="O156" s="1"/>
    </row>
    <row r="157" spans="1:15" ht="12.75" customHeight="1">
      <c r="A157" s="33">
        <v>147</v>
      </c>
      <c r="B157" s="53" t="s">
        <v>374</v>
      </c>
      <c r="C157" s="31">
        <v>223</v>
      </c>
      <c r="D157" s="36">
        <v>223.29999999999998</v>
      </c>
      <c r="E157" s="36">
        <v>220.04999999999995</v>
      </c>
      <c r="F157" s="36">
        <v>217.09999999999997</v>
      </c>
      <c r="G157" s="36">
        <v>213.84999999999994</v>
      </c>
      <c r="H157" s="36">
        <v>226.24999999999997</v>
      </c>
      <c r="I157" s="36">
        <v>229.50000000000003</v>
      </c>
      <c r="J157" s="36">
        <v>232.45</v>
      </c>
      <c r="K157" s="31">
        <v>226.55</v>
      </c>
      <c r="L157" s="31">
        <v>220.35</v>
      </c>
      <c r="M157" s="31">
        <v>37.03107</v>
      </c>
      <c r="N157" s="1"/>
      <c r="O157" s="1"/>
    </row>
    <row r="158" spans="1:15" ht="12.75" customHeight="1">
      <c r="A158" s="33">
        <v>148</v>
      </c>
      <c r="B158" s="53" t="s">
        <v>847</v>
      </c>
      <c r="C158" s="31">
        <v>1354.95</v>
      </c>
      <c r="D158" s="36">
        <v>1347.6833333333332</v>
      </c>
      <c r="E158" s="36">
        <v>1320.3666666666663</v>
      </c>
      <c r="F158" s="36">
        <v>1285.7833333333331</v>
      </c>
      <c r="G158" s="36">
        <v>1258.4666666666662</v>
      </c>
      <c r="H158" s="36">
        <v>1382.2666666666664</v>
      </c>
      <c r="I158" s="36">
        <v>1409.5833333333335</v>
      </c>
      <c r="J158" s="36">
        <v>1444.1666666666665</v>
      </c>
      <c r="K158" s="31">
        <v>1375</v>
      </c>
      <c r="L158" s="31">
        <v>1313.1</v>
      </c>
      <c r="M158" s="31">
        <v>1.17134</v>
      </c>
      <c r="N158" s="1"/>
      <c r="O158" s="1"/>
    </row>
    <row r="159" spans="1:15" ht="12.75" customHeight="1">
      <c r="A159" s="33">
        <v>149</v>
      </c>
      <c r="B159" s="53" t="s">
        <v>375</v>
      </c>
      <c r="C159" s="31">
        <v>99.9</v>
      </c>
      <c r="D159" s="36">
        <v>99.399999999999991</v>
      </c>
      <c r="E159" s="36">
        <v>98.549999999999983</v>
      </c>
      <c r="F159" s="36">
        <v>97.199999999999989</v>
      </c>
      <c r="G159" s="36">
        <v>96.34999999999998</v>
      </c>
      <c r="H159" s="36">
        <v>100.74999999999999</v>
      </c>
      <c r="I159" s="36">
        <v>101.59999999999998</v>
      </c>
      <c r="J159" s="36">
        <v>102.94999999999999</v>
      </c>
      <c r="K159" s="31">
        <v>100.25</v>
      </c>
      <c r="L159" s="31">
        <v>98.05</v>
      </c>
      <c r="M159" s="31">
        <v>21.55256</v>
      </c>
      <c r="N159" s="1"/>
      <c r="O159" s="1"/>
    </row>
    <row r="160" spans="1:15" ht="12.75" customHeight="1">
      <c r="A160" s="33">
        <v>150</v>
      </c>
      <c r="B160" s="53" t="s">
        <v>831</v>
      </c>
      <c r="C160" s="31">
        <v>846</v>
      </c>
      <c r="D160" s="36">
        <v>846.66666666666663</v>
      </c>
      <c r="E160" s="36">
        <v>840.33333333333326</v>
      </c>
      <c r="F160" s="36">
        <v>834.66666666666663</v>
      </c>
      <c r="G160" s="36">
        <v>828.33333333333326</v>
      </c>
      <c r="H160" s="36">
        <v>852.33333333333326</v>
      </c>
      <c r="I160" s="36">
        <v>858.66666666666652</v>
      </c>
      <c r="J160" s="36">
        <v>864.33333333333326</v>
      </c>
      <c r="K160" s="31">
        <v>853</v>
      </c>
      <c r="L160" s="31">
        <v>841</v>
      </c>
      <c r="M160" s="31">
        <v>0.26404</v>
      </c>
      <c r="N160" s="1"/>
      <c r="O160" s="1"/>
    </row>
    <row r="161" spans="1:15" ht="12.75" customHeight="1">
      <c r="A161" s="33">
        <v>151</v>
      </c>
      <c r="B161" s="53" t="s">
        <v>110</v>
      </c>
      <c r="C161" s="31">
        <v>3031</v>
      </c>
      <c r="D161" s="36">
        <v>3035.0333333333333</v>
      </c>
      <c r="E161" s="36">
        <v>3004.9666666666667</v>
      </c>
      <c r="F161" s="36">
        <v>2978.9333333333334</v>
      </c>
      <c r="G161" s="36">
        <v>2948.8666666666668</v>
      </c>
      <c r="H161" s="36">
        <v>3061.0666666666666</v>
      </c>
      <c r="I161" s="36">
        <v>3091.1333333333332</v>
      </c>
      <c r="J161" s="36">
        <v>3117.1666666666665</v>
      </c>
      <c r="K161" s="31">
        <v>3065.1</v>
      </c>
      <c r="L161" s="31">
        <v>3009</v>
      </c>
      <c r="M161" s="31">
        <v>1.2277100000000001</v>
      </c>
      <c r="N161" s="1"/>
      <c r="O161" s="1"/>
    </row>
    <row r="162" spans="1:15" ht="12.75" customHeight="1">
      <c r="A162" s="33">
        <v>152</v>
      </c>
      <c r="B162" s="53" t="s">
        <v>111</v>
      </c>
      <c r="C162" s="31">
        <v>383.95</v>
      </c>
      <c r="D162" s="36">
        <v>383.41666666666669</v>
      </c>
      <c r="E162" s="36">
        <v>378.68333333333339</v>
      </c>
      <c r="F162" s="36">
        <v>373.41666666666669</v>
      </c>
      <c r="G162" s="36">
        <v>368.68333333333339</v>
      </c>
      <c r="H162" s="36">
        <v>388.68333333333339</v>
      </c>
      <c r="I162" s="36">
        <v>393.41666666666663</v>
      </c>
      <c r="J162" s="36">
        <v>398.68333333333339</v>
      </c>
      <c r="K162" s="31">
        <v>388.15</v>
      </c>
      <c r="L162" s="31">
        <v>378.15</v>
      </c>
      <c r="M162" s="31">
        <v>149.42496</v>
      </c>
      <c r="N162" s="1"/>
      <c r="O162" s="1"/>
    </row>
    <row r="163" spans="1:15" ht="12.75" customHeight="1">
      <c r="A163" s="33">
        <v>153</v>
      </c>
      <c r="B163" s="53" t="s">
        <v>376</v>
      </c>
      <c r="C163" s="31">
        <v>451.3</v>
      </c>
      <c r="D163" s="36">
        <v>451.10000000000008</v>
      </c>
      <c r="E163" s="36">
        <v>445.35000000000014</v>
      </c>
      <c r="F163" s="36">
        <v>439.40000000000003</v>
      </c>
      <c r="G163" s="36">
        <v>433.65000000000009</v>
      </c>
      <c r="H163" s="36">
        <v>457.05000000000018</v>
      </c>
      <c r="I163" s="36">
        <v>462.80000000000007</v>
      </c>
      <c r="J163" s="36">
        <v>468.75000000000023</v>
      </c>
      <c r="K163" s="31">
        <v>456.85</v>
      </c>
      <c r="L163" s="31">
        <v>445.15</v>
      </c>
      <c r="M163" s="31">
        <v>0.74219999999999997</v>
      </c>
      <c r="N163" s="1"/>
      <c r="O163" s="1"/>
    </row>
    <row r="164" spans="1:15" ht="12.75" customHeight="1">
      <c r="A164" s="33">
        <v>154</v>
      </c>
      <c r="B164" s="53" t="s">
        <v>273</v>
      </c>
      <c r="C164" s="31">
        <v>178.45</v>
      </c>
      <c r="D164" s="36">
        <v>177.91666666666666</v>
      </c>
      <c r="E164" s="36">
        <v>174.83333333333331</v>
      </c>
      <c r="F164" s="36">
        <v>171.21666666666667</v>
      </c>
      <c r="G164" s="36">
        <v>168.13333333333333</v>
      </c>
      <c r="H164" s="36">
        <v>181.5333333333333</v>
      </c>
      <c r="I164" s="36">
        <v>184.61666666666662</v>
      </c>
      <c r="J164" s="36">
        <v>188.23333333333329</v>
      </c>
      <c r="K164" s="31">
        <v>181</v>
      </c>
      <c r="L164" s="31">
        <v>174.3</v>
      </c>
      <c r="M164" s="31">
        <v>66.527410000000003</v>
      </c>
      <c r="N164" s="1"/>
      <c r="O164" s="1"/>
    </row>
    <row r="165" spans="1:15" ht="12.75" customHeight="1">
      <c r="A165" s="33">
        <v>155</v>
      </c>
      <c r="B165" s="53" t="s">
        <v>112</v>
      </c>
      <c r="C165" s="31">
        <v>159</v>
      </c>
      <c r="D165" s="36">
        <v>157.36666666666667</v>
      </c>
      <c r="E165" s="36">
        <v>155.23333333333335</v>
      </c>
      <c r="F165" s="36">
        <v>151.46666666666667</v>
      </c>
      <c r="G165" s="36">
        <v>149.33333333333334</v>
      </c>
      <c r="H165" s="36">
        <v>161.13333333333335</v>
      </c>
      <c r="I165" s="36">
        <v>163.26666666666668</v>
      </c>
      <c r="J165" s="36">
        <v>167.03333333333336</v>
      </c>
      <c r="K165" s="31">
        <v>159.5</v>
      </c>
      <c r="L165" s="31">
        <v>153.6</v>
      </c>
      <c r="M165" s="31">
        <v>401.62551000000002</v>
      </c>
      <c r="N165" s="1"/>
      <c r="O165" s="1"/>
    </row>
    <row r="166" spans="1:15" ht="12.75" customHeight="1">
      <c r="A166" s="33">
        <v>156</v>
      </c>
      <c r="B166" s="53" t="s">
        <v>377</v>
      </c>
      <c r="C166" s="31">
        <v>692.9</v>
      </c>
      <c r="D166" s="36">
        <v>692.31666666666661</v>
      </c>
      <c r="E166" s="36">
        <v>680.83333333333326</v>
      </c>
      <c r="F166" s="36">
        <v>668.76666666666665</v>
      </c>
      <c r="G166" s="36">
        <v>657.2833333333333</v>
      </c>
      <c r="H166" s="36">
        <v>704.38333333333321</v>
      </c>
      <c r="I166" s="36">
        <v>715.86666666666656</v>
      </c>
      <c r="J166" s="36">
        <v>727.93333333333317</v>
      </c>
      <c r="K166" s="31">
        <v>703.8</v>
      </c>
      <c r="L166" s="31">
        <v>680.25</v>
      </c>
      <c r="M166" s="31">
        <v>3.8795999999999999</v>
      </c>
      <c r="N166" s="1"/>
      <c r="O166" s="1"/>
    </row>
    <row r="167" spans="1:15" ht="12.75" customHeight="1">
      <c r="A167" s="33">
        <v>157</v>
      </c>
      <c r="B167" s="53" t="s">
        <v>378</v>
      </c>
      <c r="C167" s="31">
        <v>4379.3</v>
      </c>
      <c r="D167" s="36">
        <v>4366.9333333333334</v>
      </c>
      <c r="E167" s="36">
        <v>4320.0166666666664</v>
      </c>
      <c r="F167" s="36">
        <v>4260.7333333333327</v>
      </c>
      <c r="G167" s="36">
        <v>4213.8166666666657</v>
      </c>
      <c r="H167" s="36">
        <v>4426.2166666666672</v>
      </c>
      <c r="I167" s="36">
        <v>4473.1333333333332</v>
      </c>
      <c r="J167" s="36">
        <v>4532.4166666666679</v>
      </c>
      <c r="K167" s="31">
        <v>4413.8500000000004</v>
      </c>
      <c r="L167" s="31">
        <v>4307.6499999999996</v>
      </c>
      <c r="M167" s="31">
        <v>0.3095</v>
      </c>
      <c r="N167" s="1"/>
      <c r="O167" s="1"/>
    </row>
    <row r="168" spans="1:15" ht="12.75" customHeight="1">
      <c r="A168" s="33">
        <v>158</v>
      </c>
      <c r="B168" s="53" t="s">
        <v>379</v>
      </c>
      <c r="C168" s="31">
        <v>1001.45</v>
      </c>
      <c r="D168" s="36">
        <v>998.48333333333323</v>
      </c>
      <c r="E168" s="36">
        <v>992.06666666666649</v>
      </c>
      <c r="F168" s="36">
        <v>982.68333333333328</v>
      </c>
      <c r="G168" s="36">
        <v>976.26666666666654</v>
      </c>
      <c r="H168" s="36">
        <v>1007.8666666666664</v>
      </c>
      <c r="I168" s="36">
        <v>1014.2833333333332</v>
      </c>
      <c r="J168" s="36">
        <v>1023.6666666666664</v>
      </c>
      <c r="K168" s="31">
        <v>1004.9</v>
      </c>
      <c r="L168" s="31">
        <v>989.1</v>
      </c>
      <c r="M168" s="31">
        <v>1.0221800000000001</v>
      </c>
      <c r="N168" s="1"/>
      <c r="O168" s="1"/>
    </row>
    <row r="169" spans="1:15" ht="12.75" customHeight="1">
      <c r="A169" s="33">
        <v>159</v>
      </c>
      <c r="B169" s="53" t="s">
        <v>380</v>
      </c>
      <c r="C169" s="31">
        <v>258.60000000000002</v>
      </c>
      <c r="D169" s="36">
        <v>260.06666666666666</v>
      </c>
      <c r="E169" s="36">
        <v>255.33333333333331</v>
      </c>
      <c r="F169" s="36">
        <v>252.06666666666666</v>
      </c>
      <c r="G169" s="36">
        <v>247.33333333333331</v>
      </c>
      <c r="H169" s="36">
        <v>263.33333333333331</v>
      </c>
      <c r="I169" s="36">
        <v>268.06666666666666</v>
      </c>
      <c r="J169" s="36">
        <v>271.33333333333331</v>
      </c>
      <c r="K169" s="31">
        <v>264.8</v>
      </c>
      <c r="L169" s="31">
        <v>256.8</v>
      </c>
      <c r="M169" s="31">
        <v>25.679770000000001</v>
      </c>
      <c r="N169" s="1"/>
      <c r="O169" s="1"/>
    </row>
    <row r="170" spans="1:15" ht="12.75" customHeight="1">
      <c r="A170" s="33">
        <v>160</v>
      </c>
      <c r="B170" s="53" t="s">
        <v>381</v>
      </c>
      <c r="C170" s="31">
        <v>204.5</v>
      </c>
      <c r="D170" s="36">
        <v>205.58333333333334</v>
      </c>
      <c r="E170" s="36">
        <v>202.7166666666667</v>
      </c>
      <c r="F170" s="36">
        <v>200.93333333333337</v>
      </c>
      <c r="G170" s="36">
        <v>198.06666666666672</v>
      </c>
      <c r="H170" s="36">
        <v>207.36666666666667</v>
      </c>
      <c r="I170" s="36">
        <v>210.23333333333329</v>
      </c>
      <c r="J170" s="36">
        <v>212.01666666666665</v>
      </c>
      <c r="K170" s="31">
        <v>208.45</v>
      </c>
      <c r="L170" s="31">
        <v>203.8</v>
      </c>
      <c r="M170" s="31">
        <v>12.881740000000001</v>
      </c>
      <c r="N170" s="1"/>
      <c r="O170" s="1"/>
    </row>
    <row r="171" spans="1:15" ht="12.75" customHeight="1">
      <c r="A171" s="33">
        <v>161</v>
      </c>
      <c r="B171" s="53" t="s">
        <v>832</v>
      </c>
      <c r="C171" s="31">
        <v>723.8</v>
      </c>
      <c r="D171" s="36">
        <v>731.4666666666667</v>
      </c>
      <c r="E171" s="36">
        <v>714.58333333333337</v>
      </c>
      <c r="F171" s="36">
        <v>705.36666666666667</v>
      </c>
      <c r="G171" s="36">
        <v>688.48333333333335</v>
      </c>
      <c r="H171" s="36">
        <v>740.68333333333339</v>
      </c>
      <c r="I171" s="36">
        <v>757.56666666666661</v>
      </c>
      <c r="J171" s="36">
        <v>766.78333333333342</v>
      </c>
      <c r="K171" s="31">
        <v>748.35</v>
      </c>
      <c r="L171" s="31">
        <v>722.25</v>
      </c>
      <c r="M171" s="31">
        <v>1.4920800000000001</v>
      </c>
      <c r="N171" s="1"/>
      <c r="O171" s="1"/>
    </row>
    <row r="172" spans="1:15" ht="12.75" customHeight="1">
      <c r="A172" s="33">
        <v>162</v>
      </c>
      <c r="B172" s="53" t="s">
        <v>274</v>
      </c>
      <c r="C172" s="31">
        <v>433.8</v>
      </c>
      <c r="D172" s="36">
        <v>434.8</v>
      </c>
      <c r="E172" s="36">
        <v>430.6</v>
      </c>
      <c r="F172" s="36">
        <v>427.40000000000003</v>
      </c>
      <c r="G172" s="36">
        <v>423.20000000000005</v>
      </c>
      <c r="H172" s="36">
        <v>438</v>
      </c>
      <c r="I172" s="36">
        <v>442.19999999999993</v>
      </c>
      <c r="J172" s="36">
        <v>445.4</v>
      </c>
      <c r="K172" s="31">
        <v>439</v>
      </c>
      <c r="L172" s="31">
        <v>431.6</v>
      </c>
      <c r="M172" s="31">
        <v>2.0016400000000001</v>
      </c>
      <c r="N172" s="1"/>
      <c r="O172" s="1"/>
    </row>
    <row r="173" spans="1:15" ht="12.75" customHeight="1">
      <c r="A173" s="33">
        <v>163</v>
      </c>
      <c r="B173" s="53" t="s">
        <v>382</v>
      </c>
      <c r="C173" s="31">
        <v>1354.75</v>
      </c>
      <c r="D173" s="36">
        <v>1351.2666666666667</v>
      </c>
      <c r="E173" s="36">
        <v>1333.5333333333333</v>
      </c>
      <c r="F173" s="36">
        <v>1312.3166666666666</v>
      </c>
      <c r="G173" s="36">
        <v>1294.5833333333333</v>
      </c>
      <c r="H173" s="36">
        <v>1372.4833333333333</v>
      </c>
      <c r="I173" s="36">
        <v>1390.2166666666665</v>
      </c>
      <c r="J173" s="36">
        <v>1411.4333333333334</v>
      </c>
      <c r="K173" s="31">
        <v>1369</v>
      </c>
      <c r="L173" s="31">
        <v>1330.05</v>
      </c>
      <c r="M173" s="31">
        <v>0.4199</v>
      </c>
      <c r="N173" s="1"/>
      <c r="O173" s="1"/>
    </row>
    <row r="174" spans="1:15" ht="12.75" customHeight="1">
      <c r="A174" s="33">
        <v>164</v>
      </c>
      <c r="B174" s="53" t="s">
        <v>113</v>
      </c>
      <c r="C174" s="31">
        <v>202.2</v>
      </c>
      <c r="D174" s="36">
        <v>204.56666666666669</v>
      </c>
      <c r="E174" s="36">
        <v>199.23333333333338</v>
      </c>
      <c r="F174" s="36">
        <v>196.26666666666668</v>
      </c>
      <c r="G174" s="36">
        <v>190.93333333333337</v>
      </c>
      <c r="H174" s="36">
        <v>207.53333333333339</v>
      </c>
      <c r="I174" s="36">
        <v>212.8666666666667</v>
      </c>
      <c r="J174" s="36">
        <v>215.8333333333334</v>
      </c>
      <c r="K174" s="31">
        <v>209.9</v>
      </c>
      <c r="L174" s="31">
        <v>201.6</v>
      </c>
      <c r="M174" s="31">
        <v>279.23077999999998</v>
      </c>
      <c r="N174" s="1"/>
      <c r="O174" s="1"/>
    </row>
    <row r="175" spans="1:15" ht="12.75" customHeight="1">
      <c r="A175" s="33">
        <v>165</v>
      </c>
      <c r="B175" s="53" t="s">
        <v>383</v>
      </c>
      <c r="C175" s="31">
        <v>1422.75</v>
      </c>
      <c r="D175" s="36">
        <v>1404.7666666666667</v>
      </c>
      <c r="E175" s="36">
        <v>1365.0333333333333</v>
      </c>
      <c r="F175" s="36">
        <v>1307.3166666666666</v>
      </c>
      <c r="G175" s="36">
        <v>1267.5833333333333</v>
      </c>
      <c r="H175" s="36">
        <v>1462.4833333333333</v>
      </c>
      <c r="I175" s="36">
        <v>1502.2166666666665</v>
      </c>
      <c r="J175" s="36">
        <v>1559.9333333333334</v>
      </c>
      <c r="K175" s="31">
        <v>1444.5</v>
      </c>
      <c r="L175" s="31">
        <v>1347.05</v>
      </c>
      <c r="M175" s="31">
        <v>5.1323299999999996</v>
      </c>
      <c r="N175" s="1"/>
      <c r="O175" s="1"/>
    </row>
    <row r="176" spans="1:15" ht="12.75" customHeight="1">
      <c r="A176" s="33">
        <v>166</v>
      </c>
      <c r="B176" s="53" t="s">
        <v>116</v>
      </c>
      <c r="C176" s="31">
        <v>85.1</v>
      </c>
      <c r="D176" s="36">
        <v>85.216666666666669</v>
      </c>
      <c r="E176" s="36">
        <v>84.483333333333334</v>
      </c>
      <c r="F176" s="36">
        <v>83.86666666666666</v>
      </c>
      <c r="G176" s="36">
        <v>83.133333333333326</v>
      </c>
      <c r="H176" s="36">
        <v>85.833333333333343</v>
      </c>
      <c r="I176" s="36">
        <v>86.566666666666691</v>
      </c>
      <c r="J176" s="36">
        <v>87.183333333333351</v>
      </c>
      <c r="K176" s="31">
        <v>85.95</v>
      </c>
      <c r="L176" s="31">
        <v>84.6</v>
      </c>
      <c r="M176" s="31">
        <v>80.40522</v>
      </c>
      <c r="N176" s="1"/>
      <c r="O176" s="1"/>
    </row>
    <row r="177" spans="1:15" ht="12.75" customHeight="1">
      <c r="A177" s="33">
        <v>167</v>
      </c>
      <c r="B177" s="53" t="s">
        <v>384</v>
      </c>
      <c r="C177" s="31">
        <v>2579.6</v>
      </c>
      <c r="D177" s="36">
        <v>2575.833333333333</v>
      </c>
      <c r="E177" s="36">
        <v>2540.2166666666662</v>
      </c>
      <c r="F177" s="36">
        <v>2500.833333333333</v>
      </c>
      <c r="G177" s="36">
        <v>2465.2166666666662</v>
      </c>
      <c r="H177" s="36">
        <v>2615.2166666666662</v>
      </c>
      <c r="I177" s="36">
        <v>2650.833333333333</v>
      </c>
      <c r="J177" s="36">
        <v>2690.2166666666662</v>
      </c>
      <c r="K177" s="31">
        <v>2611.4499999999998</v>
      </c>
      <c r="L177" s="31">
        <v>2536.4499999999998</v>
      </c>
      <c r="M177" s="31">
        <v>0.21385000000000001</v>
      </c>
      <c r="N177" s="1"/>
      <c r="O177" s="1"/>
    </row>
    <row r="178" spans="1:15" ht="12.75" customHeight="1">
      <c r="A178" s="33">
        <v>168</v>
      </c>
      <c r="B178" s="53" t="s">
        <v>385</v>
      </c>
      <c r="C178" s="31">
        <v>329.2</v>
      </c>
      <c r="D178" s="36">
        <v>329.93333333333334</v>
      </c>
      <c r="E178" s="36">
        <v>325.51666666666665</v>
      </c>
      <c r="F178" s="36">
        <v>321.83333333333331</v>
      </c>
      <c r="G178" s="36">
        <v>317.41666666666663</v>
      </c>
      <c r="H178" s="36">
        <v>333.61666666666667</v>
      </c>
      <c r="I178" s="36">
        <v>338.0333333333333</v>
      </c>
      <c r="J178" s="36">
        <v>341.7166666666667</v>
      </c>
      <c r="K178" s="31">
        <v>334.35</v>
      </c>
      <c r="L178" s="31">
        <v>326.25</v>
      </c>
      <c r="M178" s="31">
        <v>10.539759999999999</v>
      </c>
      <c r="N178" s="1"/>
      <c r="O178" s="1"/>
    </row>
    <row r="179" spans="1:15" ht="12.75" customHeight="1">
      <c r="A179" s="33">
        <v>169</v>
      </c>
      <c r="B179" s="53" t="s">
        <v>869</v>
      </c>
      <c r="C179" s="31">
        <v>6571.35</v>
      </c>
      <c r="D179" s="36">
        <v>6578.9333333333334</v>
      </c>
      <c r="E179" s="36">
        <v>6532.416666666667</v>
      </c>
      <c r="F179" s="36">
        <v>6493.4833333333336</v>
      </c>
      <c r="G179" s="36">
        <v>6446.9666666666672</v>
      </c>
      <c r="H179" s="36">
        <v>6617.8666666666668</v>
      </c>
      <c r="I179" s="36">
        <v>6664.3833333333332</v>
      </c>
      <c r="J179" s="36">
        <v>6703.3166666666666</v>
      </c>
      <c r="K179" s="31">
        <v>6625.45</v>
      </c>
      <c r="L179" s="31">
        <v>6540</v>
      </c>
      <c r="M179" s="31">
        <v>5.8990000000000001E-2</v>
      </c>
      <c r="N179" s="1"/>
      <c r="O179" s="1"/>
    </row>
    <row r="180" spans="1:15" ht="12.75" customHeight="1">
      <c r="A180" s="33">
        <v>170</v>
      </c>
      <c r="B180" s="53" t="s">
        <v>275</v>
      </c>
      <c r="C180" s="31">
        <v>1792.4</v>
      </c>
      <c r="D180" s="36">
        <v>1792.0333333333335</v>
      </c>
      <c r="E180" s="36">
        <v>1771.366666666667</v>
      </c>
      <c r="F180" s="36">
        <v>1750.3333333333335</v>
      </c>
      <c r="G180" s="36">
        <v>1729.666666666667</v>
      </c>
      <c r="H180" s="36">
        <v>1813.0666666666671</v>
      </c>
      <c r="I180" s="36">
        <v>1833.7333333333336</v>
      </c>
      <c r="J180" s="36">
        <v>1854.7666666666671</v>
      </c>
      <c r="K180" s="31">
        <v>1812.7</v>
      </c>
      <c r="L180" s="31">
        <v>1771</v>
      </c>
      <c r="M180" s="31">
        <v>5.21014</v>
      </c>
      <c r="N180" s="1"/>
      <c r="O180" s="1"/>
    </row>
    <row r="181" spans="1:15" ht="12.75" customHeight="1">
      <c r="A181" s="33">
        <v>171</v>
      </c>
      <c r="B181" s="53" t="s">
        <v>386</v>
      </c>
      <c r="C181" s="31">
        <v>1896.45</v>
      </c>
      <c r="D181" s="36">
        <v>1903.8999999999999</v>
      </c>
      <c r="E181" s="36">
        <v>1883.7999999999997</v>
      </c>
      <c r="F181" s="36">
        <v>1871.1499999999999</v>
      </c>
      <c r="G181" s="36">
        <v>1851.0499999999997</v>
      </c>
      <c r="H181" s="36">
        <v>1916.5499999999997</v>
      </c>
      <c r="I181" s="36">
        <v>1936.6499999999996</v>
      </c>
      <c r="J181" s="36">
        <v>1949.2999999999997</v>
      </c>
      <c r="K181" s="31">
        <v>1924</v>
      </c>
      <c r="L181" s="31">
        <v>1891.25</v>
      </c>
      <c r="M181" s="31">
        <v>1.0723199999999999</v>
      </c>
      <c r="N181" s="1"/>
      <c r="O181" s="1"/>
    </row>
    <row r="182" spans="1:15" ht="12.75" customHeight="1">
      <c r="A182" s="33">
        <v>172</v>
      </c>
      <c r="B182" s="53" t="s">
        <v>870</v>
      </c>
      <c r="C182" s="31">
        <v>817.15</v>
      </c>
      <c r="D182" s="36">
        <v>815.93333333333339</v>
      </c>
      <c r="E182" s="36">
        <v>806.41666666666674</v>
      </c>
      <c r="F182" s="36">
        <v>795.68333333333339</v>
      </c>
      <c r="G182" s="36">
        <v>786.16666666666674</v>
      </c>
      <c r="H182" s="36">
        <v>826.66666666666674</v>
      </c>
      <c r="I182" s="36">
        <v>836.18333333333339</v>
      </c>
      <c r="J182" s="36">
        <v>846.91666666666674</v>
      </c>
      <c r="K182" s="31">
        <v>825.45</v>
      </c>
      <c r="L182" s="31">
        <v>805.2</v>
      </c>
      <c r="M182" s="31">
        <v>0.66639999999999999</v>
      </c>
      <c r="N182" s="1"/>
      <c r="O182" s="1"/>
    </row>
    <row r="183" spans="1:15" ht="12.75" customHeight="1">
      <c r="A183" s="33">
        <v>173</v>
      </c>
      <c r="B183" s="53" t="s">
        <v>114</v>
      </c>
      <c r="C183" s="31">
        <v>1043.3499999999999</v>
      </c>
      <c r="D183" s="36">
        <v>1044.3</v>
      </c>
      <c r="E183" s="36">
        <v>1030.5999999999999</v>
      </c>
      <c r="F183" s="36">
        <v>1017.8499999999999</v>
      </c>
      <c r="G183" s="36">
        <v>1004.1499999999999</v>
      </c>
      <c r="H183" s="36">
        <v>1057.05</v>
      </c>
      <c r="I183" s="36">
        <v>1070.7500000000002</v>
      </c>
      <c r="J183" s="36">
        <v>1083.5</v>
      </c>
      <c r="K183" s="31">
        <v>1058</v>
      </c>
      <c r="L183" s="31">
        <v>1031.55</v>
      </c>
      <c r="M183" s="31">
        <v>11.789809999999999</v>
      </c>
      <c r="N183" s="1"/>
      <c r="O183" s="1"/>
    </row>
    <row r="184" spans="1:15" ht="12.75" customHeight="1">
      <c r="A184" s="33">
        <v>174</v>
      </c>
      <c r="B184" s="53" t="s">
        <v>836</v>
      </c>
      <c r="C184" s="31">
        <v>1425.7</v>
      </c>
      <c r="D184" s="36">
        <v>1415.2333333333333</v>
      </c>
      <c r="E184" s="36">
        <v>1400.4666666666667</v>
      </c>
      <c r="F184" s="36">
        <v>1375.2333333333333</v>
      </c>
      <c r="G184" s="36">
        <v>1360.4666666666667</v>
      </c>
      <c r="H184" s="36">
        <v>1440.4666666666667</v>
      </c>
      <c r="I184" s="36">
        <v>1455.2333333333336</v>
      </c>
      <c r="J184" s="36">
        <v>1480.4666666666667</v>
      </c>
      <c r="K184" s="31">
        <v>1430</v>
      </c>
      <c r="L184" s="31">
        <v>1390</v>
      </c>
      <c r="M184" s="31">
        <v>2.0989100000000001</v>
      </c>
      <c r="N184" s="1"/>
      <c r="O184" s="1"/>
    </row>
    <row r="185" spans="1:15" ht="12.75" customHeight="1">
      <c r="A185" s="33">
        <v>175</v>
      </c>
      <c r="B185" s="53" t="s">
        <v>387</v>
      </c>
      <c r="C185" s="31">
        <v>1165.3</v>
      </c>
      <c r="D185" s="36">
        <v>1173.0166666666667</v>
      </c>
      <c r="E185" s="36">
        <v>1151.8833333333332</v>
      </c>
      <c r="F185" s="36">
        <v>1138.4666666666665</v>
      </c>
      <c r="G185" s="36">
        <v>1117.333333333333</v>
      </c>
      <c r="H185" s="36">
        <v>1186.4333333333334</v>
      </c>
      <c r="I185" s="36">
        <v>1207.5666666666671</v>
      </c>
      <c r="J185" s="36">
        <v>1220.9833333333336</v>
      </c>
      <c r="K185" s="31">
        <v>1194.1500000000001</v>
      </c>
      <c r="L185" s="31">
        <v>1159.5999999999999</v>
      </c>
      <c r="M185" s="31">
        <v>0.15936</v>
      </c>
      <c r="N185" s="1"/>
      <c r="O185" s="1"/>
    </row>
    <row r="186" spans="1:15" ht="12.75" customHeight="1">
      <c r="A186" s="33">
        <v>176</v>
      </c>
      <c r="B186" s="53" t="s">
        <v>871</v>
      </c>
      <c r="C186" s="31">
        <v>807.3</v>
      </c>
      <c r="D186" s="36">
        <v>799.61666666666667</v>
      </c>
      <c r="E186" s="36">
        <v>775.2833333333333</v>
      </c>
      <c r="F186" s="36">
        <v>743.26666666666665</v>
      </c>
      <c r="G186" s="36">
        <v>718.93333333333328</v>
      </c>
      <c r="H186" s="36">
        <v>831.63333333333333</v>
      </c>
      <c r="I186" s="36">
        <v>855.96666666666658</v>
      </c>
      <c r="J186" s="36">
        <v>887.98333333333335</v>
      </c>
      <c r="K186" s="31">
        <v>823.95</v>
      </c>
      <c r="L186" s="31">
        <v>767.6</v>
      </c>
      <c r="M186" s="31">
        <v>30.62032</v>
      </c>
      <c r="N186" s="1"/>
      <c r="O186" s="1"/>
    </row>
    <row r="187" spans="1:15" ht="12.75" customHeight="1">
      <c r="A187" s="33">
        <v>177</v>
      </c>
      <c r="B187" s="53" t="s">
        <v>388</v>
      </c>
      <c r="C187" s="31">
        <v>3094.4</v>
      </c>
      <c r="D187" s="36">
        <v>3113.3166666666671</v>
      </c>
      <c r="E187" s="36">
        <v>3061.0833333333339</v>
      </c>
      <c r="F187" s="36">
        <v>3027.7666666666669</v>
      </c>
      <c r="G187" s="36">
        <v>2975.5333333333338</v>
      </c>
      <c r="H187" s="36">
        <v>3146.6333333333341</v>
      </c>
      <c r="I187" s="36">
        <v>3198.8666666666668</v>
      </c>
      <c r="J187" s="36">
        <v>3232.1833333333343</v>
      </c>
      <c r="K187" s="31">
        <v>3165.55</v>
      </c>
      <c r="L187" s="31">
        <v>3080</v>
      </c>
      <c r="M187" s="31">
        <v>0.57606000000000002</v>
      </c>
      <c r="N187" s="1"/>
      <c r="O187" s="1"/>
    </row>
    <row r="188" spans="1:15" ht="12.75" customHeight="1">
      <c r="A188" s="33">
        <v>178</v>
      </c>
      <c r="B188" s="53" t="s">
        <v>118</v>
      </c>
      <c r="C188" s="31">
        <v>1230.1500000000001</v>
      </c>
      <c r="D188" s="36">
        <v>1228.4666666666667</v>
      </c>
      <c r="E188" s="36">
        <v>1217.6833333333334</v>
      </c>
      <c r="F188" s="36">
        <v>1205.2166666666667</v>
      </c>
      <c r="G188" s="36">
        <v>1194.4333333333334</v>
      </c>
      <c r="H188" s="36">
        <v>1240.9333333333334</v>
      </c>
      <c r="I188" s="36">
        <v>1251.7166666666667</v>
      </c>
      <c r="J188" s="36">
        <v>1264.1833333333334</v>
      </c>
      <c r="K188" s="31">
        <v>1239.25</v>
      </c>
      <c r="L188" s="31">
        <v>1216</v>
      </c>
      <c r="M188" s="31">
        <v>5.6892899999999997</v>
      </c>
      <c r="N188" s="1"/>
      <c r="O188" s="1"/>
    </row>
    <row r="189" spans="1:15" ht="12.75" customHeight="1">
      <c r="A189" s="33">
        <v>179</v>
      </c>
      <c r="B189" s="53" t="s">
        <v>389</v>
      </c>
      <c r="C189" s="31">
        <v>851</v>
      </c>
      <c r="D189" s="36">
        <v>855</v>
      </c>
      <c r="E189" s="36">
        <v>839</v>
      </c>
      <c r="F189" s="36">
        <v>827</v>
      </c>
      <c r="G189" s="36">
        <v>811</v>
      </c>
      <c r="H189" s="36">
        <v>867</v>
      </c>
      <c r="I189" s="36">
        <v>883</v>
      </c>
      <c r="J189" s="36">
        <v>895</v>
      </c>
      <c r="K189" s="31">
        <v>871</v>
      </c>
      <c r="L189" s="31">
        <v>843</v>
      </c>
      <c r="M189" s="31">
        <v>1.50457</v>
      </c>
      <c r="N189" s="1"/>
      <c r="O189" s="1"/>
    </row>
    <row r="190" spans="1:15" ht="12.75" customHeight="1">
      <c r="A190" s="33">
        <v>180</v>
      </c>
      <c r="B190" s="53" t="s">
        <v>119</v>
      </c>
      <c r="C190" s="31">
        <v>2656.2</v>
      </c>
      <c r="D190" s="36">
        <v>2676.8833333333337</v>
      </c>
      <c r="E190" s="36">
        <v>2629.8666666666672</v>
      </c>
      <c r="F190" s="36">
        <v>2603.5333333333338</v>
      </c>
      <c r="G190" s="36">
        <v>2556.5166666666673</v>
      </c>
      <c r="H190" s="36">
        <v>2703.2166666666672</v>
      </c>
      <c r="I190" s="36">
        <v>2750.2333333333336</v>
      </c>
      <c r="J190" s="36">
        <v>2776.5666666666671</v>
      </c>
      <c r="K190" s="31">
        <v>2723.9</v>
      </c>
      <c r="L190" s="31">
        <v>2650.55</v>
      </c>
      <c r="M190" s="31">
        <v>7.2819500000000001</v>
      </c>
      <c r="N190" s="1"/>
      <c r="O190" s="1"/>
    </row>
    <row r="191" spans="1:15" ht="12.75" customHeight="1">
      <c r="A191" s="33">
        <v>181</v>
      </c>
      <c r="B191" s="53" t="s">
        <v>120</v>
      </c>
      <c r="C191" s="31">
        <v>426.8</v>
      </c>
      <c r="D191" s="36">
        <v>427.41666666666669</v>
      </c>
      <c r="E191" s="36">
        <v>422.58333333333337</v>
      </c>
      <c r="F191" s="36">
        <v>418.36666666666667</v>
      </c>
      <c r="G191" s="36">
        <v>413.53333333333336</v>
      </c>
      <c r="H191" s="36">
        <v>431.63333333333338</v>
      </c>
      <c r="I191" s="36">
        <v>436.46666666666675</v>
      </c>
      <c r="J191" s="36">
        <v>440.68333333333339</v>
      </c>
      <c r="K191" s="31">
        <v>432.25</v>
      </c>
      <c r="L191" s="31">
        <v>423.2</v>
      </c>
      <c r="M191" s="31">
        <v>9.2424900000000001</v>
      </c>
      <c r="N191" s="1"/>
      <c r="O191" s="1"/>
    </row>
    <row r="192" spans="1:15" ht="12.75" customHeight="1">
      <c r="A192" s="33">
        <v>182</v>
      </c>
      <c r="B192" s="53" t="s">
        <v>390</v>
      </c>
      <c r="C192" s="31">
        <v>681.25</v>
      </c>
      <c r="D192" s="36">
        <v>680.56666666666672</v>
      </c>
      <c r="E192" s="36">
        <v>666.38333333333344</v>
      </c>
      <c r="F192" s="36">
        <v>651.51666666666677</v>
      </c>
      <c r="G192" s="36">
        <v>637.33333333333348</v>
      </c>
      <c r="H192" s="36">
        <v>695.43333333333339</v>
      </c>
      <c r="I192" s="36">
        <v>709.61666666666656</v>
      </c>
      <c r="J192" s="36">
        <v>724.48333333333335</v>
      </c>
      <c r="K192" s="31">
        <v>694.75</v>
      </c>
      <c r="L192" s="31">
        <v>665.7</v>
      </c>
      <c r="M192" s="31">
        <v>48.927660000000003</v>
      </c>
      <c r="N192" s="1"/>
      <c r="O192" s="1"/>
    </row>
    <row r="193" spans="1:15" ht="12.75" customHeight="1">
      <c r="A193" s="33">
        <v>183</v>
      </c>
      <c r="B193" s="53" t="s">
        <v>121</v>
      </c>
      <c r="C193" s="31">
        <v>2306.35</v>
      </c>
      <c r="D193" s="36">
        <v>2304.2666666666669</v>
      </c>
      <c r="E193" s="36">
        <v>2293.6333333333337</v>
      </c>
      <c r="F193" s="36">
        <v>2280.916666666667</v>
      </c>
      <c r="G193" s="36">
        <v>2270.2833333333338</v>
      </c>
      <c r="H193" s="36">
        <v>2316.9833333333336</v>
      </c>
      <c r="I193" s="36">
        <v>2327.6166666666668</v>
      </c>
      <c r="J193" s="36">
        <v>2340.3333333333335</v>
      </c>
      <c r="K193" s="31">
        <v>2314.9</v>
      </c>
      <c r="L193" s="31">
        <v>2291.5500000000002</v>
      </c>
      <c r="M193" s="31">
        <v>5.1349900000000002</v>
      </c>
      <c r="N193" s="1"/>
      <c r="O193" s="1"/>
    </row>
    <row r="194" spans="1:15" ht="12.75" customHeight="1">
      <c r="A194" s="33">
        <v>184</v>
      </c>
      <c r="B194" s="53" t="s">
        <v>391</v>
      </c>
      <c r="C194" s="31">
        <v>983.65</v>
      </c>
      <c r="D194" s="36">
        <v>984.96666666666658</v>
      </c>
      <c r="E194" s="36">
        <v>975.23333333333312</v>
      </c>
      <c r="F194" s="36">
        <v>966.81666666666649</v>
      </c>
      <c r="G194" s="36">
        <v>957.08333333333303</v>
      </c>
      <c r="H194" s="36">
        <v>993.38333333333321</v>
      </c>
      <c r="I194" s="36">
        <v>1003.1166666666666</v>
      </c>
      <c r="J194" s="36">
        <v>1011.5333333333333</v>
      </c>
      <c r="K194" s="31">
        <v>994.7</v>
      </c>
      <c r="L194" s="31">
        <v>976.55</v>
      </c>
      <c r="M194" s="31">
        <v>3.0666899999999999</v>
      </c>
      <c r="N194" s="1"/>
      <c r="O194" s="1"/>
    </row>
    <row r="195" spans="1:15" ht="12.75" customHeight="1">
      <c r="A195" s="33">
        <v>185</v>
      </c>
      <c r="B195" s="53" t="s">
        <v>392</v>
      </c>
      <c r="C195" s="31">
        <v>2072.8000000000002</v>
      </c>
      <c r="D195" s="36">
        <v>2072.166666666667</v>
      </c>
      <c r="E195" s="36">
        <v>2050.4333333333338</v>
      </c>
      <c r="F195" s="36">
        <v>2028.0666666666671</v>
      </c>
      <c r="G195" s="36">
        <v>2006.3333333333339</v>
      </c>
      <c r="H195" s="36">
        <v>2094.5333333333338</v>
      </c>
      <c r="I195" s="36">
        <v>2116.2666666666673</v>
      </c>
      <c r="J195" s="36">
        <v>2138.6333333333337</v>
      </c>
      <c r="K195" s="31">
        <v>2093.9</v>
      </c>
      <c r="L195" s="31">
        <v>2049.8000000000002</v>
      </c>
      <c r="M195" s="31">
        <v>0.37315999999999999</v>
      </c>
      <c r="N195" s="1"/>
      <c r="O195" s="1"/>
    </row>
    <row r="196" spans="1:15" ht="12.75" customHeight="1">
      <c r="A196" s="33">
        <v>186</v>
      </c>
      <c r="B196" s="53" t="s">
        <v>393</v>
      </c>
      <c r="C196" s="31">
        <v>816.6</v>
      </c>
      <c r="D196" s="36">
        <v>800.31666666666672</v>
      </c>
      <c r="E196" s="36">
        <v>777.68333333333339</v>
      </c>
      <c r="F196" s="36">
        <v>738.76666666666665</v>
      </c>
      <c r="G196" s="36">
        <v>716.13333333333333</v>
      </c>
      <c r="H196" s="36">
        <v>839.23333333333346</v>
      </c>
      <c r="I196" s="36">
        <v>861.8666666666669</v>
      </c>
      <c r="J196" s="36">
        <v>900.78333333333353</v>
      </c>
      <c r="K196" s="31">
        <v>822.95</v>
      </c>
      <c r="L196" s="31">
        <v>761.4</v>
      </c>
      <c r="M196" s="31">
        <v>2.9147599999999998</v>
      </c>
      <c r="N196" s="1"/>
      <c r="O196" s="1"/>
    </row>
    <row r="197" spans="1:15" ht="12.75" customHeight="1">
      <c r="A197" s="33">
        <v>187</v>
      </c>
      <c r="B197" s="53" t="s">
        <v>394</v>
      </c>
      <c r="C197" s="31">
        <v>171.95</v>
      </c>
      <c r="D197" s="36">
        <v>171.46666666666667</v>
      </c>
      <c r="E197" s="36">
        <v>169.08333333333334</v>
      </c>
      <c r="F197" s="36">
        <v>166.21666666666667</v>
      </c>
      <c r="G197" s="36">
        <v>163.83333333333334</v>
      </c>
      <c r="H197" s="36">
        <v>174.33333333333334</v>
      </c>
      <c r="I197" s="36">
        <v>176.71666666666667</v>
      </c>
      <c r="J197" s="36">
        <v>179.58333333333334</v>
      </c>
      <c r="K197" s="31">
        <v>173.85</v>
      </c>
      <c r="L197" s="31">
        <v>168.6</v>
      </c>
      <c r="M197" s="31">
        <v>6.3247499999999999</v>
      </c>
      <c r="N197" s="1"/>
      <c r="O197" s="1"/>
    </row>
    <row r="198" spans="1:15" ht="12.75" customHeight="1">
      <c r="A198" s="33">
        <v>188</v>
      </c>
      <c r="B198" s="53" t="s">
        <v>395</v>
      </c>
      <c r="C198" s="31">
        <v>3476.7</v>
      </c>
      <c r="D198" s="36">
        <v>3399.7000000000003</v>
      </c>
      <c r="E198" s="36">
        <v>3300.4000000000005</v>
      </c>
      <c r="F198" s="36">
        <v>3124.1000000000004</v>
      </c>
      <c r="G198" s="36">
        <v>3024.8000000000006</v>
      </c>
      <c r="H198" s="36">
        <v>3576.0000000000005</v>
      </c>
      <c r="I198" s="36">
        <v>3675.3000000000006</v>
      </c>
      <c r="J198" s="36">
        <v>3851.6000000000004</v>
      </c>
      <c r="K198" s="31">
        <v>3499</v>
      </c>
      <c r="L198" s="31">
        <v>3223.4</v>
      </c>
      <c r="M198" s="31">
        <v>2.4075199999999999</v>
      </c>
      <c r="N198" s="1"/>
      <c r="O198" s="1"/>
    </row>
    <row r="199" spans="1:15" ht="12.75" customHeight="1">
      <c r="A199" s="33">
        <v>189</v>
      </c>
      <c r="B199" s="53" t="s">
        <v>122</v>
      </c>
      <c r="C199" s="31">
        <v>565.6</v>
      </c>
      <c r="D199" s="36">
        <v>565.13333333333333</v>
      </c>
      <c r="E199" s="36">
        <v>558.36666666666667</v>
      </c>
      <c r="F199" s="36">
        <v>551.13333333333333</v>
      </c>
      <c r="G199" s="36">
        <v>544.36666666666667</v>
      </c>
      <c r="H199" s="36">
        <v>572.36666666666667</v>
      </c>
      <c r="I199" s="36">
        <v>579.13333333333333</v>
      </c>
      <c r="J199" s="36">
        <v>586.36666666666667</v>
      </c>
      <c r="K199" s="31">
        <v>571.9</v>
      </c>
      <c r="L199" s="31">
        <v>557.9</v>
      </c>
      <c r="M199" s="31">
        <v>12.029780000000001</v>
      </c>
      <c r="N199" s="1"/>
      <c r="O199" s="1"/>
    </row>
    <row r="200" spans="1:15" ht="12.75" customHeight="1">
      <c r="A200" s="33">
        <v>190</v>
      </c>
      <c r="B200" s="53" t="s">
        <v>117</v>
      </c>
      <c r="C200" s="31">
        <v>708.5</v>
      </c>
      <c r="D200" s="36">
        <v>707.7166666666667</v>
      </c>
      <c r="E200" s="36">
        <v>696.43333333333339</v>
      </c>
      <c r="F200" s="36">
        <v>684.36666666666667</v>
      </c>
      <c r="G200" s="36">
        <v>673.08333333333337</v>
      </c>
      <c r="H200" s="36">
        <v>719.78333333333342</v>
      </c>
      <c r="I200" s="36">
        <v>731.06666666666672</v>
      </c>
      <c r="J200" s="36">
        <v>743.13333333333344</v>
      </c>
      <c r="K200" s="31">
        <v>719</v>
      </c>
      <c r="L200" s="31">
        <v>695.65</v>
      </c>
      <c r="M200" s="31">
        <v>15.7074</v>
      </c>
      <c r="N200" s="1"/>
      <c r="O200" s="1"/>
    </row>
    <row r="201" spans="1:15" ht="12.75" customHeight="1">
      <c r="A201" s="33">
        <v>191</v>
      </c>
      <c r="B201" s="53" t="s">
        <v>396</v>
      </c>
      <c r="C201" s="31">
        <v>215.6</v>
      </c>
      <c r="D201" s="36">
        <v>216.38333333333333</v>
      </c>
      <c r="E201" s="36">
        <v>213.36666666666665</v>
      </c>
      <c r="F201" s="36">
        <v>211.13333333333333</v>
      </c>
      <c r="G201" s="36">
        <v>208.11666666666665</v>
      </c>
      <c r="H201" s="36">
        <v>218.61666666666665</v>
      </c>
      <c r="I201" s="36">
        <v>221.6333333333333</v>
      </c>
      <c r="J201" s="36">
        <v>223.86666666666665</v>
      </c>
      <c r="K201" s="31">
        <v>219.4</v>
      </c>
      <c r="L201" s="31">
        <v>214.15</v>
      </c>
      <c r="M201" s="31">
        <v>25.026209999999999</v>
      </c>
      <c r="N201" s="1"/>
      <c r="O201" s="1"/>
    </row>
    <row r="202" spans="1:15" ht="12.75" customHeight="1">
      <c r="A202" s="33">
        <v>192</v>
      </c>
      <c r="B202" s="53" t="s">
        <v>397</v>
      </c>
      <c r="C202" s="31">
        <v>240.15</v>
      </c>
      <c r="D202" s="36">
        <v>239.16666666666666</v>
      </c>
      <c r="E202" s="36">
        <v>236.5333333333333</v>
      </c>
      <c r="F202" s="36">
        <v>232.91666666666666</v>
      </c>
      <c r="G202" s="36">
        <v>230.2833333333333</v>
      </c>
      <c r="H202" s="36">
        <v>242.7833333333333</v>
      </c>
      <c r="I202" s="36">
        <v>245.41666666666669</v>
      </c>
      <c r="J202" s="36">
        <v>249.0333333333333</v>
      </c>
      <c r="K202" s="31">
        <v>241.8</v>
      </c>
      <c r="L202" s="31">
        <v>235.55</v>
      </c>
      <c r="M202" s="31">
        <v>50.157049999999998</v>
      </c>
      <c r="N202" s="1"/>
      <c r="O202" s="1"/>
    </row>
    <row r="203" spans="1:15" ht="12.75" customHeight="1">
      <c r="A203" s="33">
        <v>193</v>
      </c>
      <c r="B203" s="53" t="s">
        <v>276</v>
      </c>
      <c r="C203" s="31">
        <v>388.1</v>
      </c>
      <c r="D203" s="36">
        <v>387.81666666666666</v>
      </c>
      <c r="E203" s="36">
        <v>382.63333333333333</v>
      </c>
      <c r="F203" s="36">
        <v>377.16666666666669</v>
      </c>
      <c r="G203" s="36">
        <v>371.98333333333335</v>
      </c>
      <c r="H203" s="36">
        <v>393.2833333333333</v>
      </c>
      <c r="I203" s="36">
        <v>398.46666666666658</v>
      </c>
      <c r="J203" s="36">
        <v>403.93333333333328</v>
      </c>
      <c r="K203" s="31">
        <v>393</v>
      </c>
      <c r="L203" s="31">
        <v>382.35</v>
      </c>
      <c r="M203" s="31">
        <v>20.788270000000001</v>
      </c>
      <c r="N203" s="1"/>
      <c r="O203" s="1"/>
    </row>
    <row r="204" spans="1:15" ht="12.75" customHeight="1">
      <c r="A204" s="33">
        <v>194</v>
      </c>
      <c r="B204" s="53" t="s">
        <v>398</v>
      </c>
      <c r="C204" s="31">
        <v>2356.85</v>
      </c>
      <c r="D204" s="36">
        <v>2317.4166666666665</v>
      </c>
      <c r="E204" s="36">
        <v>2215.083333333333</v>
      </c>
      <c r="F204" s="36">
        <v>2073.3166666666666</v>
      </c>
      <c r="G204" s="36">
        <v>1970.9833333333331</v>
      </c>
      <c r="H204" s="36">
        <v>2459.1833333333329</v>
      </c>
      <c r="I204" s="36">
        <v>2561.516666666666</v>
      </c>
      <c r="J204" s="36">
        <v>2703.2833333333328</v>
      </c>
      <c r="K204" s="31">
        <v>2419.75</v>
      </c>
      <c r="L204" s="31">
        <v>2175.65</v>
      </c>
      <c r="M204" s="31">
        <v>25.9726</v>
      </c>
      <c r="N204" s="1"/>
      <c r="O204" s="1"/>
    </row>
    <row r="205" spans="1:15" ht="12.75" customHeight="1">
      <c r="A205" s="33">
        <v>195</v>
      </c>
      <c r="B205" s="53" t="s">
        <v>125</v>
      </c>
      <c r="C205" s="31">
        <v>1539.15</v>
      </c>
      <c r="D205" s="36">
        <v>1542.5</v>
      </c>
      <c r="E205" s="36">
        <v>1532.85</v>
      </c>
      <c r="F205" s="36">
        <v>1526.55</v>
      </c>
      <c r="G205" s="36">
        <v>1516.8999999999999</v>
      </c>
      <c r="H205" s="36">
        <v>1548.8</v>
      </c>
      <c r="I205" s="36">
        <v>1558.45</v>
      </c>
      <c r="J205" s="36">
        <v>1564.75</v>
      </c>
      <c r="K205" s="31">
        <v>1552.15</v>
      </c>
      <c r="L205" s="31">
        <v>1536.2</v>
      </c>
      <c r="M205" s="31">
        <v>18.299859999999999</v>
      </c>
      <c r="N205" s="1"/>
      <c r="O205" s="1"/>
    </row>
    <row r="206" spans="1:15" ht="12.75" customHeight="1">
      <c r="A206" s="33">
        <v>196</v>
      </c>
      <c r="B206" s="53" t="s">
        <v>126</v>
      </c>
      <c r="C206" s="31">
        <v>3705.75</v>
      </c>
      <c r="D206" s="36">
        <v>3719.65</v>
      </c>
      <c r="E206" s="36">
        <v>3683.8500000000004</v>
      </c>
      <c r="F206" s="36">
        <v>3661.9500000000003</v>
      </c>
      <c r="G206" s="36">
        <v>3626.1500000000005</v>
      </c>
      <c r="H206" s="36">
        <v>3741.55</v>
      </c>
      <c r="I206" s="36">
        <v>3777.3500000000004</v>
      </c>
      <c r="J206" s="36">
        <v>3799.25</v>
      </c>
      <c r="K206" s="31">
        <v>3755.45</v>
      </c>
      <c r="L206" s="31">
        <v>3697.75</v>
      </c>
      <c r="M206" s="31">
        <v>5.2642800000000003</v>
      </c>
      <c r="N206" s="1"/>
      <c r="O206" s="1"/>
    </row>
    <row r="207" spans="1:15" ht="12.75" customHeight="1">
      <c r="A207" s="33">
        <v>197</v>
      </c>
      <c r="B207" s="53" t="s">
        <v>127</v>
      </c>
      <c r="C207" s="31">
        <v>1536.35</v>
      </c>
      <c r="D207" s="36">
        <v>1539.7333333333333</v>
      </c>
      <c r="E207" s="36">
        <v>1529.5666666666666</v>
      </c>
      <c r="F207" s="36">
        <v>1522.7833333333333</v>
      </c>
      <c r="G207" s="36">
        <v>1512.6166666666666</v>
      </c>
      <c r="H207" s="36">
        <v>1546.5166666666667</v>
      </c>
      <c r="I207" s="36">
        <v>1556.6833333333332</v>
      </c>
      <c r="J207" s="36">
        <v>1563.4666666666667</v>
      </c>
      <c r="K207" s="31">
        <v>1549.9</v>
      </c>
      <c r="L207" s="31">
        <v>1532.95</v>
      </c>
      <c r="M207" s="31">
        <v>139.03700000000001</v>
      </c>
      <c r="N207" s="1"/>
      <c r="O207" s="1"/>
    </row>
    <row r="208" spans="1:15" ht="12.75" customHeight="1">
      <c r="A208" s="33">
        <v>198</v>
      </c>
      <c r="B208" s="53" t="s">
        <v>128</v>
      </c>
      <c r="C208" s="31">
        <v>621.5</v>
      </c>
      <c r="D208" s="36">
        <v>626.19999999999993</v>
      </c>
      <c r="E208" s="36">
        <v>615.29999999999984</v>
      </c>
      <c r="F208" s="36">
        <v>609.09999999999991</v>
      </c>
      <c r="G208" s="36">
        <v>598.19999999999982</v>
      </c>
      <c r="H208" s="36">
        <v>632.39999999999986</v>
      </c>
      <c r="I208" s="36">
        <v>643.29999999999995</v>
      </c>
      <c r="J208" s="36">
        <v>649.49999999999989</v>
      </c>
      <c r="K208" s="31">
        <v>637.1</v>
      </c>
      <c r="L208" s="31">
        <v>620</v>
      </c>
      <c r="M208" s="31">
        <v>67.536659999999998</v>
      </c>
      <c r="N208" s="1"/>
      <c r="O208" s="1"/>
    </row>
    <row r="209" spans="1:15" ht="12.75" customHeight="1">
      <c r="A209" s="33">
        <v>199</v>
      </c>
      <c r="B209" s="53" t="s">
        <v>399</v>
      </c>
      <c r="C209" s="31">
        <v>96.5</v>
      </c>
      <c r="D209" s="36">
        <v>96.416666666666671</v>
      </c>
      <c r="E209" s="36">
        <v>95.38333333333334</v>
      </c>
      <c r="F209" s="36">
        <v>94.266666666666666</v>
      </c>
      <c r="G209" s="36">
        <v>93.233333333333334</v>
      </c>
      <c r="H209" s="36">
        <v>97.533333333333346</v>
      </c>
      <c r="I209" s="36">
        <v>98.566666666666677</v>
      </c>
      <c r="J209" s="36">
        <v>99.683333333333351</v>
      </c>
      <c r="K209" s="31">
        <v>97.45</v>
      </c>
      <c r="L209" s="31">
        <v>95.3</v>
      </c>
      <c r="M209" s="31">
        <v>86.111549999999994</v>
      </c>
      <c r="N209" s="1"/>
      <c r="O209" s="1"/>
    </row>
    <row r="210" spans="1:15" ht="12.75" customHeight="1">
      <c r="A210" s="33">
        <v>200</v>
      </c>
      <c r="B210" s="53" t="s">
        <v>400</v>
      </c>
      <c r="C210" s="31">
        <v>464.25</v>
      </c>
      <c r="D210" s="36">
        <v>460.08333333333331</v>
      </c>
      <c r="E210" s="36">
        <v>452.46666666666664</v>
      </c>
      <c r="F210" s="36">
        <v>440.68333333333334</v>
      </c>
      <c r="G210" s="36">
        <v>433.06666666666666</v>
      </c>
      <c r="H210" s="36">
        <v>471.86666666666662</v>
      </c>
      <c r="I210" s="36">
        <v>479.48333333333329</v>
      </c>
      <c r="J210" s="36">
        <v>491.26666666666659</v>
      </c>
      <c r="K210" s="31">
        <v>467.7</v>
      </c>
      <c r="L210" s="31">
        <v>448.3</v>
      </c>
      <c r="M210" s="31">
        <v>2.12676</v>
      </c>
      <c r="N210" s="1"/>
      <c r="O210" s="1"/>
    </row>
    <row r="211" spans="1:15" ht="12.75" customHeight="1">
      <c r="A211" s="33">
        <v>201</v>
      </c>
      <c r="B211" s="53" t="s">
        <v>401</v>
      </c>
      <c r="C211" s="31">
        <v>818.85</v>
      </c>
      <c r="D211" s="36">
        <v>819.54999999999984</v>
      </c>
      <c r="E211" s="36">
        <v>815.59999999999968</v>
      </c>
      <c r="F211" s="36">
        <v>812.3499999999998</v>
      </c>
      <c r="G211" s="36">
        <v>808.39999999999964</v>
      </c>
      <c r="H211" s="36">
        <v>822.79999999999973</v>
      </c>
      <c r="I211" s="36">
        <v>826.74999999999977</v>
      </c>
      <c r="J211" s="36">
        <v>829.99999999999977</v>
      </c>
      <c r="K211" s="31">
        <v>823.5</v>
      </c>
      <c r="L211" s="31">
        <v>816.3</v>
      </c>
      <c r="M211" s="31">
        <v>1.3126899999999999</v>
      </c>
      <c r="N211" s="1"/>
      <c r="O211" s="1"/>
    </row>
    <row r="212" spans="1:15" ht="12.75" customHeight="1">
      <c r="A212" s="33">
        <v>202</v>
      </c>
      <c r="B212" s="53" t="s">
        <v>124</v>
      </c>
      <c r="C212" s="31">
        <v>1501.3</v>
      </c>
      <c r="D212" s="36">
        <v>1505.6000000000001</v>
      </c>
      <c r="E212" s="36">
        <v>1491.2000000000003</v>
      </c>
      <c r="F212" s="36">
        <v>1481.1000000000001</v>
      </c>
      <c r="G212" s="36">
        <v>1466.7000000000003</v>
      </c>
      <c r="H212" s="36">
        <v>1515.7000000000003</v>
      </c>
      <c r="I212" s="36">
        <v>1530.1000000000004</v>
      </c>
      <c r="J212" s="36">
        <v>1540.2000000000003</v>
      </c>
      <c r="K212" s="31">
        <v>1520</v>
      </c>
      <c r="L212" s="31">
        <v>1495.5</v>
      </c>
      <c r="M212" s="31">
        <v>13.84698</v>
      </c>
      <c r="N212" s="1"/>
      <c r="O212" s="1"/>
    </row>
    <row r="213" spans="1:15" ht="12.75" customHeight="1">
      <c r="A213" s="33">
        <v>203</v>
      </c>
      <c r="B213" s="53" t="s">
        <v>129</v>
      </c>
      <c r="C213" s="31">
        <v>4494.8999999999996</v>
      </c>
      <c r="D213" s="36">
        <v>4507.4999999999991</v>
      </c>
      <c r="E213" s="36">
        <v>4463.2999999999984</v>
      </c>
      <c r="F213" s="36">
        <v>4431.6999999999989</v>
      </c>
      <c r="G213" s="36">
        <v>4387.4999999999982</v>
      </c>
      <c r="H213" s="36">
        <v>4539.0999999999985</v>
      </c>
      <c r="I213" s="36">
        <v>4583.2999999999993</v>
      </c>
      <c r="J213" s="36">
        <v>4614.8999999999987</v>
      </c>
      <c r="K213" s="31">
        <v>4551.7</v>
      </c>
      <c r="L213" s="31">
        <v>4475.8999999999996</v>
      </c>
      <c r="M213" s="31">
        <v>5.1506100000000004</v>
      </c>
      <c r="N213" s="1"/>
      <c r="O213" s="1"/>
    </row>
    <row r="214" spans="1:15" ht="12.75" customHeight="1">
      <c r="A214" s="33">
        <v>204</v>
      </c>
      <c r="B214" s="53" t="s">
        <v>131</v>
      </c>
      <c r="C214" s="31">
        <v>603.04999999999995</v>
      </c>
      <c r="D214" s="36">
        <v>599.66666666666663</v>
      </c>
      <c r="E214" s="36">
        <v>594.43333333333328</v>
      </c>
      <c r="F214" s="36">
        <v>585.81666666666661</v>
      </c>
      <c r="G214" s="36">
        <v>580.58333333333326</v>
      </c>
      <c r="H214" s="36">
        <v>608.2833333333333</v>
      </c>
      <c r="I214" s="36">
        <v>613.51666666666665</v>
      </c>
      <c r="J214" s="36">
        <v>622.13333333333333</v>
      </c>
      <c r="K214" s="31">
        <v>604.9</v>
      </c>
      <c r="L214" s="31">
        <v>591.04999999999995</v>
      </c>
      <c r="M214" s="31">
        <v>117.48103999999999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3565.4</v>
      </c>
      <c r="D215" s="36">
        <v>3579.2166666666667</v>
      </c>
      <c r="E215" s="36">
        <v>3534.8333333333335</v>
      </c>
      <c r="F215" s="36">
        <v>3504.2666666666669</v>
      </c>
      <c r="G215" s="36">
        <v>3459.8833333333337</v>
      </c>
      <c r="H215" s="36">
        <v>3609.7833333333333</v>
      </c>
      <c r="I215" s="36">
        <v>3654.1666666666665</v>
      </c>
      <c r="J215" s="36">
        <v>3684.7333333333331</v>
      </c>
      <c r="K215" s="31">
        <v>3623.6</v>
      </c>
      <c r="L215" s="31">
        <v>3548.65</v>
      </c>
      <c r="M215" s="31">
        <v>11.608129999999999</v>
      </c>
      <c r="N215" s="1"/>
      <c r="O215" s="1"/>
    </row>
    <row r="216" spans="1:15" ht="12.75" customHeight="1">
      <c r="A216" s="33">
        <v>206</v>
      </c>
      <c r="B216" s="53" t="s">
        <v>132</v>
      </c>
      <c r="C216" s="31">
        <v>357.85</v>
      </c>
      <c r="D216" s="36">
        <v>357.64999999999992</v>
      </c>
      <c r="E216" s="36">
        <v>351.59999999999985</v>
      </c>
      <c r="F216" s="36">
        <v>345.34999999999991</v>
      </c>
      <c r="G216" s="36">
        <v>339.29999999999984</v>
      </c>
      <c r="H216" s="36">
        <v>363.89999999999986</v>
      </c>
      <c r="I216" s="36">
        <v>369.94999999999993</v>
      </c>
      <c r="J216" s="36">
        <v>376.19999999999987</v>
      </c>
      <c r="K216" s="31">
        <v>363.7</v>
      </c>
      <c r="L216" s="31">
        <v>351.4</v>
      </c>
      <c r="M216" s="31">
        <v>188.13514000000001</v>
      </c>
      <c r="N216" s="1"/>
      <c r="O216" s="1"/>
    </row>
    <row r="217" spans="1:15" ht="12.75" customHeight="1">
      <c r="A217" s="33">
        <v>207</v>
      </c>
      <c r="B217" s="53" t="s">
        <v>133</v>
      </c>
      <c r="C217" s="31">
        <v>487.45</v>
      </c>
      <c r="D217" s="36">
        <v>478.65000000000003</v>
      </c>
      <c r="E217" s="36">
        <v>468.30000000000007</v>
      </c>
      <c r="F217" s="36">
        <v>449.15000000000003</v>
      </c>
      <c r="G217" s="36">
        <v>438.80000000000007</v>
      </c>
      <c r="H217" s="36">
        <v>497.80000000000007</v>
      </c>
      <c r="I217" s="36">
        <v>508.15000000000009</v>
      </c>
      <c r="J217" s="36">
        <v>527.30000000000007</v>
      </c>
      <c r="K217" s="31">
        <v>489</v>
      </c>
      <c r="L217" s="31">
        <v>459.5</v>
      </c>
      <c r="M217" s="31">
        <v>143.33302</v>
      </c>
      <c r="N217" s="1"/>
      <c r="O217" s="1"/>
    </row>
    <row r="218" spans="1:15" ht="12.75" customHeight="1">
      <c r="A218" s="33">
        <v>208</v>
      </c>
      <c r="B218" s="53" t="s">
        <v>134</v>
      </c>
      <c r="C218" s="31">
        <v>2260.9</v>
      </c>
      <c r="D218" s="36">
        <v>2265.1666666666665</v>
      </c>
      <c r="E218" s="36">
        <v>2253.4333333333329</v>
      </c>
      <c r="F218" s="36">
        <v>2245.9666666666662</v>
      </c>
      <c r="G218" s="36">
        <v>2234.2333333333327</v>
      </c>
      <c r="H218" s="36">
        <v>2272.6333333333332</v>
      </c>
      <c r="I218" s="36">
        <v>2284.3666666666668</v>
      </c>
      <c r="J218" s="36">
        <v>2291.8333333333335</v>
      </c>
      <c r="K218" s="31">
        <v>2276.9</v>
      </c>
      <c r="L218" s="31">
        <v>2257.6999999999998</v>
      </c>
      <c r="M218" s="31">
        <v>23.089929999999999</v>
      </c>
      <c r="N218" s="1"/>
      <c r="O218" s="1"/>
    </row>
    <row r="219" spans="1:15" ht="12.75" customHeight="1">
      <c r="A219" s="33">
        <v>209</v>
      </c>
      <c r="B219" s="53" t="s">
        <v>277</v>
      </c>
      <c r="C219" s="31">
        <v>401.3</v>
      </c>
      <c r="D219" s="36">
        <v>401.41666666666669</v>
      </c>
      <c r="E219" s="36">
        <v>388.33333333333337</v>
      </c>
      <c r="F219" s="36">
        <v>375.36666666666667</v>
      </c>
      <c r="G219" s="36">
        <v>362.28333333333336</v>
      </c>
      <c r="H219" s="36">
        <v>414.38333333333338</v>
      </c>
      <c r="I219" s="36">
        <v>427.46666666666675</v>
      </c>
      <c r="J219" s="36">
        <v>440.43333333333339</v>
      </c>
      <c r="K219" s="31">
        <v>414.5</v>
      </c>
      <c r="L219" s="31">
        <v>388.45</v>
      </c>
      <c r="M219" s="31">
        <v>131.04407</v>
      </c>
      <c r="N219" s="1"/>
      <c r="O219" s="1"/>
    </row>
    <row r="220" spans="1:15" ht="12.75" customHeight="1">
      <c r="A220" s="33">
        <v>210</v>
      </c>
      <c r="B220" s="53" t="s">
        <v>403</v>
      </c>
      <c r="C220" s="31">
        <v>7493.1</v>
      </c>
      <c r="D220" s="36">
        <v>7602.8166666666666</v>
      </c>
      <c r="E220" s="36">
        <v>7360.333333333333</v>
      </c>
      <c r="F220" s="36">
        <v>7227.5666666666666</v>
      </c>
      <c r="G220" s="36">
        <v>6985.083333333333</v>
      </c>
      <c r="H220" s="36">
        <v>7735.583333333333</v>
      </c>
      <c r="I220" s="36">
        <v>7978.0666666666666</v>
      </c>
      <c r="J220" s="36">
        <v>8110.833333333333</v>
      </c>
      <c r="K220" s="31">
        <v>7845.3</v>
      </c>
      <c r="L220" s="31">
        <v>7470.05</v>
      </c>
      <c r="M220" s="31">
        <v>0.51556999999999997</v>
      </c>
      <c r="N220" s="1"/>
      <c r="O220" s="1"/>
    </row>
    <row r="221" spans="1:15" ht="12.75" customHeight="1">
      <c r="A221" s="33">
        <v>211</v>
      </c>
      <c r="B221" s="53" t="s">
        <v>404</v>
      </c>
      <c r="C221" s="31">
        <v>899.8</v>
      </c>
      <c r="D221" s="36">
        <v>910.9666666666667</v>
      </c>
      <c r="E221" s="36">
        <v>883.83333333333337</v>
      </c>
      <c r="F221" s="36">
        <v>867.86666666666667</v>
      </c>
      <c r="G221" s="36">
        <v>840.73333333333335</v>
      </c>
      <c r="H221" s="36">
        <v>926.93333333333339</v>
      </c>
      <c r="I221" s="36">
        <v>954.06666666666661</v>
      </c>
      <c r="J221" s="36">
        <v>970.03333333333342</v>
      </c>
      <c r="K221" s="31">
        <v>938.1</v>
      </c>
      <c r="L221" s="31">
        <v>895</v>
      </c>
      <c r="M221" s="31">
        <v>1.45644</v>
      </c>
      <c r="N221" s="1"/>
      <c r="O221" s="1"/>
    </row>
    <row r="222" spans="1:15" ht="12.75" customHeight="1">
      <c r="A222" s="33">
        <v>212</v>
      </c>
      <c r="B222" s="53" t="s">
        <v>278</v>
      </c>
      <c r="C222" s="31">
        <v>43853.8</v>
      </c>
      <c r="D222" s="36">
        <v>43537.26666666667</v>
      </c>
      <c r="E222" s="36">
        <v>42786.53333333334</v>
      </c>
      <c r="F222" s="36">
        <v>41719.26666666667</v>
      </c>
      <c r="G222" s="36">
        <v>40968.53333333334</v>
      </c>
      <c r="H222" s="36">
        <v>44604.53333333334</v>
      </c>
      <c r="I222" s="36">
        <v>45355.266666666663</v>
      </c>
      <c r="J222" s="36">
        <v>46422.53333333334</v>
      </c>
      <c r="K222" s="31">
        <v>44288</v>
      </c>
      <c r="L222" s="31">
        <v>42470</v>
      </c>
      <c r="M222" s="31">
        <v>0.20907000000000001</v>
      </c>
      <c r="N222" s="1"/>
      <c r="O222" s="1"/>
    </row>
    <row r="223" spans="1:15" ht="12.75" customHeight="1">
      <c r="A223" s="33">
        <v>213</v>
      </c>
      <c r="B223" s="53" t="s">
        <v>405</v>
      </c>
      <c r="C223" s="31">
        <v>210.85</v>
      </c>
      <c r="D223" s="36">
        <v>211.46666666666667</v>
      </c>
      <c r="E223" s="36">
        <v>208.58333333333334</v>
      </c>
      <c r="F223" s="36">
        <v>206.31666666666666</v>
      </c>
      <c r="G223" s="36">
        <v>203.43333333333334</v>
      </c>
      <c r="H223" s="36">
        <v>213.73333333333335</v>
      </c>
      <c r="I223" s="36">
        <v>216.61666666666667</v>
      </c>
      <c r="J223" s="36">
        <v>218.88333333333335</v>
      </c>
      <c r="K223" s="31">
        <v>214.35</v>
      </c>
      <c r="L223" s="31">
        <v>209.2</v>
      </c>
      <c r="M223" s="31">
        <v>89.682259999999999</v>
      </c>
      <c r="N223" s="1"/>
      <c r="O223" s="1"/>
    </row>
    <row r="224" spans="1:15" ht="12.75" customHeight="1">
      <c r="A224" s="33">
        <v>214</v>
      </c>
      <c r="B224" s="53" t="s">
        <v>136</v>
      </c>
      <c r="C224" s="31">
        <v>1109.4000000000001</v>
      </c>
      <c r="D224" s="36">
        <v>1110.3666666666666</v>
      </c>
      <c r="E224" s="36">
        <v>1104.1833333333332</v>
      </c>
      <c r="F224" s="36">
        <v>1098.9666666666667</v>
      </c>
      <c r="G224" s="36">
        <v>1092.7833333333333</v>
      </c>
      <c r="H224" s="36">
        <v>1115.583333333333</v>
      </c>
      <c r="I224" s="36">
        <v>1121.7666666666664</v>
      </c>
      <c r="J224" s="36">
        <v>1126.9833333333329</v>
      </c>
      <c r="K224" s="31">
        <v>1116.55</v>
      </c>
      <c r="L224" s="31">
        <v>1105.1500000000001</v>
      </c>
      <c r="M224" s="31">
        <v>105.98</v>
      </c>
      <c r="N224" s="1"/>
      <c r="O224" s="1"/>
    </row>
    <row r="225" spans="1:15" ht="12.75" customHeight="1">
      <c r="A225" s="33">
        <v>215</v>
      </c>
      <c r="B225" s="53" t="s">
        <v>137</v>
      </c>
      <c r="C225" s="31">
        <v>1686.85</v>
      </c>
      <c r="D225" s="36">
        <v>1695.95</v>
      </c>
      <c r="E225" s="36">
        <v>1671.9</v>
      </c>
      <c r="F225" s="36">
        <v>1656.95</v>
      </c>
      <c r="G225" s="36">
        <v>1632.9</v>
      </c>
      <c r="H225" s="36">
        <v>1710.9</v>
      </c>
      <c r="I225" s="36">
        <v>1734.9499999999998</v>
      </c>
      <c r="J225" s="36">
        <v>1749.9</v>
      </c>
      <c r="K225" s="31">
        <v>1720</v>
      </c>
      <c r="L225" s="31">
        <v>1681</v>
      </c>
      <c r="M225" s="31">
        <v>1.48122</v>
      </c>
      <c r="N225" s="1"/>
      <c r="O225" s="1"/>
    </row>
    <row r="226" spans="1:15" ht="12.75" customHeight="1">
      <c r="A226" s="33">
        <v>216</v>
      </c>
      <c r="B226" s="53" t="s">
        <v>138</v>
      </c>
      <c r="C226" s="31">
        <v>627.35</v>
      </c>
      <c r="D226" s="36">
        <v>626.31666666666672</v>
      </c>
      <c r="E226" s="36">
        <v>622.03333333333342</v>
      </c>
      <c r="F226" s="36">
        <v>616.7166666666667</v>
      </c>
      <c r="G226" s="36">
        <v>612.43333333333339</v>
      </c>
      <c r="H226" s="36">
        <v>631.63333333333344</v>
      </c>
      <c r="I226" s="36">
        <v>635.91666666666674</v>
      </c>
      <c r="J226" s="36">
        <v>641.23333333333346</v>
      </c>
      <c r="K226" s="31">
        <v>630.6</v>
      </c>
      <c r="L226" s="31">
        <v>621</v>
      </c>
      <c r="M226" s="31">
        <v>13.532310000000001</v>
      </c>
      <c r="N226" s="1"/>
      <c r="O226" s="1"/>
    </row>
    <row r="227" spans="1:15" ht="12.75" customHeight="1">
      <c r="A227" s="33">
        <v>217</v>
      </c>
      <c r="B227" s="53" t="s">
        <v>279</v>
      </c>
      <c r="C227" s="31">
        <v>731.85</v>
      </c>
      <c r="D227" s="36">
        <v>732.83333333333337</v>
      </c>
      <c r="E227" s="36">
        <v>728.01666666666677</v>
      </c>
      <c r="F227" s="36">
        <v>724.18333333333339</v>
      </c>
      <c r="G227" s="36">
        <v>719.36666666666679</v>
      </c>
      <c r="H227" s="36">
        <v>736.66666666666674</v>
      </c>
      <c r="I227" s="36">
        <v>741.48333333333335</v>
      </c>
      <c r="J227" s="36">
        <v>745.31666666666672</v>
      </c>
      <c r="K227" s="31">
        <v>737.65</v>
      </c>
      <c r="L227" s="31">
        <v>729</v>
      </c>
      <c r="M227" s="31">
        <v>1.56789</v>
      </c>
      <c r="N227" s="1"/>
      <c r="O227" s="1"/>
    </row>
    <row r="228" spans="1:15" ht="12.75" customHeight="1">
      <c r="A228" s="33">
        <v>218</v>
      </c>
      <c r="B228" s="53" t="s">
        <v>406</v>
      </c>
      <c r="C228" s="31">
        <v>89.35</v>
      </c>
      <c r="D228" s="36">
        <v>89.350000000000009</v>
      </c>
      <c r="E228" s="36">
        <v>88.300000000000011</v>
      </c>
      <c r="F228" s="36">
        <v>87.25</v>
      </c>
      <c r="G228" s="36">
        <v>86.2</v>
      </c>
      <c r="H228" s="36">
        <v>90.40000000000002</v>
      </c>
      <c r="I228" s="36">
        <v>91.45</v>
      </c>
      <c r="J228" s="36">
        <v>92.500000000000028</v>
      </c>
      <c r="K228" s="31">
        <v>90.4</v>
      </c>
      <c r="L228" s="31">
        <v>88.3</v>
      </c>
      <c r="M228" s="31">
        <v>96.288349999999994</v>
      </c>
      <c r="N228" s="1"/>
      <c r="O228" s="1"/>
    </row>
    <row r="229" spans="1:15" ht="12.75" customHeight="1">
      <c r="A229" s="33">
        <v>219</v>
      </c>
      <c r="B229" s="53" t="s">
        <v>141</v>
      </c>
      <c r="C229" s="31">
        <v>84.7</v>
      </c>
      <c r="D229" s="36">
        <v>83.95</v>
      </c>
      <c r="E229" s="36">
        <v>82.800000000000011</v>
      </c>
      <c r="F229" s="36">
        <v>80.900000000000006</v>
      </c>
      <c r="G229" s="36">
        <v>79.750000000000014</v>
      </c>
      <c r="H229" s="36">
        <v>85.850000000000009</v>
      </c>
      <c r="I229" s="36">
        <v>87.000000000000014</v>
      </c>
      <c r="J229" s="36">
        <v>88.9</v>
      </c>
      <c r="K229" s="31">
        <v>85.1</v>
      </c>
      <c r="L229" s="31">
        <v>82.05</v>
      </c>
      <c r="M229" s="31">
        <v>599.88057000000003</v>
      </c>
      <c r="N229" s="1"/>
      <c r="O229" s="1"/>
    </row>
    <row r="230" spans="1:15" ht="12.75" customHeight="1">
      <c r="A230" s="33">
        <v>220</v>
      </c>
      <c r="B230" s="53" t="s">
        <v>140</v>
      </c>
      <c r="C230" s="31">
        <v>124.55</v>
      </c>
      <c r="D230" s="36">
        <v>123.34999999999998</v>
      </c>
      <c r="E230" s="36">
        <v>121.79999999999995</v>
      </c>
      <c r="F230" s="36">
        <v>119.04999999999997</v>
      </c>
      <c r="G230" s="36">
        <v>117.49999999999994</v>
      </c>
      <c r="H230" s="36">
        <v>126.09999999999997</v>
      </c>
      <c r="I230" s="36">
        <v>127.65</v>
      </c>
      <c r="J230" s="36">
        <v>130.39999999999998</v>
      </c>
      <c r="K230" s="31">
        <v>124.9</v>
      </c>
      <c r="L230" s="31">
        <v>120.6</v>
      </c>
      <c r="M230" s="31">
        <v>101.67428</v>
      </c>
      <c r="N230" s="1"/>
      <c r="O230" s="1"/>
    </row>
    <row r="231" spans="1:15" ht="12.75" customHeight="1">
      <c r="A231" s="33">
        <v>221</v>
      </c>
      <c r="B231" s="53" t="s">
        <v>408</v>
      </c>
      <c r="C231" s="31">
        <v>436.15</v>
      </c>
      <c r="D231" s="36">
        <v>437.51666666666665</v>
      </c>
      <c r="E231" s="36">
        <v>430.0333333333333</v>
      </c>
      <c r="F231" s="36">
        <v>423.91666666666663</v>
      </c>
      <c r="G231" s="36">
        <v>416.43333333333328</v>
      </c>
      <c r="H231" s="36">
        <v>443.63333333333333</v>
      </c>
      <c r="I231" s="36">
        <v>451.11666666666667</v>
      </c>
      <c r="J231" s="36">
        <v>457.23333333333335</v>
      </c>
      <c r="K231" s="31">
        <v>445</v>
      </c>
      <c r="L231" s="31">
        <v>431.4</v>
      </c>
      <c r="M231" s="31">
        <v>38.897709999999996</v>
      </c>
      <c r="N231" s="1"/>
      <c r="O231" s="1"/>
    </row>
    <row r="232" spans="1:15" ht="12.75" customHeight="1">
      <c r="A232" s="33">
        <v>222</v>
      </c>
      <c r="B232" s="53" t="s">
        <v>409</v>
      </c>
      <c r="C232" s="31">
        <v>69.349999999999994</v>
      </c>
      <c r="D232" s="36">
        <v>68.766666666666666</v>
      </c>
      <c r="E232" s="36">
        <v>67.433333333333337</v>
      </c>
      <c r="F232" s="36">
        <v>65.516666666666666</v>
      </c>
      <c r="G232" s="36">
        <v>64.183333333333337</v>
      </c>
      <c r="H232" s="36">
        <v>70.683333333333337</v>
      </c>
      <c r="I232" s="36">
        <v>72.01666666666668</v>
      </c>
      <c r="J232" s="36">
        <v>73.933333333333337</v>
      </c>
      <c r="K232" s="31">
        <v>70.099999999999994</v>
      </c>
      <c r="L232" s="31">
        <v>66.849999999999994</v>
      </c>
      <c r="M232" s="31">
        <v>312.57423999999997</v>
      </c>
      <c r="N232" s="1"/>
      <c r="O232" s="1"/>
    </row>
    <row r="233" spans="1:15" ht="12.75" customHeight="1">
      <c r="A233" s="33">
        <v>223</v>
      </c>
      <c r="B233" s="53" t="s">
        <v>813</v>
      </c>
      <c r="C233" s="31">
        <v>228</v>
      </c>
      <c r="D233" s="36">
        <v>228.66666666666666</v>
      </c>
      <c r="E233" s="36">
        <v>226.23333333333332</v>
      </c>
      <c r="F233" s="36">
        <v>224.46666666666667</v>
      </c>
      <c r="G233" s="36">
        <v>222.03333333333333</v>
      </c>
      <c r="H233" s="36">
        <v>230.43333333333331</v>
      </c>
      <c r="I233" s="36">
        <v>232.86666666666665</v>
      </c>
      <c r="J233" s="36">
        <v>234.6333333333333</v>
      </c>
      <c r="K233" s="31">
        <v>231.1</v>
      </c>
      <c r="L233" s="31">
        <v>226.9</v>
      </c>
      <c r="M233" s="31">
        <v>40.798250000000003</v>
      </c>
      <c r="N233" s="1"/>
      <c r="O233" s="1"/>
    </row>
    <row r="234" spans="1:15" ht="12.75" customHeight="1">
      <c r="A234" s="33">
        <v>224</v>
      </c>
      <c r="B234" s="53" t="s">
        <v>155</v>
      </c>
      <c r="C234" s="31">
        <v>436.95</v>
      </c>
      <c r="D234" s="36">
        <v>433.5</v>
      </c>
      <c r="E234" s="36">
        <v>429.2</v>
      </c>
      <c r="F234" s="36">
        <v>421.45</v>
      </c>
      <c r="G234" s="36">
        <v>417.15</v>
      </c>
      <c r="H234" s="36">
        <v>441.25</v>
      </c>
      <c r="I234" s="36">
        <v>445.54999999999995</v>
      </c>
      <c r="J234" s="36">
        <v>453.3</v>
      </c>
      <c r="K234" s="31">
        <v>437.8</v>
      </c>
      <c r="L234" s="31">
        <v>425.75</v>
      </c>
      <c r="M234" s="31">
        <v>140.08124000000001</v>
      </c>
      <c r="N234" s="1"/>
      <c r="O234" s="1"/>
    </row>
    <row r="235" spans="1:15" ht="12.75" customHeight="1">
      <c r="A235" s="33">
        <v>225</v>
      </c>
      <c r="B235" s="53" t="s">
        <v>410</v>
      </c>
      <c r="C235" s="31">
        <v>268.25</v>
      </c>
      <c r="D235" s="36">
        <v>270.31666666666666</v>
      </c>
      <c r="E235" s="36">
        <v>263.43333333333334</v>
      </c>
      <c r="F235" s="36">
        <v>258.61666666666667</v>
      </c>
      <c r="G235" s="36">
        <v>251.73333333333335</v>
      </c>
      <c r="H235" s="36">
        <v>275.13333333333333</v>
      </c>
      <c r="I235" s="36">
        <v>282.01666666666665</v>
      </c>
      <c r="J235" s="36">
        <v>286.83333333333331</v>
      </c>
      <c r="K235" s="31">
        <v>277.2</v>
      </c>
      <c r="L235" s="31">
        <v>265.5</v>
      </c>
      <c r="M235" s="31">
        <v>11.60702</v>
      </c>
      <c r="N235" s="1"/>
      <c r="O235" s="1"/>
    </row>
    <row r="236" spans="1:15" ht="12.75" customHeight="1">
      <c r="A236" s="33">
        <v>226</v>
      </c>
      <c r="B236" s="53" t="s">
        <v>145</v>
      </c>
      <c r="C236" s="31">
        <v>228.55</v>
      </c>
      <c r="D236" s="36">
        <v>227.76666666666665</v>
      </c>
      <c r="E236" s="36">
        <v>225.23333333333329</v>
      </c>
      <c r="F236" s="36">
        <v>221.91666666666663</v>
      </c>
      <c r="G236" s="36">
        <v>219.38333333333327</v>
      </c>
      <c r="H236" s="36">
        <v>231.08333333333331</v>
      </c>
      <c r="I236" s="36">
        <v>233.61666666666667</v>
      </c>
      <c r="J236" s="36">
        <v>236.93333333333334</v>
      </c>
      <c r="K236" s="31">
        <v>230.3</v>
      </c>
      <c r="L236" s="31">
        <v>224.45</v>
      </c>
      <c r="M236" s="31">
        <v>26.021190000000001</v>
      </c>
      <c r="N236" s="1"/>
      <c r="O236" s="1"/>
    </row>
    <row r="237" spans="1:15" ht="12.75" customHeight="1">
      <c r="A237" s="33">
        <v>227</v>
      </c>
      <c r="B237" s="53" t="s">
        <v>135</v>
      </c>
      <c r="C237" s="31">
        <v>177.35</v>
      </c>
      <c r="D237" s="36">
        <v>177.1</v>
      </c>
      <c r="E237" s="36">
        <v>174.89999999999998</v>
      </c>
      <c r="F237" s="36">
        <v>172.45</v>
      </c>
      <c r="G237" s="36">
        <v>170.24999999999997</v>
      </c>
      <c r="H237" s="36">
        <v>179.54999999999998</v>
      </c>
      <c r="I237" s="36">
        <v>181.74999999999997</v>
      </c>
      <c r="J237" s="36">
        <v>184.2</v>
      </c>
      <c r="K237" s="31">
        <v>179.3</v>
      </c>
      <c r="L237" s="31">
        <v>174.65</v>
      </c>
      <c r="M237" s="31">
        <v>44.059629999999999</v>
      </c>
      <c r="N237" s="1"/>
      <c r="O237" s="1"/>
    </row>
    <row r="238" spans="1:15" ht="12.75" customHeight="1">
      <c r="A238" s="33">
        <v>228</v>
      </c>
      <c r="B238" s="53" t="s">
        <v>146</v>
      </c>
      <c r="C238" s="31">
        <v>2564.1999999999998</v>
      </c>
      <c r="D238" s="36">
        <v>2569.2833333333333</v>
      </c>
      <c r="E238" s="36">
        <v>2552.9666666666667</v>
      </c>
      <c r="F238" s="36">
        <v>2541.7333333333336</v>
      </c>
      <c r="G238" s="36">
        <v>2525.416666666667</v>
      </c>
      <c r="H238" s="36">
        <v>2580.5166666666664</v>
      </c>
      <c r="I238" s="36">
        <v>2596.833333333333</v>
      </c>
      <c r="J238" s="36">
        <v>2608.0666666666662</v>
      </c>
      <c r="K238" s="31">
        <v>2585.6</v>
      </c>
      <c r="L238" s="31">
        <v>2558.0500000000002</v>
      </c>
      <c r="M238" s="31">
        <v>0.58957000000000004</v>
      </c>
      <c r="N238" s="1"/>
      <c r="O238" s="1"/>
    </row>
    <row r="239" spans="1:15" ht="12.75" customHeight="1">
      <c r="A239" s="33">
        <v>229</v>
      </c>
      <c r="B239" s="53" t="s">
        <v>280</v>
      </c>
      <c r="C239" s="31">
        <v>528.6</v>
      </c>
      <c r="D239" s="36">
        <v>527.30000000000007</v>
      </c>
      <c r="E239" s="36">
        <v>522.70000000000016</v>
      </c>
      <c r="F239" s="36">
        <v>516.80000000000007</v>
      </c>
      <c r="G239" s="36">
        <v>512.20000000000016</v>
      </c>
      <c r="H239" s="36">
        <v>533.20000000000016</v>
      </c>
      <c r="I239" s="36">
        <v>537.80000000000007</v>
      </c>
      <c r="J239" s="36">
        <v>543.70000000000016</v>
      </c>
      <c r="K239" s="31">
        <v>531.9</v>
      </c>
      <c r="L239" s="31">
        <v>521.4</v>
      </c>
      <c r="M239" s="31">
        <v>9.4525600000000001</v>
      </c>
      <c r="N239" s="1"/>
      <c r="O239" s="1"/>
    </row>
    <row r="240" spans="1:15" ht="12.75" customHeight="1">
      <c r="A240" s="33">
        <v>230</v>
      </c>
      <c r="B240" s="53" t="s">
        <v>142</v>
      </c>
      <c r="C240" s="31">
        <v>150.44999999999999</v>
      </c>
      <c r="D240" s="36">
        <v>149.6</v>
      </c>
      <c r="E240" s="36">
        <v>147.19999999999999</v>
      </c>
      <c r="F240" s="36">
        <v>143.94999999999999</v>
      </c>
      <c r="G240" s="36">
        <v>141.54999999999998</v>
      </c>
      <c r="H240" s="36">
        <v>152.85</v>
      </c>
      <c r="I240" s="36">
        <v>155.25000000000003</v>
      </c>
      <c r="J240" s="36">
        <v>158.5</v>
      </c>
      <c r="K240" s="31">
        <v>152</v>
      </c>
      <c r="L240" s="31">
        <v>146.35</v>
      </c>
      <c r="M240" s="31">
        <v>144.50765000000001</v>
      </c>
      <c r="N240" s="1"/>
      <c r="O240" s="1"/>
    </row>
    <row r="241" spans="1:15" ht="12.75" customHeight="1">
      <c r="A241" s="33">
        <v>231</v>
      </c>
      <c r="B241" s="53" t="s">
        <v>144</v>
      </c>
      <c r="C241" s="31">
        <v>596.45000000000005</v>
      </c>
      <c r="D241" s="36">
        <v>598.88333333333333</v>
      </c>
      <c r="E241" s="36">
        <v>592.76666666666665</v>
      </c>
      <c r="F241" s="36">
        <v>589.08333333333337</v>
      </c>
      <c r="G241" s="36">
        <v>582.9666666666667</v>
      </c>
      <c r="H241" s="36">
        <v>602.56666666666661</v>
      </c>
      <c r="I241" s="36">
        <v>608.68333333333317</v>
      </c>
      <c r="J241" s="36">
        <v>612.36666666666656</v>
      </c>
      <c r="K241" s="31">
        <v>605</v>
      </c>
      <c r="L241" s="31">
        <v>595.20000000000005</v>
      </c>
      <c r="M241" s="31">
        <v>11.269360000000001</v>
      </c>
      <c r="N241" s="1"/>
      <c r="O241" s="1"/>
    </row>
    <row r="242" spans="1:15" ht="12.75" customHeight="1">
      <c r="A242" s="33">
        <v>232</v>
      </c>
      <c r="B242" s="53" t="s">
        <v>152</v>
      </c>
      <c r="C242" s="31">
        <v>173.05</v>
      </c>
      <c r="D242" s="36">
        <v>172.04999999999998</v>
      </c>
      <c r="E242" s="36">
        <v>169.89999999999998</v>
      </c>
      <c r="F242" s="36">
        <v>166.75</v>
      </c>
      <c r="G242" s="36">
        <v>164.6</v>
      </c>
      <c r="H242" s="36">
        <v>175.19999999999996</v>
      </c>
      <c r="I242" s="36">
        <v>177.35</v>
      </c>
      <c r="J242" s="36">
        <v>180.49999999999994</v>
      </c>
      <c r="K242" s="31">
        <v>174.2</v>
      </c>
      <c r="L242" s="31">
        <v>168.9</v>
      </c>
      <c r="M242" s="31">
        <v>264.58888000000002</v>
      </c>
      <c r="N242" s="1"/>
      <c r="O242" s="1"/>
    </row>
    <row r="243" spans="1:15" ht="12.75" customHeight="1">
      <c r="A243" s="33">
        <v>233</v>
      </c>
      <c r="B243" s="53" t="s">
        <v>411</v>
      </c>
      <c r="C243" s="31">
        <v>65.7</v>
      </c>
      <c r="D243" s="36">
        <v>65.516666666666666</v>
      </c>
      <c r="E243" s="36">
        <v>64.583333333333329</v>
      </c>
      <c r="F243" s="36">
        <v>63.466666666666669</v>
      </c>
      <c r="G243" s="36">
        <v>62.533333333333331</v>
      </c>
      <c r="H243" s="36">
        <v>66.633333333333326</v>
      </c>
      <c r="I243" s="36">
        <v>67.566666666666663</v>
      </c>
      <c r="J243" s="36">
        <v>68.683333333333323</v>
      </c>
      <c r="K243" s="31">
        <v>66.45</v>
      </c>
      <c r="L243" s="31">
        <v>64.400000000000006</v>
      </c>
      <c r="M243" s="31">
        <v>104.91652000000001</v>
      </c>
      <c r="N243" s="1"/>
      <c r="O243" s="1"/>
    </row>
    <row r="244" spans="1:15" ht="12.75" customHeight="1">
      <c r="A244" s="33">
        <v>234</v>
      </c>
      <c r="B244" s="53" t="s">
        <v>154</v>
      </c>
      <c r="C244" s="31">
        <v>1023</v>
      </c>
      <c r="D244" s="36">
        <v>1021.9666666666667</v>
      </c>
      <c r="E244" s="36">
        <v>1014.4333333333334</v>
      </c>
      <c r="F244" s="36">
        <v>1005.8666666666667</v>
      </c>
      <c r="G244" s="36">
        <v>998.33333333333337</v>
      </c>
      <c r="H244" s="36">
        <v>1030.5333333333333</v>
      </c>
      <c r="I244" s="36">
        <v>1038.0666666666666</v>
      </c>
      <c r="J244" s="36">
        <v>1046.6333333333334</v>
      </c>
      <c r="K244" s="31">
        <v>1029.5</v>
      </c>
      <c r="L244" s="31">
        <v>1013.4</v>
      </c>
      <c r="M244" s="31">
        <v>27.28295</v>
      </c>
      <c r="N244" s="1"/>
      <c r="O244" s="1"/>
    </row>
    <row r="245" spans="1:15" ht="12.75" customHeight="1">
      <c r="A245" s="33">
        <v>235</v>
      </c>
      <c r="B245" s="53" t="s">
        <v>412</v>
      </c>
      <c r="C245" s="31">
        <v>146.69999999999999</v>
      </c>
      <c r="D245" s="36">
        <v>147.25</v>
      </c>
      <c r="E245" s="36">
        <v>145.94999999999999</v>
      </c>
      <c r="F245" s="36">
        <v>145.19999999999999</v>
      </c>
      <c r="G245" s="36">
        <v>143.89999999999998</v>
      </c>
      <c r="H245" s="36">
        <v>148</v>
      </c>
      <c r="I245" s="36">
        <v>149.30000000000001</v>
      </c>
      <c r="J245" s="36">
        <v>150.05000000000001</v>
      </c>
      <c r="K245" s="31">
        <v>148.55000000000001</v>
      </c>
      <c r="L245" s="31">
        <v>146.5</v>
      </c>
      <c r="M245" s="31">
        <v>204.13452000000001</v>
      </c>
      <c r="N245" s="1"/>
      <c r="O245" s="1"/>
    </row>
    <row r="246" spans="1:15" ht="12.75" customHeight="1">
      <c r="A246" s="33">
        <v>236</v>
      </c>
      <c r="B246" s="53" t="s">
        <v>413</v>
      </c>
      <c r="C246" s="31">
        <v>1338.75</v>
      </c>
      <c r="D246" s="36">
        <v>1340.0833333333333</v>
      </c>
      <c r="E246" s="36">
        <v>1327.4166666666665</v>
      </c>
      <c r="F246" s="36">
        <v>1316.0833333333333</v>
      </c>
      <c r="G246" s="36">
        <v>1303.4166666666665</v>
      </c>
      <c r="H246" s="36">
        <v>1351.4166666666665</v>
      </c>
      <c r="I246" s="36">
        <v>1364.083333333333</v>
      </c>
      <c r="J246" s="36">
        <v>1375.4166666666665</v>
      </c>
      <c r="K246" s="31">
        <v>1352.75</v>
      </c>
      <c r="L246" s="31">
        <v>1328.75</v>
      </c>
      <c r="M246" s="31">
        <v>0.37230999999999997</v>
      </c>
      <c r="N246" s="1"/>
      <c r="O246" s="1"/>
    </row>
    <row r="247" spans="1:15" ht="12.75" customHeight="1">
      <c r="A247" s="33">
        <v>237</v>
      </c>
      <c r="B247" s="53" t="s">
        <v>143</v>
      </c>
      <c r="C247" s="31">
        <v>477.05</v>
      </c>
      <c r="D247" s="36">
        <v>478.16666666666669</v>
      </c>
      <c r="E247" s="36">
        <v>473.63333333333338</v>
      </c>
      <c r="F247" s="36">
        <v>470.2166666666667</v>
      </c>
      <c r="G247" s="36">
        <v>465.68333333333339</v>
      </c>
      <c r="H247" s="36">
        <v>481.58333333333337</v>
      </c>
      <c r="I247" s="36">
        <v>486.11666666666667</v>
      </c>
      <c r="J247" s="36">
        <v>489.53333333333336</v>
      </c>
      <c r="K247" s="31">
        <v>482.7</v>
      </c>
      <c r="L247" s="31">
        <v>474.75</v>
      </c>
      <c r="M247" s="31">
        <v>33.03631</v>
      </c>
      <c r="N247" s="1"/>
      <c r="O247" s="1"/>
    </row>
    <row r="248" spans="1:15" ht="12.75" customHeight="1">
      <c r="A248" s="33">
        <v>238</v>
      </c>
      <c r="B248" s="53" t="s">
        <v>149</v>
      </c>
      <c r="C248" s="31">
        <v>326.7</v>
      </c>
      <c r="D248" s="36">
        <v>324.61666666666667</v>
      </c>
      <c r="E248" s="36">
        <v>319.23333333333335</v>
      </c>
      <c r="F248" s="36">
        <v>311.76666666666665</v>
      </c>
      <c r="G248" s="36">
        <v>306.38333333333333</v>
      </c>
      <c r="H248" s="36">
        <v>332.08333333333337</v>
      </c>
      <c r="I248" s="36">
        <v>337.4666666666667</v>
      </c>
      <c r="J248" s="36">
        <v>344.93333333333339</v>
      </c>
      <c r="K248" s="31">
        <v>330</v>
      </c>
      <c r="L248" s="31">
        <v>317.14999999999998</v>
      </c>
      <c r="M248" s="31">
        <v>172.95594</v>
      </c>
      <c r="N248" s="1"/>
      <c r="O248" s="1"/>
    </row>
    <row r="249" spans="1:15" ht="12.75" customHeight="1">
      <c r="A249" s="33">
        <v>239</v>
      </c>
      <c r="B249" s="53" t="s">
        <v>148</v>
      </c>
      <c r="C249" s="31">
        <v>1552.85</v>
      </c>
      <c r="D249" s="36">
        <v>1555.2333333333333</v>
      </c>
      <c r="E249" s="36">
        <v>1545.6166666666668</v>
      </c>
      <c r="F249" s="36">
        <v>1538.3833333333334</v>
      </c>
      <c r="G249" s="36">
        <v>1528.7666666666669</v>
      </c>
      <c r="H249" s="36">
        <v>1562.4666666666667</v>
      </c>
      <c r="I249" s="36">
        <v>1572.083333333333</v>
      </c>
      <c r="J249" s="36">
        <v>1579.3166666666666</v>
      </c>
      <c r="K249" s="31">
        <v>1564.85</v>
      </c>
      <c r="L249" s="31">
        <v>1548</v>
      </c>
      <c r="M249" s="31">
        <v>25.285779999999999</v>
      </c>
      <c r="N249" s="1"/>
      <c r="O249" s="1"/>
    </row>
    <row r="250" spans="1:15" ht="12.75" customHeight="1">
      <c r="A250" s="33">
        <v>240</v>
      </c>
      <c r="B250" s="53" t="s">
        <v>414</v>
      </c>
      <c r="C250" s="31">
        <v>36.25</v>
      </c>
      <c r="D250" s="36">
        <v>36.199999999999996</v>
      </c>
      <c r="E250" s="36">
        <v>35.649999999999991</v>
      </c>
      <c r="F250" s="36">
        <v>35.049999999999997</v>
      </c>
      <c r="G250" s="36">
        <v>34.499999999999993</v>
      </c>
      <c r="H250" s="36">
        <v>36.79999999999999</v>
      </c>
      <c r="I250" s="36">
        <v>37.349999999999987</v>
      </c>
      <c r="J250" s="36">
        <v>37.949999999999989</v>
      </c>
      <c r="K250" s="31">
        <v>36.75</v>
      </c>
      <c r="L250" s="31">
        <v>35.6</v>
      </c>
      <c r="M250" s="31">
        <v>305.79320999999999</v>
      </c>
      <c r="N250" s="1"/>
      <c r="O250" s="1"/>
    </row>
    <row r="251" spans="1:15" ht="12.75" customHeight="1">
      <c r="A251" s="33">
        <v>241</v>
      </c>
      <c r="B251" s="53" t="s">
        <v>184</v>
      </c>
      <c r="C251" s="31">
        <v>6083.45</v>
      </c>
      <c r="D251" s="36">
        <v>6122.0999999999995</v>
      </c>
      <c r="E251" s="36">
        <v>6009.2999999999993</v>
      </c>
      <c r="F251" s="36">
        <v>5935.15</v>
      </c>
      <c r="G251" s="36">
        <v>5822.3499999999995</v>
      </c>
      <c r="H251" s="36">
        <v>6196.2499999999991</v>
      </c>
      <c r="I251" s="36">
        <v>6309.05</v>
      </c>
      <c r="J251" s="36">
        <v>6383.1999999999989</v>
      </c>
      <c r="K251" s="31">
        <v>6234.9</v>
      </c>
      <c r="L251" s="31">
        <v>6047.95</v>
      </c>
      <c r="M251" s="31">
        <v>2.5972900000000001</v>
      </c>
      <c r="N251" s="1"/>
      <c r="O251" s="1"/>
    </row>
    <row r="252" spans="1:15" ht="12.75" customHeight="1">
      <c r="A252" s="33">
        <v>242</v>
      </c>
      <c r="B252" s="53" t="s">
        <v>150</v>
      </c>
      <c r="C252" s="31">
        <v>1506.8</v>
      </c>
      <c r="D252" s="36">
        <v>1500.3999999999999</v>
      </c>
      <c r="E252" s="36">
        <v>1490.9499999999998</v>
      </c>
      <c r="F252" s="36">
        <v>1475.1</v>
      </c>
      <c r="G252" s="36">
        <v>1465.6499999999999</v>
      </c>
      <c r="H252" s="36">
        <v>1516.2499999999998</v>
      </c>
      <c r="I252" s="36">
        <v>1525.7</v>
      </c>
      <c r="J252" s="36">
        <v>1541.5499999999997</v>
      </c>
      <c r="K252" s="31">
        <v>1509.85</v>
      </c>
      <c r="L252" s="31">
        <v>1484.55</v>
      </c>
      <c r="M252" s="31">
        <v>67.445949999999996</v>
      </c>
      <c r="N252" s="1"/>
      <c r="O252" s="1"/>
    </row>
    <row r="253" spans="1:15" ht="12.75" customHeight="1">
      <c r="A253" s="33">
        <v>243</v>
      </c>
      <c r="B253" s="53" t="s">
        <v>833</v>
      </c>
      <c r="C253" s="31">
        <v>3634.1</v>
      </c>
      <c r="D253" s="36">
        <v>3656.9166666666665</v>
      </c>
      <c r="E253" s="36">
        <v>3588.1833333333329</v>
      </c>
      <c r="F253" s="36">
        <v>3542.2666666666664</v>
      </c>
      <c r="G253" s="36">
        <v>3473.5333333333328</v>
      </c>
      <c r="H253" s="36">
        <v>3702.833333333333</v>
      </c>
      <c r="I253" s="36">
        <v>3771.5666666666666</v>
      </c>
      <c r="J253" s="36">
        <v>3817.4833333333331</v>
      </c>
      <c r="K253" s="31">
        <v>3725.65</v>
      </c>
      <c r="L253" s="31">
        <v>3611</v>
      </c>
      <c r="M253" s="31">
        <v>8.4750000000000006E-2</v>
      </c>
      <c r="N253" s="1"/>
      <c r="O253" s="1"/>
    </row>
    <row r="254" spans="1:15" ht="12.75" customHeight="1">
      <c r="A254" s="33">
        <v>244</v>
      </c>
      <c r="B254" s="53" t="s">
        <v>151</v>
      </c>
      <c r="C254" s="31">
        <v>1008.4</v>
      </c>
      <c r="D254" s="36">
        <v>1017.1333333333333</v>
      </c>
      <c r="E254" s="36">
        <v>992.26666666666665</v>
      </c>
      <c r="F254" s="36">
        <v>976.13333333333333</v>
      </c>
      <c r="G254" s="36">
        <v>951.26666666666665</v>
      </c>
      <c r="H254" s="36">
        <v>1033.2666666666667</v>
      </c>
      <c r="I254" s="36">
        <v>1058.1333333333332</v>
      </c>
      <c r="J254" s="36">
        <v>1074.2666666666667</v>
      </c>
      <c r="K254" s="31">
        <v>1042</v>
      </c>
      <c r="L254" s="31">
        <v>1001</v>
      </c>
      <c r="M254" s="31">
        <v>3.0326200000000001</v>
      </c>
      <c r="N254" s="1"/>
      <c r="O254" s="1"/>
    </row>
    <row r="255" spans="1:15" ht="12.75" customHeight="1">
      <c r="A255" s="33">
        <v>245</v>
      </c>
      <c r="B255" s="53" t="s">
        <v>147</v>
      </c>
      <c r="C255" s="31">
        <v>3795.3</v>
      </c>
      <c r="D255" s="36">
        <v>3760.0833333333335</v>
      </c>
      <c r="E255" s="36">
        <v>3707.3166666666671</v>
      </c>
      <c r="F255" s="36">
        <v>3619.3333333333335</v>
      </c>
      <c r="G255" s="36">
        <v>3566.5666666666671</v>
      </c>
      <c r="H255" s="36">
        <v>3848.0666666666671</v>
      </c>
      <c r="I255" s="36">
        <v>3900.8333333333335</v>
      </c>
      <c r="J255" s="36">
        <v>3988.8166666666671</v>
      </c>
      <c r="K255" s="31">
        <v>3812.85</v>
      </c>
      <c r="L255" s="31">
        <v>3672.1</v>
      </c>
      <c r="M255" s="31">
        <v>26.926860000000001</v>
      </c>
      <c r="N255" s="1"/>
      <c r="O255" s="1"/>
    </row>
    <row r="256" spans="1:15" ht="12.75" customHeight="1">
      <c r="A256" s="33">
        <v>246</v>
      </c>
      <c r="B256" s="53" t="s">
        <v>153</v>
      </c>
      <c r="C256" s="31">
        <v>1330.85</v>
      </c>
      <c r="D256" s="36">
        <v>1330.7166666666665</v>
      </c>
      <c r="E256" s="36">
        <v>1316.4333333333329</v>
      </c>
      <c r="F256" s="36">
        <v>1302.0166666666664</v>
      </c>
      <c r="G256" s="36">
        <v>1287.7333333333329</v>
      </c>
      <c r="H256" s="36">
        <v>1345.133333333333</v>
      </c>
      <c r="I256" s="36">
        <v>1359.4166666666663</v>
      </c>
      <c r="J256" s="36">
        <v>1373.833333333333</v>
      </c>
      <c r="K256" s="31">
        <v>1345</v>
      </c>
      <c r="L256" s="31">
        <v>1316.3</v>
      </c>
      <c r="M256" s="31">
        <v>4.5332800000000004</v>
      </c>
      <c r="N256" s="1"/>
      <c r="O256" s="1"/>
    </row>
    <row r="257" spans="1:15" ht="12.75" customHeight="1">
      <c r="A257" s="33">
        <v>247</v>
      </c>
      <c r="B257" s="53" t="s">
        <v>415</v>
      </c>
      <c r="C257" s="31">
        <v>1758.3</v>
      </c>
      <c r="D257" s="36">
        <v>1752.7333333333333</v>
      </c>
      <c r="E257" s="36">
        <v>1735.5666666666666</v>
      </c>
      <c r="F257" s="36">
        <v>1712.8333333333333</v>
      </c>
      <c r="G257" s="36">
        <v>1695.6666666666665</v>
      </c>
      <c r="H257" s="36">
        <v>1775.4666666666667</v>
      </c>
      <c r="I257" s="36">
        <v>1792.6333333333332</v>
      </c>
      <c r="J257" s="36">
        <v>1815.3666666666668</v>
      </c>
      <c r="K257" s="31">
        <v>1769.9</v>
      </c>
      <c r="L257" s="31">
        <v>1730</v>
      </c>
      <c r="M257" s="31">
        <v>2.4062899999999998</v>
      </c>
      <c r="N257" s="1"/>
      <c r="O257" s="1"/>
    </row>
    <row r="258" spans="1:15" ht="12.75" customHeight="1">
      <c r="A258" s="33">
        <v>248</v>
      </c>
      <c r="B258" s="53" t="s">
        <v>157</v>
      </c>
      <c r="C258" s="31">
        <v>4330.7</v>
      </c>
      <c r="D258" s="36">
        <v>4342.6333333333341</v>
      </c>
      <c r="E258" s="36">
        <v>4309.2666666666682</v>
      </c>
      <c r="F258" s="36">
        <v>4287.8333333333339</v>
      </c>
      <c r="G258" s="36">
        <v>4254.4666666666681</v>
      </c>
      <c r="H258" s="36">
        <v>4364.0666666666684</v>
      </c>
      <c r="I258" s="36">
        <v>4397.4333333333352</v>
      </c>
      <c r="J258" s="36">
        <v>4418.8666666666686</v>
      </c>
      <c r="K258" s="31">
        <v>4376</v>
      </c>
      <c r="L258" s="31">
        <v>4321.2</v>
      </c>
      <c r="M258" s="31">
        <v>1.0133700000000001</v>
      </c>
      <c r="N258" s="1"/>
      <c r="O258" s="1"/>
    </row>
    <row r="259" spans="1:15" ht="12.75" customHeight="1">
      <c r="A259" s="33">
        <v>249</v>
      </c>
      <c r="B259" s="53" t="s">
        <v>416</v>
      </c>
      <c r="C259" s="31">
        <v>1753.85</v>
      </c>
      <c r="D259" s="36">
        <v>1747.5833333333333</v>
      </c>
      <c r="E259" s="36">
        <v>1714.7166666666665</v>
      </c>
      <c r="F259" s="36">
        <v>1675.5833333333333</v>
      </c>
      <c r="G259" s="36">
        <v>1642.7166666666665</v>
      </c>
      <c r="H259" s="36">
        <v>1786.7166666666665</v>
      </c>
      <c r="I259" s="36">
        <v>1819.5833333333333</v>
      </c>
      <c r="J259" s="36">
        <v>1858.7166666666665</v>
      </c>
      <c r="K259" s="31">
        <v>1780.45</v>
      </c>
      <c r="L259" s="31">
        <v>1708.45</v>
      </c>
      <c r="M259" s="31">
        <v>1.84358</v>
      </c>
      <c r="N259" s="1"/>
      <c r="O259" s="1"/>
    </row>
    <row r="260" spans="1:15" ht="12.75" customHeight="1">
      <c r="A260" s="33">
        <v>250</v>
      </c>
      <c r="B260" s="53" t="s">
        <v>417</v>
      </c>
      <c r="C260" s="31">
        <v>799.65</v>
      </c>
      <c r="D260" s="36">
        <v>806.19999999999993</v>
      </c>
      <c r="E260" s="36">
        <v>789.69999999999982</v>
      </c>
      <c r="F260" s="36">
        <v>779.74999999999989</v>
      </c>
      <c r="G260" s="36">
        <v>763.24999999999977</v>
      </c>
      <c r="H260" s="36">
        <v>816.14999999999986</v>
      </c>
      <c r="I260" s="36">
        <v>832.65000000000009</v>
      </c>
      <c r="J260" s="36">
        <v>842.59999999999991</v>
      </c>
      <c r="K260" s="31">
        <v>822.7</v>
      </c>
      <c r="L260" s="31">
        <v>796.25</v>
      </c>
      <c r="M260" s="31">
        <v>3.1316099999999998</v>
      </c>
      <c r="N260" s="1"/>
      <c r="O260" s="1"/>
    </row>
    <row r="261" spans="1:15" ht="12.75" customHeight="1">
      <c r="A261" s="33">
        <v>251</v>
      </c>
      <c r="B261" s="53" t="s">
        <v>418</v>
      </c>
      <c r="C261" s="31">
        <v>364.35</v>
      </c>
      <c r="D261" s="36">
        <v>365.11666666666662</v>
      </c>
      <c r="E261" s="36">
        <v>361.73333333333323</v>
      </c>
      <c r="F261" s="36">
        <v>359.11666666666662</v>
      </c>
      <c r="G261" s="36">
        <v>355.73333333333323</v>
      </c>
      <c r="H261" s="36">
        <v>367.73333333333323</v>
      </c>
      <c r="I261" s="36">
        <v>371.11666666666656</v>
      </c>
      <c r="J261" s="36">
        <v>373.73333333333323</v>
      </c>
      <c r="K261" s="31">
        <v>368.5</v>
      </c>
      <c r="L261" s="31">
        <v>362.5</v>
      </c>
      <c r="M261" s="31">
        <v>8.7839799999999997</v>
      </c>
      <c r="N261" s="1"/>
      <c r="O261" s="1"/>
    </row>
    <row r="262" spans="1:15" ht="12.75" customHeight="1">
      <c r="A262" s="33">
        <v>252</v>
      </c>
      <c r="B262" s="53" t="s">
        <v>419</v>
      </c>
      <c r="C262" s="31">
        <v>82.4</v>
      </c>
      <c r="D262" s="36">
        <v>82.65</v>
      </c>
      <c r="E262" s="36">
        <v>81.650000000000006</v>
      </c>
      <c r="F262" s="36">
        <v>80.900000000000006</v>
      </c>
      <c r="G262" s="36">
        <v>79.900000000000006</v>
      </c>
      <c r="H262" s="36">
        <v>83.4</v>
      </c>
      <c r="I262" s="36">
        <v>84.4</v>
      </c>
      <c r="J262" s="36">
        <v>85.15</v>
      </c>
      <c r="K262" s="31">
        <v>83.65</v>
      </c>
      <c r="L262" s="31">
        <v>81.900000000000006</v>
      </c>
      <c r="M262" s="31">
        <v>34.715330000000002</v>
      </c>
      <c r="N262" s="1"/>
      <c r="O262" s="1"/>
    </row>
    <row r="263" spans="1:15" ht="12.75" customHeight="1">
      <c r="A263" s="33">
        <v>253</v>
      </c>
      <c r="B263" s="53" t="s">
        <v>281</v>
      </c>
      <c r="C263" s="31">
        <v>616.04999999999995</v>
      </c>
      <c r="D263" s="36">
        <v>619.36666666666667</v>
      </c>
      <c r="E263" s="36">
        <v>608.73333333333335</v>
      </c>
      <c r="F263" s="36">
        <v>601.41666666666663</v>
      </c>
      <c r="G263" s="36">
        <v>590.7833333333333</v>
      </c>
      <c r="H263" s="36">
        <v>626.68333333333339</v>
      </c>
      <c r="I263" s="36">
        <v>637.31666666666683</v>
      </c>
      <c r="J263" s="36">
        <v>644.63333333333344</v>
      </c>
      <c r="K263" s="31">
        <v>630</v>
      </c>
      <c r="L263" s="31">
        <v>612.04999999999995</v>
      </c>
      <c r="M263" s="31">
        <v>34.331679999999999</v>
      </c>
      <c r="N263" s="1"/>
      <c r="O263" s="1"/>
    </row>
    <row r="264" spans="1:15" ht="12.75" customHeight="1">
      <c r="A264" s="33">
        <v>254</v>
      </c>
      <c r="B264" s="53" t="s">
        <v>158</v>
      </c>
      <c r="C264" s="31">
        <v>883.95</v>
      </c>
      <c r="D264" s="36">
        <v>882.76666666666677</v>
      </c>
      <c r="E264" s="36">
        <v>876.53333333333353</v>
      </c>
      <c r="F264" s="36">
        <v>869.11666666666679</v>
      </c>
      <c r="G264" s="36">
        <v>862.88333333333355</v>
      </c>
      <c r="H264" s="36">
        <v>890.18333333333351</v>
      </c>
      <c r="I264" s="36">
        <v>896.41666666666686</v>
      </c>
      <c r="J264" s="36">
        <v>903.83333333333348</v>
      </c>
      <c r="K264" s="31">
        <v>889</v>
      </c>
      <c r="L264" s="31">
        <v>875.35</v>
      </c>
      <c r="M264" s="31">
        <v>25.195959999999999</v>
      </c>
      <c r="N264" s="1"/>
      <c r="O264" s="1"/>
    </row>
    <row r="265" spans="1:15" ht="12.75" customHeight="1">
      <c r="A265" s="33">
        <v>255</v>
      </c>
      <c r="B265" s="53" t="s">
        <v>420</v>
      </c>
      <c r="C265" s="31">
        <v>134.30000000000001</v>
      </c>
      <c r="D265" s="36">
        <v>135.15</v>
      </c>
      <c r="E265" s="36">
        <v>133.05000000000001</v>
      </c>
      <c r="F265" s="36">
        <v>131.80000000000001</v>
      </c>
      <c r="G265" s="36">
        <v>129.70000000000002</v>
      </c>
      <c r="H265" s="36">
        <v>136.4</v>
      </c>
      <c r="I265" s="36">
        <v>138.49999999999997</v>
      </c>
      <c r="J265" s="36">
        <v>139.75</v>
      </c>
      <c r="K265" s="31">
        <v>137.25</v>
      </c>
      <c r="L265" s="31">
        <v>133.9</v>
      </c>
      <c r="M265" s="31">
        <v>40.752960000000002</v>
      </c>
      <c r="N265" s="1"/>
      <c r="O265" s="1"/>
    </row>
    <row r="266" spans="1:15" ht="12.75" customHeight="1">
      <c r="A266" s="33">
        <v>256</v>
      </c>
      <c r="B266" s="53" t="s">
        <v>872</v>
      </c>
      <c r="C266" s="31">
        <v>492.8</v>
      </c>
      <c r="D266" s="36">
        <v>495.58333333333331</v>
      </c>
      <c r="E266" s="36">
        <v>487.16666666666663</v>
      </c>
      <c r="F266" s="36">
        <v>481.5333333333333</v>
      </c>
      <c r="G266" s="36">
        <v>473.11666666666662</v>
      </c>
      <c r="H266" s="36">
        <v>501.21666666666664</v>
      </c>
      <c r="I266" s="36">
        <v>509.63333333333327</v>
      </c>
      <c r="J266" s="36">
        <v>515.26666666666665</v>
      </c>
      <c r="K266" s="31">
        <v>504</v>
      </c>
      <c r="L266" s="31">
        <v>489.95</v>
      </c>
      <c r="M266" s="31">
        <v>4.4996799999999997</v>
      </c>
      <c r="N266" s="1"/>
      <c r="O266" s="1"/>
    </row>
    <row r="267" spans="1:15" ht="12.75" customHeight="1">
      <c r="A267" s="33">
        <v>257</v>
      </c>
      <c r="B267" s="53" t="s">
        <v>421</v>
      </c>
      <c r="C267" s="31">
        <v>698.4</v>
      </c>
      <c r="D267" s="36">
        <v>699.2166666666667</v>
      </c>
      <c r="E267" s="36">
        <v>693.43333333333339</v>
      </c>
      <c r="F267" s="36">
        <v>688.4666666666667</v>
      </c>
      <c r="G267" s="36">
        <v>682.68333333333339</v>
      </c>
      <c r="H267" s="36">
        <v>704.18333333333339</v>
      </c>
      <c r="I267" s="36">
        <v>709.9666666666667</v>
      </c>
      <c r="J267" s="36">
        <v>714.93333333333339</v>
      </c>
      <c r="K267" s="31">
        <v>705</v>
      </c>
      <c r="L267" s="31">
        <v>694.25</v>
      </c>
      <c r="M267" s="31">
        <v>10.803509999999999</v>
      </c>
      <c r="N267" s="1"/>
      <c r="O267" s="1"/>
    </row>
    <row r="268" spans="1:15" ht="12.75" customHeight="1">
      <c r="A268" s="33">
        <v>258</v>
      </c>
      <c r="B268" s="53" t="s">
        <v>156</v>
      </c>
      <c r="C268" s="31">
        <v>897.75</v>
      </c>
      <c r="D268" s="36">
        <v>900.15</v>
      </c>
      <c r="E268" s="36">
        <v>889.25</v>
      </c>
      <c r="F268" s="36">
        <v>880.75</v>
      </c>
      <c r="G268" s="36">
        <v>869.85</v>
      </c>
      <c r="H268" s="36">
        <v>908.65</v>
      </c>
      <c r="I268" s="36">
        <v>919.54999999999984</v>
      </c>
      <c r="J268" s="36">
        <v>928.05</v>
      </c>
      <c r="K268" s="31">
        <v>911.05</v>
      </c>
      <c r="L268" s="31">
        <v>891.65</v>
      </c>
      <c r="M268" s="31">
        <v>74.326939999999993</v>
      </c>
      <c r="N268" s="1"/>
      <c r="O268" s="1"/>
    </row>
    <row r="269" spans="1:15" ht="12.75" customHeight="1">
      <c r="A269" s="33">
        <v>259</v>
      </c>
      <c r="B269" s="53" t="s">
        <v>159</v>
      </c>
      <c r="C269" s="31">
        <v>453.1</v>
      </c>
      <c r="D269" s="36">
        <v>451.34999999999997</v>
      </c>
      <c r="E269" s="36">
        <v>446.74999999999994</v>
      </c>
      <c r="F269" s="36">
        <v>440.4</v>
      </c>
      <c r="G269" s="36">
        <v>435.79999999999995</v>
      </c>
      <c r="H269" s="36">
        <v>457.69999999999993</v>
      </c>
      <c r="I269" s="36">
        <v>462.29999999999995</v>
      </c>
      <c r="J269" s="36">
        <v>468.64999999999992</v>
      </c>
      <c r="K269" s="31">
        <v>455.95</v>
      </c>
      <c r="L269" s="31">
        <v>445</v>
      </c>
      <c r="M269" s="31">
        <v>40.403919999999999</v>
      </c>
      <c r="N269" s="1"/>
      <c r="O269" s="1"/>
    </row>
    <row r="270" spans="1:15" ht="12.75" customHeight="1">
      <c r="A270" s="33">
        <v>260</v>
      </c>
      <c r="B270" s="53" t="s">
        <v>422</v>
      </c>
      <c r="C270" s="31">
        <v>543.79999999999995</v>
      </c>
      <c r="D270" s="36">
        <v>529.55000000000007</v>
      </c>
      <c r="E270" s="36">
        <v>504.85000000000014</v>
      </c>
      <c r="F270" s="36">
        <v>465.90000000000009</v>
      </c>
      <c r="G270" s="36">
        <v>441.20000000000016</v>
      </c>
      <c r="H270" s="36">
        <v>568.50000000000011</v>
      </c>
      <c r="I270" s="36">
        <v>593.20000000000016</v>
      </c>
      <c r="J270" s="36">
        <v>632.15000000000009</v>
      </c>
      <c r="K270" s="31">
        <v>554.25</v>
      </c>
      <c r="L270" s="31">
        <v>490.6</v>
      </c>
      <c r="M270" s="31">
        <v>85.886939999999996</v>
      </c>
      <c r="N270" s="1"/>
      <c r="O270" s="1"/>
    </row>
    <row r="271" spans="1:15" ht="12.75" customHeight="1">
      <c r="A271" s="33">
        <v>261</v>
      </c>
      <c r="B271" s="53" t="s">
        <v>423</v>
      </c>
      <c r="C271" s="31">
        <v>649.35</v>
      </c>
      <c r="D271" s="36">
        <v>651.43333333333328</v>
      </c>
      <c r="E271" s="36">
        <v>642.86666666666656</v>
      </c>
      <c r="F271" s="36">
        <v>636.38333333333333</v>
      </c>
      <c r="G271" s="36">
        <v>627.81666666666661</v>
      </c>
      <c r="H271" s="36">
        <v>657.91666666666652</v>
      </c>
      <c r="I271" s="36">
        <v>666.48333333333335</v>
      </c>
      <c r="J271" s="36">
        <v>672.96666666666647</v>
      </c>
      <c r="K271" s="31">
        <v>660</v>
      </c>
      <c r="L271" s="31">
        <v>644.95000000000005</v>
      </c>
      <c r="M271" s="31">
        <v>2.3982399999999999</v>
      </c>
      <c r="N271" s="1"/>
      <c r="O271" s="1"/>
    </row>
    <row r="272" spans="1:15" ht="12.75" customHeight="1">
      <c r="A272" s="33">
        <v>262</v>
      </c>
      <c r="B272" s="53" t="s">
        <v>424</v>
      </c>
      <c r="C272" s="31">
        <v>869.9</v>
      </c>
      <c r="D272" s="36">
        <v>877.9666666666667</v>
      </c>
      <c r="E272" s="36">
        <v>858.93333333333339</v>
      </c>
      <c r="F272" s="36">
        <v>847.9666666666667</v>
      </c>
      <c r="G272" s="36">
        <v>828.93333333333339</v>
      </c>
      <c r="H272" s="36">
        <v>888.93333333333339</v>
      </c>
      <c r="I272" s="36">
        <v>907.9666666666667</v>
      </c>
      <c r="J272" s="36">
        <v>918.93333333333339</v>
      </c>
      <c r="K272" s="31">
        <v>897</v>
      </c>
      <c r="L272" s="31">
        <v>867</v>
      </c>
      <c r="M272" s="31">
        <v>1.43214</v>
      </c>
      <c r="N272" s="1"/>
      <c r="O272" s="1"/>
    </row>
    <row r="273" spans="1:15" ht="12.75" customHeight="1">
      <c r="A273" s="33">
        <v>263</v>
      </c>
      <c r="B273" s="53" t="s">
        <v>425</v>
      </c>
      <c r="C273" s="31">
        <v>439.15</v>
      </c>
      <c r="D273" s="36">
        <v>440.33333333333331</v>
      </c>
      <c r="E273" s="36">
        <v>434.86666666666662</v>
      </c>
      <c r="F273" s="36">
        <v>430.58333333333331</v>
      </c>
      <c r="G273" s="36">
        <v>425.11666666666662</v>
      </c>
      <c r="H273" s="36">
        <v>444.61666666666662</v>
      </c>
      <c r="I273" s="36">
        <v>450.08333333333331</v>
      </c>
      <c r="J273" s="36">
        <v>454.36666666666662</v>
      </c>
      <c r="K273" s="31">
        <v>445.8</v>
      </c>
      <c r="L273" s="31">
        <v>436.05</v>
      </c>
      <c r="M273" s="31">
        <v>1.58463</v>
      </c>
      <c r="N273" s="1"/>
      <c r="O273" s="1"/>
    </row>
    <row r="274" spans="1:15" ht="12.75" customHeight="1">
      <c r="A274" s="33">
        <v>264</v>
      </c>
      <c r="B274" s="53" t="s">
        <v>426</v>
      </c>
      <c r="C274" s="31">
        <v>809.25</v>
      </c>
      <c r="D274" s="36">
        <v>812.9</v>
      </c>
      <c r="E274" s="36">
        <v>797.84999999999991</v>
      </c>
      <c r="F274" s="36">
        <v>786.44999999999993</v>
      </c>
      <c r="G274" s="36">
        <v>771.39999999999986</v>
      </c>
      <c r="H274" s="36">
        <v>824.3</v>
      </c>
      <c r="I274" s="36">
        <v>839.34999999999991</v>
      </c>
      <c r="J274" s="36">
        <v>850.75</v>
      </c>
      <c r="K274" s="31">
        <v>827.95</v>
      </c>
      <c r="L274" s="31">
        <v>801.5</v>
      </c>
      <c r="M274" s="31">
        <v>2.77318</v>
      </c>
      <c r="N274" s="1"/>
      <c r="O274" s="1"/>
    </row>
    <row r="275" spans="1:15" ht="12.75" customHeight="1">
      <c r="A275" s="33">
        <v>265</v>
      </c>
      <c r="B275" s="53" t="s">
        <v>427</v>
      </c>
      <c r="C275" s="31">
        <v>3801.4</v>
      </c>
      <c r="D275" s="36">
        <v>3780.3833333333332</v>
      </c>
      <c r="E275" s="36">
        <v>3730.7666666666664</v>
      </c>
      <c r="F275" s="36">
        <v>3660.1333333333332</v>
      </c>
      <c r="G275" s="36">
        <v>3610.5166666666664</v>
      </c>
      <c r="H275" s="36">
        <v>3851.0166666666664</v>
      </c>
      <c r="I275" s="36">
        <v>3900.6333333333332</v>
      </c>
      <c r="J275" s="36">
        <v>3971.2666666666664</v>
      </c>
      <c r="K275" s="31">
        <v>3830</v>
      </c>
      <c r="L275" s="31">
        <v>3709.75</v>
      </c>
      <c r="M275" s="31">
        <v>2.26878</v>
      </c>
      <c r="N275" s="1"/>
      <c r="O275" s="1"/>
    </row>
    <row r="276" spans="1:15" ht="12.75" customHeight="1">
      <c r="A276" s="33">
        <v>266</v>
      </c>
      <c r="B276" s="53" t="s">
        <v>428</v>
      </c>
      <c r="C276" s="31">
        <v>265.39999999999998</v>
      </c>
      <c r="D276" s="36">
        <v>266</v>
      </c>
      <c r="E276" s="36">
        <v>263.39999999999998</v>
      </c>
      <c r="F276" s="36">
        <v>261.39999999999998</v>
      </c>
      <c r="G276" s="36">
        <v>258.79999999999995</v>
      </c>
      <c r="H276" s="36">
        <v>268</v>
      </c>
      <c r="I276" s="36">
        <v>270.60000000000002</v>
      </c>
      <c r="J276" s="36">
        <v>272.60000000000002</v>
      </c>
      <c r="K276" s="31">
        <v>268.60000000000002</v>
      </c>
      <c r="L276" s="31">
        <v>264</v>
      </c>
      <c r="M276" s="31">
        <v>4.17</v>
      </c>
      <c r="N276" s="1"/>
      <c r="O276" s="1"/>
    </row>
    <row r="277" spans="1:15" ht="12.75" customHeight="1">
      <c r="A277" s="33">
        <v>267</v>
      </c>
      <c r="B277" s="53" t="s">
        <v>429</v>
      </c>
      <c r="C277" s="31">
        <v>1490.3</v>
      </c>
      <c r="D277" s="36">
        <v>1494.7666666666667</v>
      </c>
      <c r="E277" s="36">
        <v>1476.5333333333333</v>
      </c>
      <c r="F277" s="36">
        <v>1462.7666666666667</v>
      </c>
      <c r="G277" s="36">
        <v>1444.5333333333333</v>
      </c>
      <c r="H277" s="36">
        <v>1508.5333333333333</v>
      </c>
      <c r="I277" s="36">
        <v>1526.7666666666664</v>
      </c>
      <c r="J277" s="36">
        <v>1540.5333333333333</v>
      </c>
      <c r="K277" s="31">
        <v>1513</v>
      </c>
      <c r="L277" s="31">
        <v>1481</v>
      </c>
      <c r="M277" s="31">
        <v>4.7992800000000004</v>
      </c>
      <c r="N277" s="1"/>
      <c r="O277" s="1"/>
    </row>
    <row r="278" spans="1:15" ht="12.75" customHeight="1">
      <c r="A278" s="33">
        <v>268</v>
      </c>
      <c r="B278" s="53" t="s">
        <v>430</v>
      </c>
      <c r="C278" s="31">
        <v>306.75</v>
      </c>
      <c r="D278" s="36">
        <v>308.93333333333334</v>
      </c>
      <c r="E278" s="36">
        <v>302.86666666666667</v>
      </c>
      <c r="F278" s="36">
        <v>298.98333333333335</v>
      </c>
      <c r="G278" s="36">
        <v>292.91666666666669</v>
      </c>
      <c r="H278" s="36">
        <v>312.81666666666666</v>
      </c>
      <c r="I278" s="36">
        <v>318.88333333333338</v>
      </c>
      <c r="J278" s="36">
        <v>322.76666666666665</v>
      </c>
      <c r="K278" s="31">
        <v>315</v>
      </c>
      <c r="L278" s="31">
        <v>305.05</v>
      </c>
      <c r="M278" s="31">
        <v>4.1913099999999996</v>
      </c>
      <c r="N278" s="1"/>
      <c r="O278" s="1"/>
    </row>
    <row r="279" spans="1:15" ht="12.75" customHeight="1">
      <c r="A279" s="33">
        <v>269</v>
      </c>
      <c r="B279" s="53" t="s">
        <v>835</v>
      </c>
      <c r="C279" s="31">
        <v>4399.8999999999996</v>
      </c>
      <c r="D279" s="36">
        <v>4334</v>
      </c>
      <c r="E279" s="36">
        <v>4216.8999999999996</v>
      </c>
      <c r="F279" s="36">
        <v>4033.8999999999996</v>
      </c>
      <c r="G279" s="36">
        <v>3916.7999999999993</v>
      </c>
      <c r="H279" s="36">
        <v>4517</v>
      </c>
      <c r="I279" s="36">
        <v>4634.1000000000004</v>
      </c>
      <c r="J279" s="36">
        <v>4817.1000000000004</v>
      </c>
      <c r="K279" s="31">
        <v>4451.1000000000004</v>
      </c>
      <c r="L279" s="31">
        <v>4151</v>
      </c>
      <c r="M279" s="31">
        <v>1.5632999999999999</v>
      </c>
      <c r="N279" s="1"/>
      <c r="O279" s="1"/>
    </row>
    <row r="280" spans="1:15" ht="12.75" customHeight="1">
      <c r="A280" s="33">
        <v>270</v>
      </c>
      <c r="B280" s="53" t="s">
        <v>431</v>
      </c>
      <c r="C280" s="31">
        <v>1234.45</v>
      </c>
      <c r="D280" s="36">
        <v>1236</v>
      </c>
      <c r="E280" s="36">
        <v>1212.55</v>
      </c>
      <c r="F280" s="36">
        <v>1190.6499999999999</v>
      </c>
      <c r="G280" s="36">
        <v>1167.1999999999998</v>
      </c>
      <c r="H280" s="36">
        <v>1257.9000000000001</v>
      </c>
      <c r="I280" s="36">
        <v>1281.3499999999999</v>
      </c>
      <c r="J280" s="36">
        <v>1303.2500000000002</v>
      </c>
      <c r="K280" s="31">
        <v>1259.45</v>
      </c>
      <c r="L280" s="31">
        <v>1214.0999999999999</v>
      </c>
      <c r="M280" s="31">
        <v>6.7980999999999998</v>
      </c>
      <c r="N280" s="1"/>
      <c r="O280" s="1"/>
    </row>
    <row r="281" spans="1:15" ht="12.75" customHeight="1">
      <c r="A281" s="33">
        <v>271</v>
      </c>
      <c r="B281" s="53" t="s">
        <v>822</v>
      </c>
      <c r="C281" s="31">
        <v>1197.1500000000001</v>
      </c>
      <c r="D281" s="36">
        <v>1183.4166666666667</v>
      </c>
      <c r="E281" s="36">
        <v>1160.8333333333335</v>
      </c>
      <c r="F281" s="36">
        <v>1124.5166666666667</v>
      </c>
      <c r="G281" s="36">
        <v>1101.9333333333334</v>
      </c>
      <c r="H281" s="36">
        <v>1219.7333333333336</v>
      </c>
      <c r="I281" s="36">
        <v>1242.3166666666671</v>
      </c>
      <c r="J281" s="36">
        <v>1278.6333333333337</v>
      </c>
      <c r="K281" s="31">
        <v>1206</v>
      </c>
      <c r="L281" s="31">
        <v>1147.0999999999999</v>
      </c>
      <c r="M281" s="31">
        <v>3.9093300000000002</v>
      </c>
      <c r="N281" s="1"/>
      <c r="O281" s="1"/>
    </row>
    <row r="282" spans="1:15" ht="12.75" customHeight="1">
      <c r="A282" s="33">
        <v>272</v>
      </c>
      <c r="B282" s="53" t="s">
        <v>432</v>
      </c>
      <c r="C282" s="31">
        <v>417.95</v>
      </c>
      <c r="D282" s="36">
        <v>419</v>
      </c>
      <c r="E282" s="36">
        <v>411.65</v>
      </c>
      <c r="F282" s="36">
        <v>405.34999999999997</v>
      </c>
      <c r="G282" s="36">
        <v>397.99999999999994</v>
      </c>
      <c r="H282" s="36">
        <v>425.3</v>
      </c>
      <c r="I282" s="36">
        <v>432.65000000000003</v>
      </c>
      <c r="J282" s="36">
        <v>438.95000000000005</v>
      </c>
      <c r="K282" s="31">
        <v>426.35</v>
      </c>
      <c r="L282" s="31">
        <v>412.7</v>
      </c>
      <c r="M282" s="31">
        <v>13.03575</v>
      </c>
      <c r="N282" s="1"/>
      <c r="O282" s="1"/>
    </row>
    <row r="283" spans="1:15" ht="12.75" customHeight="1">
      <c r="A283" s="33">
        <v>273</v>
      </c>
      <c r="B283" s="53" t="s">
        <v>433</v>
      </c>
      <c r="C283" s="31">
        <v>280.64999999999998</v>
      </c>
      <c r="D283" s="36">
        <v>280.46666666666664</v>
      </c>
      <c r="E283" s="36">
        <v>278.18333333333328</v>
      </c>
      <c r="F283" s="36">
        <v>275.71666666666664</v>
      </c>
      <c r="G283" s="36">
        <v>273.43333333333328</v>
      </c>
      <c r="H283" s="36">
        <v>282.93333333333328</v>
      </c>
      <c r="I283" s="36">
        <v>285.2166666666667</v>
      </c>
      <c r="J283" s="36">
        <v>287.68333333333328</v>
      </c>
      <c r="K283" s="31">
        <v>282.75</v>
      </c>
      <c r="L283" s="31">
        <v>278</v>
      </c>
      <c r="M283" s="31">
        <v>1.4394899999999999</v>
      </c>
      <c r="N283" s="1"/>
      <c r="O283" s="1"/>
    </row>
    <row r="284" spans="1:15" ht="12.75" customHeight="1">
      <c r="A284" s="33">
        <v>274</v>
      </c>
      <c r="B284" s="53" t="s">
        <v>434</v>
      </c>
      <c r="C284" s="31">
        <v>192.65</v>
      </c>
      <c r="D284" s="36">
        <v>192.75</v>
      </c>
      <c r="E284" s="36">
        <v>191</v>
      </c>
      <c r="F284" s="36">
        <v>189.35</v>
      </c>
      <c r="G284" s="36">
        <v>187.6</v>
      </c>
      <c r="H284" s="36">
        <v>194.4</v>
      </c>
      <c r="I284" s="36">
        <v>196.15</v>
      </c>
      <c r="J284" s="36">
        <v>197.8</v>
      </c>
      <c r="K284" s="31">
        <v>194.5</v>
      </c>
      <c r="L284" s="31">
        <v>191.1</v>
      </c>
      <c r="M284" s="31">
        <v>14.823</v>
      </c>
      <c r="N284" s="1"/>
      <c r="O284" s="1"/>
    </row>
    <row r="285" spans="1:15" ht="12.75" customHeight="1">
      <c r="A285" s="33">
        <v>275</v>
      </c>
      <c r="B285" s="53" t="s">
        <v>873</v>
      </c>
      <c r="C285" s="31">
        <v>2546.35</v>
      </c>
      <c r="D285" s="36">
        <v>2519.65</v>
      </c>
      <c r="E285" s="36">
        <v>2474.7000000000003</v>
      </c>
      <c r="F285" s="36">
        <v>2403.0500000000002</v>
      </c>
      <c r="G285" s="36">
        <v>2358.1000000000004</v>
      </c>
      <c r="H285" s="36">
        <v>2591.3000000000002</v>
      </c>
      <c r="I285" s="36">
        <v>2636.25</v>
      </c>
      <c r="J285" s="36">
        <v>2707.9</v>
      </c>
      <c r="K285" s="31">
        <v>2564.6</v>
      </c>
      <c r="L285" s="31">
        <v>2448</v>
      </c>
      <c r="M285" s="31">
        <v>4.5352800000000002</v>
      </c>
      <c r="N285" s="1"/>
      <c r="O285" s="1"/>
    </row>
    <row r="286" spans="1:15" ht="12.75" customHeight="1">
      <c r="A286" s="33">
        <v>276</v>
      </c>
      <c r="B286" s="53" t="s">
        <v>435</v>
      </c>
      <c r="C286" s="31">
        <v>764.4</v>
      </c>
      <c r="D286" s="36">
        <v>762.4</v>
      </c>
      <c r="E286" s="36">
        <v>755</v>
      </c>
      <c r="F286" s="36">
        <v>745.6</v>
      </c>
      <c r="G286" s="36">
        <v>738.2</v>
      </c>
      <c r="H286" s="36">
        <v>771.8</v>
      </c>
      <c r="I286" s="36">
        <v>779.19999999999982</v>
      </c>
      <c r="J286" s="36">
        <v>788.59999999999991</v>
      </c>
      <c r="K286" s="31">
        <v>769.8</v>
      </c>
      <c r="L286" s="31">
        <v>753</v>
      </c>
      <c r="M286" s="31">
        <v>3.53912</v>
      </c>
      <c r="N286" s="1"/>
      <c r="O286" s="1"/>
    </row>
    <row r="287" spans="1:15" ht="12.75" customHeight="1">
      <c r="A287" s="33">
        <v>277</v>
      </c>
      <c r="B287" s="53" t="s">
        <v>834</v>
      </c>
      <c r="C287" s="31">
        <v>631.29999999999995</v>
      </c>
      <c r="D287" s="36">
        <v>631.18333333333328</v>
      </c>
      <c r="E287" s="36">
        <v>625.31666666666661</v>
      </c>
      <c r="F287" s="36">
        <v>619.33333333333337</v>
      </c>
      <c r="G287" s="36">
        <v>613.4666666666667</v>
      </c>
      <c r="H287" s="36">
        <v>637.16666666666652</v>
      </c>
      <c r="I287" s="36">
        <v>643.03333333333308</v>
      </c>
      <c r="J287" s="36">
        <v>649.01666666666642</v>
      </c>
      <c r="K287" s="31">
        <v>637.04999999999995</v>
      </c>
      <c r="L287" s="31">
        <v>625.20000000000005</v>
      </c>
      <c r="M287" s="31">
        <v>3.3689399999999998</v>
      </c>
      <c r="N287" s="1"/>
      <c r="O287" s="1"/>
    </row>
    <row r="288" spans="1:15" ht="12.75" customHeight="1">
      <c r="A288" s="33">
        <v>278</v>
      </c>
      <c r="B288" s="53" t="s">
        <v>160</v>
      </c>
      <c r="C288" s="31">
        <v>1825.95</v>
      </c>
      <c r="D288" s="36">
        <v>1813.2833333333335</v>
      </c>
      <c r="E288" s="36">
        <v>1796.666666666667</v>
      </c>
      <c r="F288" s="36">
        <v>1767.3833333333334</v>
      </c>
      <c r="G288" s="36">
        <v>1750.7666666666669</v>
      </c>
      <c r="H288" s="36">
        <v>1842.5666666666671</v>
      </c>
      <c r="I288" s="36">
        <v>1859.1833333333334</v>
      </c>
      <c r="J288" s="36">
        <v>1888.4666666666672</v>
      </c>
      <c r="K288" s="31">
        <v>1829.9</v>
      </c>
      <c r="L288" s="31">
        <v>1784</v>
      </c>
      <c r="M288" s="31">
        <v>55.258180000000003</v>
      </c>
      <c r="N288" s="1"/>
      <c r="O288" s="1"/>
    </row>
    <row r="289" spans="1:15" ht="12.75" customHeight="1">
      <c r="A289" s="33">
        <v>279</v>
      </c>
      <c r="B289" s="53" t="s">
        <v>436</v>
      </c>
      <c r="C289" s="31">
        <v>2019.95</v>
      </c>
      <c r="D289" s="36">
        <v>2016.9333333333332</v>
      </c>
      <c r="E289" s="36">
        <v>2005.6166666666663</v>
      </c>
      <c r="F289" s="36">
        <v>1991.2833333333331</v>
      </c>
      <c r="G289" s="36">
        <v>1979.9666666666662</v>
      </c>
      <c r="H289" s="36">
        <v>2031.2666666666664</v>
      </c>
      <c r="I289" s="36">
        <v>2042.5833333333335</v>
      </c>
      <c r="J289" s="36">
        <v>2056.9166666666665</v>
      </c>
      <c r="K289" s="31">
        <v>2028.25</v>
      </c>
      <c r="L289" s="31">
        <v>2002.6</v>
      </c>
      <c r="M289" s="31">
        <v>0.57774000000000003</v>
      </c>
      <c r="N289" s="1"/>
      <c r="O289" s="1"/>
    </row>
    <row r="290" spans="1:15" ht="12.75" customHeight="1">
      <c r="A290" s="33">
        <v>280</v>
      </c>
      <c r="B290" s="53" t="s">
        <v>161</v>
      </c>
      <c r="C290" s="31">
        <v>169.05</v>
      </c>
      <c r="D290" s="36">
        <v>168.4</v>
      </c>
      <c r="E290" s="36">
        <v>166.95000000000002</v>
      </c>
      <c r="F290" s="36">
        <v>164.85000000000002</v>
      </c>
      <c r="G290" s="36">
        <v>163.40000000000003</v>
      </c>
      <c r="H290" s="36">
        <v>170.5</v>
      </c>
      <c r="I290" s="36">
        <v>171.95</v>
      </c>
      <c r="J290" s="36">
        <v>174.04999999999998</v>
      </c>
      <c r="K290" s="31">
        <v>169.85</v>
      </c>
      <c r="L290" s="31">
        <v>166.3</v>
      </c>
      <c r="M290" s="31">
        <v>25.97748</v>
      </c>
      <c r="N290" s="1"/>
      <c r="O290" s="1"/>
    </row>
    <row r="291" spans="1:15" ht="12.75" customHeight="1">
      <c r="A291" s="33">
        <v>281</v>
      </c>
      <c r="B291" s="53" t="s">
        <v>167</v>
      </c>
      <c r="C291" s="31">
        <v>5647.85</v>
      </c>
      <c r="D291" s="36">
        <v>5639.2333333333336</v>
      </c>
      <c r="E291" s="36">
        <v>5612.4666666666672</v>
      </c>
      <c r="F291" s="36">
        <v>5577.0833333333339</v>
      </c>
      <c r="G291" s="36">
        <v>5550.3166666666675</v>
      </c>
      <c r="H291" s="36">
        <v>5674.6166666666668</v>
      </c>
      <c r="I291" s="36">
        <v>5701.3833333333332</v>
      </c>
      <c r="J291" s="36">
        <v>5736.7666666666664</v>
      </c>
      <c r="K291" s="31">
        <v>5666</v>
      </c>
      <c r="L291" s="31">
        <v>5603.85</v>
      </c>
      <c r="M291" s="31">
        <v>0.77137999999999995</v>
      </c>
      <c r="N291" s="1"/>
      <c r="O291" s="1"/>
    </row>
    <row r="292" spans="1:15" ht="12.75" customHeight="1">
      <c r="A292" s="33">
        <v>282</v>
      </c>
      <c r="B292" s="53" t="s">
        <v>164</v>
      </c>
      <c r="C292" s="31">
        <v>649.04999999999995</v>
      </c>
      <c r="D292" s="36">
        <v>649.81666666666672</v>
      </c>
      <c r="E292" s="36">
        <v>643.78333333333342</v>
      </c>
      <c r="F292" s="36">
        <v>638.51666666666665</v>
      </c>
      <c r="G292" s="36">
        <v>632.48333333333335</v>
      </c>
      <c r="H292" s="36">
        <v>655.08333333333348</v>
      </c>
      <c r="I292" s="36">
        <v>661.11666666666679</v>
      </c>
      <c r="J292" s="36">
        <v>666.38333333333355</v>
      </c>
      <c r="K292" s="31">
        <v>655.85</v>
      </c>
      <c r="L292" s="31">
        <v>644.54999999999995</v>
      </c>
      <c r="M292" s="31">
        <v>29.389949999999999</v>
      </c>
      <c r="N292" s="1"/>
      <c r="O292" s="1"/>
    </row>
    <row r="293" spans="1:15" ht="12.75" customHeight="1">
      <c r="A293" s="33">
        <v>283</v>
      </c>
      <c r="B293" s="53" t="s">
        <v>166</v>
      </c>
      <c r="C293" s="31">
        <v>4918.3500000000004</v>
      </c>
      <c r="D293" s="36">
        <v>4906.916666666667</v>
      </c>
      <c r="E293" s="36">
        <v>4886.7833333333338</v>
      </c>
      <c r="F293" s="36">
        <v>4855.2166666666672</v>
      </c>
      <c r="G293" s="36">
        <v>4835.0833333333339</v>
      </c>
      <c r="H293" s="36">
        <v>4938.4833333333336</v>
      </c>
      <c r="I293" s="36">
        <v>4958.6166666666668</v>
      </c>
      <c r="J293" s="36">
        <v>4990.1833333333334</v>
      </c>
      <c r="K293" s="31">
        <v>4927.05</v>
      </c>
      <c r="L293" s="31">
        <v>4875.3500000000004</v>
      </c>
      <c r="M293" s="31">
        <v>2.7155</v>
      </c>
      <c r="N293" s="1"/>
      <c r="O293" s="1"/>
    </row>
    <row r="294" spans="1:15" ht="12.75" customHeight="1">
      <c r="A294" s="33">
        <v>284</v>
      </c>
      <c r="B294" s="53" t="s">
        <v>437</v>
      </c>
      <c r="C294" s="31">
        <v>16909.25</v>
      </c>
      <c r="D294" s="36">
        <v>17037.149999999998</v>
      </c>
      <c r="E294" s="36">
        <v>16684.299999999996</v>
      </c>
      <c r="F294" s="36">
        <v>16459.349999999999</v>
      </c>
      <c r="G294" s="36">
        <v>16106.499999999996</v>
      </c>
      <c r="H294" s="36">
        <v>17262.099999999995</v>
      </c>
      <c r="I294" s="36">
        <v>17614.949999999993</v>
      </c>
      <c r="J294" s="36">
        <v>17839.899999999994</v>
      </c>
      <c r="K294" s="31">
        <v>17390</v>
      </c>
      <c r="L294" s="31">
        <v>16812.2</v>
      </c>
      <c r="M294" s="31">
        <v>5.3220000000000003E-2</v>
      </c>
      <c r="N294" s="1"/>
      <c r="O294" s="1"/>
    </row>
    <row r="295" spans="1:15" ht="12.75" customHeight="1">
      <c r="A295" s="33">
        <v>285</v>
      </c>
      <c r="B295" s="53" t="s">
        <v>165</v>
      </c>
      <c r="C295" s="31">
        <v>3753.2</v>
      </c>
      <c r="D295" s="36">
        <v>3767.7666666666664</v>
      </c>
      <c r="E295" s="36">
        <v>3735.5333333333328</v>
      </c>
      <c r="F295" s="36">
        <v>3717.8666666666663</v>
      </c>
      <c r="G295" s="36">
        <v>3685.6333333333328</v>
      </c>
      <c r="H295" s="36">
        <v>3785.4333333333329</v>
      </c>
      <c r="I295" s="36">
        <v>3817.6666666666665</v>
      </c>
      <c r="J295" s="36">
        <v>3835.333333333333</v>
      </c>
      <c r="K295" s="31">
        <v>3800</v>
      </c>
      <c r="L295" s="31">
        <v>3750.1</v>
      </c>
      <c r="M295" s="31">
        <v>19.515809999999998</v>
      </c>
      <c r="N295" s="1"/>
      <c r="O295" s="1"/>
    </row>
    <row r="296" spans="1:15" ht="12.75" customHeight="1">
      <c r="A296" s="33">
        <v>286</v>
      </c>
      <c r="B296" s="53" t="s">
        <v>438</v>
      </c>
      <c r="C296" s="31">
        <v>553.65</v>
      </c>
      <c r="D296" s="36">
        <v>549.88333333333333</v>
      </c>
      <c r="E296" s="36">
        <v>542.26666666666665</v>
      </c>
      <c r="F296" s="36">
        <v>530.88333333333333</v>
      </c>
      <c r="G296" s="36">
        <v>523.26666666666665</v>
      </c>
      <c r="H296" s="36">
        <v>561.26666666666665</v>
      </c>
      <c r="I296" s="36">
        <v>568.88333333333321</v>
      </c>
      <c r="J296" s="36">
        <v>580.26666666666665</v>
      </c>
      <c r="K296" s="31">
        <v>557.5</v>
      </c>
      <c r="L296" s="31">
        <v>538.5</v>
      </c>
      <c r="M296" s="31">
        <v>9.1438199999999998</v>
      </c>
      <c r="N296" s="1"/>
      <c r="O296" s="1"/>
    </row>
    <row r="297" spans="1:15" ht="12.75" customHeight="1">
      <c r="A297" s="33">
        <v>287</v>
      </c>
      <c r="B297" s="53" t="s">
        <v>163</v>
      </c>
      <c r="C297" s="31">
        <v>459.5</v>
      </c>
      <c r="D297" s="36">
        <v>460.86666666666662</v>
      </c>
      <c r="E297" s="36">
        <v>450.73333333333323</v>
      </c>
      <c r="F297" s="36">
        <v>441.96666666666664</v>
      </c>
      <c r="G297" s="36">
        <v>431.83333333333326</v>
      </c>
      <c r="H297" s="36">
        <v>469.63333333333321</v>
      </c>
      <c r="I297" s="36">
        <v>479.76666666666654</v>
      </c>
      <c r="J297" s="36">
        <v>488.53333333333319</v>
      </c>
      <c r="K297" s="31">
        <v>471</v>
      </c>
      <c r="L297" s="31">
        <v>452.1</v>
      </c>
      <c r="M297" s="31">
        <v>41.13449</v>
      </c>
      <c r="N297" s="1"/>
      <c r="O297" s="1"/>
    </row>
    <row r="298" spans="1:15" ht="12.75" customHeight="1">
      <c r="A298" s="33">
        <v>288</v>
      </c>
      <c r="B298" s="53" t="s">
        <v>439</v>
      </c>
      <c r="C298" s="31">
        <v>254.65</v>
      </c>
      <c r="D298" s="36">
        <v>255.05000000000004</v>
      </c>
      <c r="E298" s="36">
        <v>246.65000000000009</v>
      </c>
      <c r="F298" s="36">
        <v>238.65000000000006</v>
      </c>
      <c r="G298" s="36">
        <v>230.25000000000011</v>
      </c>
      <c r="H298" s="36">
        <v>263.05000000000007</v>
      </c>
      <c r="I298" s="36">
        <v>271.45</v>
      </c>
      <c r="J298" s="36">
        <v>279.45000000000005</v>
      </c>
      <c r="K298" s="31">
        <v>263.45</v>
      </c>
      <c r="L298" s="31">
        <v>247.05</v>
      </c>
      <c r="M298" s="31">
        <v>23.868400000000001</v>
      </c>
      <c r="N298" s="1"/>
      <c r="O298" s="1"/>
    </row>
    <row r="299" spans="1:15" ht="12.75" customHeight="1">
      <c r="A299" s="33">
        <v>289</v>
      </c>
      <c r="B299" s="53" t="s">
        <v>440</v>
      </c>
      <c r="C299" s="31">
        <v>140.65</v>
      </c>
      <c r="D299" s="36">
        <v>140.5</v>
      </c>
      <c r="E299" s="36">
        <v>139.25</v>
      </c>
      <c r="F299" s="36">
        <v>137.85</v>
      </c>
      <c r="G299" s="36">
        <v>136.6</v>
      </c>
      <c r="H299" s="36">
        <v>141.9</v>
      </c>
      <c r="I299" s="36">
        <v>143.15</v>
      </c>
      <c r="J299" s="36">
        <v>144.55000000000001</v>
      </c>
      <c r="K299" s="31">
        <v>141.75</v>
      </c>
      <c r="L299" s="31">
        <v>139.1</v>
      </c>
      <c r="M299" s="31">
        <v>24.459340000000001</v>
      </c>
      <c r="N299" s="1"/>
      <c r="O299" s="1"/>
    </row>
    <row r="300" spans="1:15" ht="12.75" customHeight="1">
      <c r="A300" s="33">
        <v>290</v>
      </c>
      <c r="B300" s="53" t="s">
        <v>282</v>
      </c>
      <c r="C300" s="31">
        <v>976.95</v>
      </c>
      <c r="D300" s="36">
        <v>980.25</v>
      </c>
      <c r="E300" s="36">
        <v>970.7</v>
      </c>
      <c r="F300" s="36">
        <v>964.45</v>
      </c>
      <c r="G300" s="36">
        <v>954.90000000000009</v>
      </c>
      <c r="H300" s="36">
        <v>986.5</v>
      </c>
      <c r="I300" s="36">
        <v>996.05</v>
      </c>
      <c r="J300" s="36">
        <v>1002.3</v>
      </c>
      <c r="K300" s="31">
        <v>989.8</v>
      </c>
      <c r="L300" s="31">
        <v>974</v>
      </c>
      <c r="M300" s="31">
        <v>24.149380000000001</v>
      </c>
      <c r="N300" s="1"/>
      <c r="O300" s="1"/>
    </row>
    <row r="301" spans="1:15" ht="12.75" customHeight="1">
      <c r="A301" s="33">
        <v>291</v>
      </c>
      <c r="B301" s="53" t="s">
        <v>283</v>
      </c>
      <c r="C301" s="31">
        <v>6963.7</v>
      </c>
      <c r="D301" s="36">
        <v>6924.7333333333327</v>
      </c>
      <c r="E301" s="36">
        <v>6801.5666666666657</v>
      </c>
      <c r="F301" s="36">
        <v>6639.4333333333334</v>
      </c>
      <c r="G301" s="36">
        <v>6516.2666666666664</v>
      </c>
      <c r="H301" s="36">
        <v>7086.866666666665</v>
      </c>
      <c r="I301" s="36">
        <v>7210.033333333331</v>
      </c>
      <c r="J301" s="36">
        <v>7372.1666666666642</v>
      </c>
      <c r="K301" s="31">
        <v>7047.9</v>
      </c>
      <c r="L301" s="31">
        <v>6762.6</v>
      </c>
      <c r="M301" s="31">
        <v>0.68347999999999998</v>
      </c>
      <c r="N301" s="1"/>
      <c r="O301" s="1"/>
    </row>
    <row r="302" spans="1:15" ht="12.75" customHeight="1">
      <c r="A302" s="33">
        <v>292</v>
      </c>
      <c r="B302" s="53" t="s">
        <v>168</v>
      </c>
      <c r="C302" s="31">
        <v>1604.6</v>
      </c>
      <c r="D302" s="36">
        <v>1615.9833333333333</v>
      </c>
      <c r="E302" s="36">
        <v>1588.6666666666667</v>
      </c>
      <c r="F302" s="36">
        <v>1572.7333333333333</v>
      </c>
      <c r="G302" s="36">
        <v>1545.4166666666667</v>
      </c>
      <c r="H302" s="36">
        <v>1631.9166666666667</v>
      </c>
      <c r="I302" s="36">
        <v>1659.2333333333333</v>
      </c>
      <c r="J302" s="36">
        <v>1675.1666666666667</v>
      </c>
      <c r="K302" s="31">
        <v>1643.3</v>
      </c>
      <c r="L302" s="31">
        <v>1600.05</v>
      </c>
      <c r="M302" s="31">
        <v>14.924910000000001</v>
      </c>
      <c r="N302" s="1"/>
      <c r="O302" s="1"/>
    </row>
    <row r="303" spans="1:15" ht="12.75" customHeight="1">
      <c r="A303" s="33">
        <v>293</v>
      </c>
      <c r="B303" s="53" t="s">
        <v>441</v>
      </c>
      <c r="C303" s="31">
        <v>1188.5</v>
      </c>
      <c r="D303" s="36">
        <v>1188.1833333333334</v>
      </c>
      <c r="E303" s="36">
        <v>1178.3666666666668</v>
      </c>
      <c r="F303" s="36">
        <v>1168.2333333333333</v>
      </c>
      <c r="G303" s="36">
        <v>1158.4166666666667</v>
      </c>
      <c r="H303" s="36">
        <v>1198.3166666666668</v>
      </c>
      <c r="I303" s="36">
        <v>1208.1333333333334</v>
      </c>
      <c r="J303" s="36">
        <v>1218.2666666666669</v>
      </c>
      <c r="K303" s="31">
        <v>1198</v>
      </c>
      <c r="L303" s="31">
        <v>1178.05</v>
      </c>
      <c r="M303" s="31">
        <v>0.30192999999999998</v>
      </c>
      <c r="N303" s="1"/>
      <c r="O303" s="1"/>
    </row>
    <row r="304" spans="1:15" ht="12.75" customHeight="1">
      <c r="A304" s="33">
        <v>294</v>
      </c>
      <c r="B304" s="53" t="s">
        <v>442</v>
      </c>
      <c r="C304" s="31">
        <v>76.55</v>
      </c>
      <c r="D304" s="36">
        <v>76.483333333333334</v>
      </c>
      <c r="E304" s="36">
        <v>74.466666666666669</v>
      </c>
      <c r="F304" s="36">
        <v>72.38333333333334</v>
      </c>
      <c r="G304" s="36">
        <v>70.366666666666674</v>
      </c>
      <c r="H304" s="36">
        <v>78.566666666666663</v>
      </c>
      <c r="I304" s="36">
        <v>80.583333333333343</v>
      </c>
      <c r="J304" s="36">
        <v>82.666666666666657</v>
      </c>
      <c r="K304" s="31">
        <v>78.5</v>
      </c>
      <c r="L304" s="31">
        <v>74.400000000000006</v>
      </c>
      <c r="M304" s="31">
        <v>33.71293</v>
      </c>
      <c r="N304" s="1"/>
      <c r="O304" s="1"/>
    </row>
    <row r="305" spans="1:15" ht="12.75" customHeight="1">
      <c r="A305" s="33">
        <v>295</v>
      </c>
      <c r="B305" s="53" t="s">
        <v>181</v>
      </c>
      <c r="C305" s="31">
        <v>132679.6</v>
      </c>
      <c r="D305" s="36">
        <v>132939.18333333335</v>
      </c>
      <c r="E305" s="36">
        <v>131990.41666666669</v>
      </c>
      <c r="F305" s="36">
        <v>131301.23333333334</v>
      </c>
      <c r="G305" s="36">
        <v>130352.46666666667</v>
      </c>
      <c r="H305" s="36">
        <v>133628.3666666667</v>
      </c>
      <c r="I305" s="36">
        <v>134577.13333333336</v>
      </c>
      <c r="J305" s="36">
        <v>135266.31666666671</v>
      </c>
      <c r="K305" s="31">
        <v>133887.95000000001</v>
      </c>
      <c r="L305" s="31">
        <v>132250</v>
      </c>
      <c r="M305" s="31">
        <v>4.292E-2</v>
      </c>
      <c r="N305" s="1"/>
      <c r="O305" s="1"/>
    </row>
    <row r="306" spans="1:15" ht="12.75" customHeight="1">
      <c r="A306" s="33">
        <v>296</v>
      </c>
      <c r="B306" s="53" t="s">
        <v>443</v>
      </c>
      <c r="C306" s="31">
        <v>1883.35</v>
      </c>
      <c r="D306" s="36">
        <v>1882.95</v>
      </c>
      <c r="E306" s="36">
        <v>1871.95</v>
      </c>
      <c r="F306" s="36">
        <v>1860.55</v>
      </c>
      <c r="G306" s="36">
        <v>1849.55</v>
      </c>
      <c r="H306" s="36">
        <v>1894.3500000000001</v>
      </c>
      <c r="I306" s="36">
        <v>1905.3500000000001</v>
      </c>
      <c r="J306" s="36">
        <v>1916.7500000000002</v>
      </c>
      <c r="K306" s="31">
        <v>1893.95</v>
      </c>
      <c r="L306" s="31">
        <v>1871.55</v>
      </c>
      <c r="M306" s="31">
        <v>1.1440600000000001</v>
      </c>
      <c r="N306" s="1"/>
      <c r="O306" s="1"/>
    </row>
    <row r="307" spans="1:15" ht="12.75" customHeight="1">
      <c r="A307" s="33">
        <v>297</v>
      </c>
      <c r="B307" s="53" t="s">
        <v>444</v>
      </c>
      <c r="C307" s="31">
        <v>1227.0999999999999</v>
      </c>
      <c r="D307" s="36">
        <v>1227.2833333333335</v>
      </c>
      <c r="E307" s="36">
        <v>1206.616666666667</v>
      </c>
      <c r="F307" s="36">
        <v>1186.1333333333334</v>
      </c>
      <c r="G307" s="36">
        <v>1165.4666666666669</v>
      </c>
      <c r="H307" s="36">
        <v>1247.7666666666671</v>
      </c>
      <c r="I307" s="36">
        <v>1268.4333333333336</v>
      </c>
      <c r="J307" s="36">
        <v>1288.9166666666672</v>
      </c>
      <c r="K307" s="31">
        <v>1247.95</v>
      </c>
      <c r="L307" s="31">
        <v>1206.8</v>
      </c>
      <c r="M307" s="31">
        <v>10.55016</v>
      </c>
      <c r="N307" s="1"/>
      <c r="O307" s="1"/>
    </row>
    <row r="308" spans="1:15" ht="12.75" customHeight="1">
      <c r="A308" s="33">
        <v>298</v>
      </c>
      <c r="B308" s="53" t="s">
        <v>178</v>
      </c>
      <c r="C308" s="31">
        <v>1456.25</v>
      </c>
      <c r="D308" s="36">
        <v>1463.0666666666666</v>
      </c>
      <c r="E308" s="36">
        <v>1445.1833333333332</v>
      </c>
      <c r="F308" s="36">
        <v>1434.1166666666666</v>
      </c>
      <c r="G308" s="36">
        <v>1416.2333333333331</v>
      </c>
      <c r="H308" s="36">
        <v>1474.1333333333332</v>
      </c>
      <c r="I308" s="36">
        <v>1492.0166666666664</v>
      </c>
      <c r="J308" s="36">
        <v>1503.0833333333333</v>
      </c>
      <c r="K308" s="31">
        <v>1480.95</v>
      </c>
      <c r="L308" s="31">
        <v>1452</v>
      </c>
      <c r="M308" s="31">
        <v>2.1131099999999998</v>
      </c>
      <c r="N308" s="1"/>
      <c r="O308" s="1"/>
    </row>
    <row r="309" spans="1:15" ht="12.75" customHeight="1">
      <c r="A309" s="33">
        <v>299</v>
      </c>
      <c r="B309" s="53" t="s">
        <v>170</v>
      </c>
      <c r="C309" s="31">
        <v>302.10000000000002</v>
      </c>
      <c r="D309" s="36">
        <v>302.51666666666665</v>
      </c>
      <c r="E309" s="36">
        <v>298.5333333333333</v>
      </c>
      <c r="F309" s="36">
        <v>294.96666666666664</v>
      </c>
      <c r="G309" s="36">
        <v>290.98333333333329</v>
      </c>
      <c r="H309" s="36">
        <v>306.08333333333331</v>
      </c>
      <c r="I309" s="36">
        <v>310.06666666666666</v>
      </c>
      <c r="J309" s="36">
        <v>313.63333333333333</v>
      </c>
      <c r="K309" s="31">
        <v>306.5</v>
      </c>
      <c r="L309" s="31">
        <v>298.95</v>
      </c>
      <c r="M309" s="31">
        <v>34.850239999999999</v>
      </c>
      <c r="N309" s="1"/>
      <c r="O309" s="1"/>
    </row>
    <row r="310" spans="1:15" ht="12.75" customHeight="1">
      <c r="A310" s="33">
        <v>300</v>
      </c>
      <c r="B310" s="53" t="s">
        <v>169</v>
      </c>
      <c r="C310" s="31">
        <v>2076.1999999999998</v>
      </c>
      <c r="D310" s="36">
        <v>2084.9333333333329</v>
      </c>
      <c r="E310" s="36">
        <v>2061.266666666666</v>
      </c>
      <c r="F310" s="36">
        <v>2046.333333333333</v>
      </c>
      <c r="G310" s="36">
        <v>2022.6666666666661</v>
      </c>
      <c r="H310" s="36">
        <v>2099.8666666666659</v>
      </c>
      <c r="I310" s="36">
        <v>2123.5333333333328</v>
      </c>
      <c r="J310" s="36">
        <v>2138.4666666666658</v>
      </c>
      <c r="K310" s="31">
        <v>2108.6</v>
      </c>
      <c r="L310" s="31">
        <v>2070</v>
      </c>
      <c r="M310" s="31">
        <v>22.808140000000002</v>
      </c>
      <c r="N310" s="1"/>
      <c r="O310" s="1"/>
    </row>
    <row r="311" spans="1:15" ht="12.75" customHeight="1">
      <c r="A311" s="33">
        <v>301</v>
      </c>
      <c r="B311" s="53" t="s">
        <v>445</v>
      </c>
      <c r="C311" s="31">
        <v>400</v>
      </c>
      <c r="D311" s="36">
        <v>403.36666666666662</v>
      </c>
      <c r="E311" s="36">
        <v>395.63333333333321</v>
      </c>
      <c r="F311" s="36">
        <v>391.26666666666659</v>
      </c>
      <c r="G311" s="36">
        <v>383.53333333333319</v>
      </c>
      <c r="H311" s="36">
        <v>407.73333333333323</v>
      </c>
      <c r="I311" s="36">
        <v>415.4666666666667</v>
      </c>
      <c r="J311" s="36">
        <v>419.83333333333326</v>
      </c>
      <c r="K311" s="31">
        <v>411.1</v>
      </c>
      <c r="L311" s="31">
        <v>399</v>
      </c>
      <c r="M311" s="31">
        <v>1.0839799999999999</v>
      </c>
      <c r="N311" s="1"/>
      <c r="O311" s="1"/>
    </row>
    <row r="312" spans="1:15" ht="12.75" customHeight="1">
      <c r="A312" s="33">
        <v>302</v>
      </c>
      <c r="B312" s="53" t="s">
        <v>446</v>
      </c>
      <c r="C312" s="31">
        <v>619.04999999999995</v>
      </c>
      <c r="D312" s="36">
        <v>622.38333333333333</v>
      </c>
      <c r="E312" s="36">
        <v>609.16666666666663</v>
      </c>
      <c r="F312" s="36">
        <v>599.2833333333333</v>
      </c>
      <c r="G312" s="36">
        <v>586.06666666666661</v>
      </c>
      <c r="H312" s="36">
        <v>632.26666666666665</v>
      </c>
      <c r="I312" s="36">
        <v>645.48333333333335</v>
      </c>
      <c r="J312" s="36">
        <v>655.36666666666667</v>
      </c>
      <c r="K312" s="31">
        <v>635.6</v>
      </c>
      <c r="L312" s="31">
        <v>612.5</v>
      </c>
      <c r="M312" s="31">
        <v>4.0259099999999997</v>
      </c>
      <c r="N312" s="1"/>
      <c r="O312" s="1"/>
    </row>
    <row r="313" spans="1:15" ht="12.75" customHeight="1">
      <c r="A313" s="33">
        <v>303</v>
      </c>
      <c r="B313" s="53" t="s">
        <v>171</v>
      </c>
      <c r="C313" s="31">
        <v>195.2</v>
      </c>
      <c r="D313" s="36">
        <v>195.25</v>
      </c>
      <c r="E313" s="36">
        <v>193.5</v>
      </c>
      <c r="F313" s="36">
        <v>191.8</v>
      </c>
      <c r="G313" s="36">
        <v>190.05</v>
      </c>
      <c r="H313" s="36">
        <v>196.95</v>
      </c>
      <c r="I313" s="36">
        <v>198.7</v>
      </c>
      <c r="J313" s="36">
        <v>200.39999999999998</v>
      </c>
      <c r="K313" s="31">
        <v>197</v>
      </c>
      <c r="L313" s="31">
        <v>193.55</v>
      </c>
      <c r="M313" s="31">
        <v>28.310960000000001</v>
      </c>
      <c r="N313" s="1"/>
      <c r="O313" s="1"/>
    </row>
    <row r="314" spans="1:15" ht="12.75" customHeight="1">
      <c r="A314" s="33">
        <v>304</v>
      </c>
      <c r="B314" s="53" t="s">
        <v>447</v>
      </c>
      <c r="C314" s="31">
        <v>223.5</v>
      </c>
      <c r="D314" s="36">
        <v>225.1</v>
      </c>
      <c r="E314" s="36">
        <v>220.79999999999998</v>
      </c>
      <c r="F314" s="36">
        <v>218.1</v>
      </c>
      <c r="G314" s="36">
        <v>213.79999999999998</v>
      </c>
      <c r="H314" s="36">
        <v>227.79999999999998</v>
      </c>
      <c r="I314" s="36">
        <v>232.1</v>
      </c>
      <c r="J314" s="36">
        <v>234.79999999999998</v>
      </c>
      <c r="K314" s="31">
        <v>229.4</v>
      </c>
      <c r="L314" s="31">
        <v>222.4</v>
      </c>
      <c r="M314" s="31">
        <v>24.056920000000002</v>
      </c>
      <c r="N314" s="1"/>
      <c r="O314" s="1"/>
    </row>
    <row r="315" spans="1:15" ht="12.75" customHeight="1">
      <c r="A315" s="33">
        <v>305</v>
      </c>
      <c r="B315" s="53" t="s">
        <v>840</v>
      </c>
      <c r="C315" s="31">
        <v>2368.75</v>
      </c>
      <c r="D315" s="36">
        <v>2359.6333333333332</v>
      </c>
      <c r="E315" s="36">
        <v>2334.3166666666666</v>
      </c>
      <c r="F315" s="36">
        <v>2299.8833333333332</v>
      </c>
      <c r="G315" s="36">
        <v>2274.5666666666666</v>
      </c>
      <c r="H315" s="36">
        <v>2394.0666666666666</v>
      </c>
      <c r="I315" s="36">
        <v>2419.3833333333332</v>
      </c>
      <c r="J315" s="36">
        <v>2453.8166666666666</v>
      </c>
      <c r="K315" s="31">
        <v>2384.9499999999998</v>
      </c>
      <c r="L315" s="31">
        <v>2325.1999999999998</v>
      </c>
      <c r="M315" s="31">
        <v>2.3081999999999998</v>
      </c>
      <c r="N315" s="1"/>
      <c r="O315" s="1"/>
    </row>
    <row r="316" spans="1:15" ht="12.75" customHeight="1">
      <c r="A316" s="33">
        <v>306</v>
      </c>
      <c r="B316" s="53" t="s">
        <v>172</v>
      </c>
      <c r="C316" s="31">
        <v>515.20000000000005</v>
      </c>
      <c r="D316" s="36">
        <v>512.98333333333346</v>
      </c>
      <c r="E316" s="36">
        <v>509.3666666666669</v>
      </c>
      <c r="F316" s="36">
        <v>503.53333333333342</v>
      </c>
      <c r="G316" s="36">
        <v>499.91666666666686</v>
      </c>
      <c r="H316" s="36">
        <v>518.81666666666695</v>
      </c>
      <c r="I316" s="36">
        <v>522.43333333333351</v>
      </c>
      <c r="J316" s="36">
        <v>528.26666666666699</v>
      </c>
      <c r="K316" s="31">
        <v>516.6</v>
      </c>
      <c r="L316" s="31">
        <v>507.15</v>
      </c>
      <c r="M316" s="31">
        <v>9.3727099999999997</v>
      </c>
      <c r="N316" s="1"/>
      <c r="O316" s="1"/>
    </row>
    <row r="317" spans="1:15" ht="12.75" customHeight="1">
      <c r="A317" s="33">
        <v>307</v>
      </c>
      <c r="B317" s="53" t="s">
        <v>173</v>
      </c>
      <c r="C317" s="31">
        <v>12682.75</v>
      </c>
      <c r="D317" s="36">
        <v>12747.216666666667</v>
      </c>
      <c r="E317" s="36">
        <v>12536.433333333334</v>
      </c>
      <c r="F317" s="36">
        <v>12390.116666666667</v>
      </c>
      <c r="G317" s="36">
        <v>12179.333333333334</v>
      </c>
      <c r="H317" s="36">
        <v>12893.533333333335</v>
      </c>
      <c r="I317" s="36">
        <v>13104.316666666668</v>
      </c>
      <c r="J317" s="36">
        <v>13250.633333333335</v>
      </c>
      <c r="K317" s="31">
        <v>12958</v>
      </c>
      <c r="L317" s="31">
        <v>12600.9</v>
      </c>
      <c r="M317" s="31">
        <v>4.6423899999999998</v>
      </c>
      <c r="N317" s="1"/>
      <c r="O317" s="1"/>
    </row>
    <row r="318" spans="1:15" ht="12.75" customHeight="1">
      <c r="A318" s="33">
        <v>308</v>
      </c>
      <c r="B318" s="53" t="s">
        <v>448</v>
      </c>
      <c r="C318" s="31">
        <v>2633.95</v>
      </c>
      <c r="D318" s="36">
        <v>2637.6333333333332</v>
      </c>
      <c r="E318" s="36">
        <v>2606.3166666666666</v>
      </c>
      <c r="F318" s="36">
        <v>2578.6833333333334</v>
      </c>
      <c r="G318" s="36">
        <v>2547.3666666666668</v>
      </c>
      <c r="H318" s="36">
        <v>2665.2666666666664</v>
      </c>
      <c r="I318" s="36">
        <v>2696.583333333333</v>
      </c>
      <c r="J318" s="36">
        <v>2724.2166666666662</v>
      </c>
      <c r="K318" s="31">
        <v>2668.95</v>
      </c>
      <c r="L318" s="31">
        <v>2610</v>
      </c>
      <c r="M318" s="31">
        <v>0.2087</v>
      </c>
      <c r="N318" s="1"/>
      <c r="O318" s="1"/>
    </row>
    <row r="319" spans="1:15" ht="12.75" customHeight="1">
      <c r="A319" s="33">
        <v>309</v>
      </c>
      <c r="B319" s="53" t="s">
        <v>177</v>
      </c>
      <c r="C319" s="31">
        <v>1044.8</v>
      </c>
      <c r="D319" s="36">
        <v>1040.4166666666665</v>
      </c>
      <c r="E319" s="36">
        <v>1033.4833333333331</v>
      </c>
      <c r="F319" s="36">
        <v>1022.1666666666665</v>
      </c>
      <c r="G319" s="36">
        <v>1015.2333333333331</v>
      </c>
      <c r="H319" s="36">
        <v>1051.7333333333331</v>
      </c>
      <c r="I319" s="36">
        <v>1058.6666666666665</v>
      </c>
      <c r="J319" s="36">
        <v>1069.9833333333331</v>
      </c>
      <c r="K319" s="31">
        <v>1047.3499999999999</v>
      </c>
      <c r="L319" s="31">
        <v>1029.0999999999999</v>
      </c>
      <c r="M319" s="31">
        <v>4.2247899999999996</v>
      </c>
      <c r="N319" s="1"/>
      <c r="O319" s="1"/>
    </row>
    <row r="320" spans="1:15" ht="12.75" customHeight="1">
      <c r="A320" s="33">
        <v>310</v>
      </c>
      <c r="B320" s="53" t="s">
        <v>284</v>
      </c>
      <c r="C320" s="31">
        <v>864.35</v>
      </c>
      <c r="D320" s="36">
        <v>853.7833333333333</v>
      </c>
      <c r="E320" s="36">
        <v>839.56666666666661</v>
      </c>
      <c r="F320" s="36">
        <v>814.7833333333333</v>
      </c>
      <c r="G320" s="36">
        <v>800.56666666666661</v>
      </c>
      <c r="H320" s="36">
        <v>878.56666666666661</v>
      </c>
      <c r="I320" s="36">
        <v>892.7833333333333</v>
      </c>
      <c r="J320" s="36">
        <v>917.56666666666661</v>
      </c>
      <c r="K320" s="31">
        <v>868</v>
      </c>
      <c r="L320" s="31">
        <v>829</v>
      </c>
      <c r="M320" s="31">
        <v>14.99624</v>
      </c>
      <c r="N320" s="1"/>
      <c r="O320" s="1"/>
    </row>
    <row r="321" spans="1:15" ht="12.75" customHeight="1">
      <c r="A321" s="33">
        <v>311</v>
      </c>
      <c r="B321" s="53" t="s">
        <v>449</v>
      </c>
      <c r="C321" s="31">
        <v>2206.75</v>
      </c>
      <c r="D321" s="36">
        <v>2217.0499999999997</v>
      </c>
      <c r="E321" s="36">
        <v>2186.3999999999996</v>
      </c>
      <c r="F321" s="36">
        <v>2166.0499999999997</v>
      </c>
      <c r="G321" s="36">
        <v>2135.3999999999996</v>
      </c>
      <c r="H321" s="36">
        <v>2237.3999999999996</v>
      </c>
      <c r="I321" s="36">
        <v>2268.0500000000002</v>
      </c>
      <c r="J321" s="36">
        <v>2288.3999999999996</v>
      </c>
      <c r="K321" s="31">
        <v>2247.6999999999998</v>
      </c>
      <c r="L321" s="31">
        <v>2196.6999999999998</v>
      </c>
      <c r="M321" s="31">
        <v>6.4729400000000004</v>
      </c>
      <c r="N321" s="1"/>
      <c r="O321" s="1"/>
    </row>
    <row r="322" spans="1:15" ht="12.75" customHeight="1">
      <c r="A322" s="33">
        <v>312</v>
      </c>
      <c r="B322" s="53" t="s">
        <v>450</v>
      </c>
      <c r="C322" s="31">
        <v>687.05</v>
      </c>
      <c r="D322" s="36">
        <v>682.35</v>
      </c>
      <c r="E322" s="36">
        <v>674.7</v>
      </c>
      <c r="F322" s="36">
        <v>662.35</v>
      </c>
      <c r="G322" s="36">
        <v>654.70000000000005</v>
      </c>
      <c r="H322" s="36">
        <v>694.7</v>
      </c>
      <c r="I322" s="36">
        <v>702.34999999999991</v>
      </c>
      <c r="J322" s="36">
        <v>714.7</v>
      </c>
      <c r="K322" s="31">
        <v>690</v>
      </c>
      <c r="L322" s="31">
        <v>670</v>
      </c>
      <c r="M322" s="31">
        <v>2.0687000000000002</v>
      </c>
      <c r="N322" s="1"/>
      <c r="O322" s="1"/>
    </row>
    <row r="323" spans="1:15" ht="12.75" customHeight="1">
      <c r="A323" s="33">
        <v>313</v>
      </c>
      <c r="B323" s="53" t="s">
        <v>451</v>
      </c>
      <c r="C323" s="31">
        <v>1059.9000000000001</v>
      </c>
      <c r="D323" s="36">
        <v>1056.2833333333335</v>
      </c>
      <c r="E323" s="36">
        <v>1039.366666666667</v>
      </c>
      <c r="F323" s="36">
        <v>1018.8333333333335</v>
      </c>
      <c r="G323" s="36">
        <v>1001.916666666667</v>
      </c>
      <c r="H323" s="36">
        <v>1076.8166666666671</v>
      </c>
      <c r="I323" s="36">
        <v>1093.7333333333336</v>
      </c>
      <c r="J323" s="36">
        <v>1114.2666666666671</v>
      </c>
      <c r="K323" s="31">
        <v>1073.2</v>
      </c>
      <c r="L323" s="31">
        <v>1035.75</v>
      </c>
      <c r="M323" s="31">
        <v>1.40137</v>
      </c>
      <c r="N323" s="1"/>
      <c r="O323" s="1"/>
    </row>
    <row r="324" spans="1:15" ht="12.75" customHeight="1">
      <c r="A324" s="33">
        <v>314</v>
      </c>
      <c r="B324" s="53" t="s">
        <v>176</v>
      </c>
      <c r="C324" s="31">
        <v>1800.7</v>
      </c>
      <c r="D324" s="36">
        <v>1797.2333333333333</v>
      </c>
      <c r="E324" s="36">
        <v>1770.0166666666667</v>
      </c>
      <c r="F324" s="36">
        <v>1739.3333333333333</v>
      </c>
      <c r="G324" s="36">
        <v>1712.1166666666666</v>
      </c>
      <c r="H324" s="36">
        <v>1827.9166666666667</v>
      </c>
      <c r="I324" s="36">
        <v>1855.1333333333334</v>
      </c>
      <c r="J324" s="36">
        <v>1885.8166666666668</v>
      </c>
      <c r="K324" s="31">
        <v>1824.45</v>
      </c>
      <c r="L324" s="31">
        <v>1766.55</v>
      </c>
      <c r="M324" s="31">
        <v>4.4094600000000002</v>
      </c>
      <c r="N324" s="1"/>
      <c r="O324" s="1"/>
    </row>
    <row r="325" spans="1:15" ht="12.75" customHeight="1">
      <c r="A325" s="33">
        <v>315</v>
      </c>
      <c r="B325" s="53" t="s">
        <v>839</v>
      </c>
      <c r="C325" s="31">
        <v>419.3</v>
      </c>
      <c r="D325" s="36">
        <v>420.58333333333331</v>
      </c>
      <c r="E325" s="36">
        <v>417.21666666666664</v>
      </c>
      <c r="F325" s="36">
        <v>415.13333333333333</v>
      </c>
      <c r="G325" s="36">
        <v>411.76666666666665</v>
      </c>
      <c r="H325" s="36">
        <v>422.66666666666663</v>
      </c>
      <c r="I325" s="36">
        <v>426.0333333333333</v>
      </c>
      <c r="J325" s="36">
        <v>428.11666666666662</v>
      </c>
      <c r="K325" s="31">
        <v>423.95</v>
      </c>
      <c r="L325" s="31">
        <v>418.5</v>
      </c>
      <c r="M325" s="31">
        <v>2.0752799999999998</v>
      </c>
      <c r="N325" s="1"/>
      <c r="O325" s="1"/>
    </row>
    <row r="326" spans="1:15" ht="12.75" customHeight="1">
      <c r="A326" s="33">
        <v>316</v>
      </c>
      <c r="B326" s="53" t="s">
        <v>285</v>
      </c>
      <c r="C326" s="31">
        <v>68.8</v>
      </c>
      <c r="D326" s="36">
        <v>68.88333333333334</v>
      </c>
      <c r="E326" s="36">
        <v>68.26666666666668</v>
      </c>
      <c r="F326" s="36">
        <v>67.733333333333334</v>
      </c>
      <c r="G326" s="36">
        <v>67.116666666666674</v>
      </c>
      <c r="H326" s="36">
        <v>69.416666666666686</v>
      </c>
      <c r="I326" s="36">
        <v>70.033333333333331</v>
      </c>
      <c r="J326" s="36">
        <v>70.566666666666691</v>
      </c>
      <c r="K326" s="31">
        <v>69.5</v>
      </c>
      <c r="L326" s="31">
        <v>68.349999999999994</v>
      </c>
      <c r="M326" s="31">
        <v>58.541580000000003</v>
      </c>
      <c r="N326" s="1"/>
      <c r="O326" s="1"/>
    </row>
    <row r="327" spans="1:15" ht="12.75" customHeight="1">
      <c r="A327" s="33">
        <v>317</v>
      </c>
      <c r="B327" s="53" t="s">
        <v>452</v>
      </c>
      <c r="C327" s="31">
        <v>2054.1</v>
      </c>
      <c r="D327" s="36">
        <v>2046.7166666666669</v>
      </c>
      <c r="E327" s="36">
        <v>2003.4333333333338</v>
      </c>
      <c r="F327" s="36">
        <v>1952.7666666666669</v>
      </c>
      <c r="G327" s="36">
        <v>1909.4833333333338</v>
      </c>
      <c r="H327" s="36">
        <v>2097.3833333333341</v>
      </c>
      <c r="I327" s="36">
        <v>2140.666666666667</v>
      </c>
      <c r="J327" s="36">
        <v>2191.3333333333339</v>
      </c>
      <c r="K327" s="31">
        <v>2090</v>
      </c>
      <c r="L327" s="31">
        <v>1996.05</v>
      </c>
      <c r="M327" s="31">
        <v>4.2792000000000003</v>
      </c>
      <c r="N327" s="1"/>
      <c r="O327" s="1"/>
    </row>
    <row r="328" spans="1:15" ht="12.75" customHeight="1">
      <c r="A328" s="33">
        <v>318</v>
      </c>
      <c r="B328" s="53" t="s">
        <v>180</v>
      </c>
      <c r="C328" s="31">
        <v>2445.1999999999998</v>
      </c>
      <c r="D328" s="36">
        <v>2454.1666666666665</v>
      </c>
      <c r="E328" s="36">
        <v>2430.083333333333</v>
      </c>
      <c r="F328" s="36">
        <v>2414.9666666666667</v>
      </c>
      <c r="G328" s="36">
        <v>2390.8833333333332</v>
      </c>
      <c r="H328" s="36">
        <v>2469.2833333333328</v>
      </c>
      <c r="I328" s="36">
        <v>2493.3666666666659</v>
      </c>
      <c r="J328" s="36">
        <v>2508.4833333333327</v>
      </c>
      <c r="K328" s="31">
        <v>2478.25</v>
      </c>
      <c r="L328" s="31">
        <v>2439.0500000000002</v>
      </c>
      <c r="M328" s="31">
        <v>4.7772399999999999</v>
      </c>
      <c r="N328" s="1"/>
      <c r="O328" s="1"/>
    </row>
    <row r="329" spans="1:15" ht="12.75" customHeight="1">
      <c r="A329" s="33">
        <v>319</v>
      </c>
      <c r="B329" s="53" t="s">
        <v>175</v>
      </c>
      <c r="C329" s="31">
        <v>3903.95</v>
      </c>
      <c r="D329" s="36">
        <v>3879.1</v>
      </c>
      <c r="E329" s="36">
        <v>3772.0499999999997</v>
      </c>
      <c r="F329" s="36">
        <v>3640.1499999999996</v>
      </c>
      <c r="G329" s="36">
        <v>3533.0999999999995</v>
      </c>
      <c r="H329" s="36">
        <v>4011</v>
      </c>
      <c r="I329" s="36">
        <v>4118.05</v>
      </c>
      <c r="J329" s="36">
        <v>4249.9500000000007</v>
      </c>
      <c r="K329" s="31">
        <v>3986.15</v>
      </c>
      <c r="L329" s="31">
        <v>3747.2</v>
      </c>
      <c r="M329" s="31">
        <v>29.764140000000001</v>
      </c>
      <c r="N329" s="1"/>
      <c r="O329" s="1"/>
    </row>
    <row r="330" spans="1:15" ht="12.75" customHeight="1">
      <c r="A330" s="33">
        <v>320</v>
      </c>
      <c r="B330" s="53" t="s">
        <v>182</v>
      </c>
      <c r="C330" s="31">
        <v>1649.45</v>
      </c>
      <c r="D330" s="36">
        <v>1659.1666666666667</v>
      </c>
      <c r="E330" s="36">
        <v>1634.5833333333335</v>
      </c>
      <c r="F330" s="36">
        <v>1619.7166666666667</v>
      </c>
      <c r="G330" s="36">
        <v>1595.1333333333334</v>
      </c>
      <c r="H330" s="36">
        <v>1674.0333333333335</v>
      </c>
      <c r="I330" s="36">
        <v>1698.616666666667</v>
      </c>
      <c r="J330" s="36">
        <v>1713.4833333333336</v>
      </c>
      <c r="K330" s="31">
        <v>1683.75</v>
      </c>
      <c r="L330" s="31">
        <v>1644.3</v>
      </c>
      <c r="M330" s="31">
        <v>3.2425999999999999</v>
      </c>
      <c r="N330" s="1"/>
      <c r="O330" s="1"/>
    </row>
    <row r="331" spans="1:15" ht="12.75" customHeight="1">
      <c r="A331" s="33">
        <v>321</v>
      </c>
      <c r="B331" s="53" t="s">
        <v>453</v>
      </c>
      <c r="C331" s="31">
        <v>954.8</v>
      </c>
      <c r="D331" s="36">
        <v>963.35</v>
      </c>
      <c r="E331" s="36">
        <v>943.75</v>
      </c>
      <c r="F331" s="36">
        <v>932.69999999999993</v>
      </c>
      <c r="G331" s="36">
        <v>913.09999999999991</v>
      </c>
      <c r="H331" s="36">
        <v>974.40000000000009</v>
      </c>
      <c r="I331" s="36">
        <v>994.00000000000023</v>
      </c>
      <c r="J331" s="36">
        <v>1005.0500000000002</v>
      </c>
      <c r="K331" s="31">
        <v>982.95</v>
      </c>
      <c r="L331" s="31">
        <v>952.3</v>
      </c>
      <c r="M331" s="31">
        <v>9.2408999999999999</v>
      </c>
      <c r="N331" s="1"/>
      <c r="O331" s="1"/>
    </row>
    <row r="332" spans="1:15" ht="12.75" customHeight="1">
      <c r="A332" s="33">
        <v>322</v>
      </c>
      <c r="B332" s="53" t="s">
        <v>454</v>
      </c>
      <c r="C332" s="31">
        <v>136.4</v>
      </c>
      <c r="D332" s="36">
        <v>136.48333333333335</v>
      </c>
      <c r="E332" s="36">
        <v>134.91666666666669</v>
      </c>
      <c r="F332" s="36">
        <v>133.43333333333334</v>
      </c>
      <c r="G332" s="36">
        <v>131.86666666666667</v>
      </c>
      <c r="H332" s="36">
        <v>137.9666666666667</v>
      </c>
      <c r="I332" s="36">
        <v>139.53333333333336</v>
      </c>
      <c r="J332" s="36">
        <v>141.01666666666671</v>
      </c>
      <c r="K332" s="31">
        <v>138.05000000000001</v>
      </c>
      <c r="L332" s="31">
        <v>135</v>
      </c>
      <c r="M332" s="31">
        <v>77.598110000000005</v>
      </c>
      <c r="N332" s="1"/>
      <c r="O332" s="1"/>
    </row>
    <row r="333" spans="1:15" ht="12.75" customHeight="1">
      <c r="A333" s="33">
        <v>323</v>
      </c>
      <c r="B333" s="53" t="s">
        <v>455</v>
      </c>
      <c r="C333" s="31">
        <v>265.45</v>
      </c>
      <c r="D333" s="36">
        <v>265.31666666666666</v>
      </c>
      <c r="E333" s="36">
        <v>261.73333333333335</v>
      </c>
      <c r="F333" s="36">
        <v>258.01666666666671</v>
      </c>
      <c r="G333" s="36">
        <v>254.43333333333339</v>
      </c>
      <c r="H333" s="36">
        <v>269.0333333333333</v>
      </c>
      <c r="I333" s="36">
        <v>272.61666666666667</v>
      </c>
      <c r="J333" s="36">
        <v>276.33333333333326</v>
      </c>
      <c r="K333" s="31">
        <v>268.89999999999998</v>
      </c>
      <c r="L333" s="31">
        <v>261.60000000000002</v>
      </c>
      <c r="M333" s="31">
        <v>53.502470000000002</v>
      </c>
      <c r="N333" s="1"/>
      <c r="O333" s="1"/>
    </row>
    <row r="334" spans="1:15" ht="12.75" customHeight="1">
      <c r="A334" s="33">
        <v>324</v>
      </c>
      <c r="B334" s="53" t="s">
        <v>456</v>
      </c>
      <c r="C334" s="31">
        <v>92.85</v>
      </c>
      <c r="D334" s="36">
        <v>92.283333333333317</v>
      </c>
      <c r="E334" s="36">
        <v>91.266666666666637</v>
      </c>
      <c r="F334" s="36">
        <v>89.683333333333323</v>
      </c>
      <c r="G334" s="36">
        <v>88.666666666666643</v>
      </c>
      <c r="H334" s="36">
        <v>93.866666666666632</v>
      </c>
      <c r="I334" s="36">
        <v>94.883333333333312</v>
      </c>
      <c r="J334" s="36">
        <v>96.466666666666626</v>
      </c>
      <c r="K334" s="31">
        <v>93.3</v>
      </c>
      <c r="L334" s="31">
        <v>90.7</v>
      </c>
      <c r="M334" s="31">
        <v>482.74768</v>
      </c>
      <c r="N334" s="1"/>
      <c r="O334" s="1"/>
    </row>
    <row r="335" spans="1:15" ht="12.75" customHeight="1">
      <c r="A335" s="33">
        <v>325</v>
      </c>
      <c r="B335" s="53" t="s">
        <v>457</v>
      </c>
      <c r="C335" s="31">
        <v>240.75</v>
      </c>
      <c r="D335" s="36">
        <v>238.03333333333333</v>
      </c>
      <c r="E335" s="36">
        <v>232.36666666666667</v>
      </c>
      <c r="F335" s="36">
        <v>223.98333333333335</v>
      </c>
      <c r="G335" s="36">
        <v>218.31666666666669</v>
      </c>
      <c r="H335" s="36">
        <v>246.41666666666666</v>
      </c>
      <c r="I335" s="36">
        <v>252.08333333333334</v>
      </c>
      <c r="J335" s="36">
        <v>260.46666666666664</v>
      </c>
      <c r="K335" s="31">
        <v>243.7</v>
      </c>
      <c r="L335" s="31">
        <v>229.65</v>
      </c>
      <c r="M335" s="31">
        <v>169.74874</v>
      </c>
      <c r="N335" s="1"/>
      <c r="O335" s="1"/>
    </row>
    <row r="336" spans="1:15" ht="12.75" customHeight="1">
      <c r="A336" s="33">
        <v>326</v>
      </c>
      <c r="B336" s="53" t="s">
        <v>187</v>
      </c>
      <c r="C336" s="31">
        <v>241.1</v>
      </c>
      <c r="D336" s="36">
        <v>238.1</v>
      </c>
      <c r="E336" s="36">
        <v>231.75</v>
      </c>
      <c r="F336" s="36">
        <v>222.4</v>
      </c>
      <c r="G336" s="36">
        <v>216.05</v>
      </c>
      <c r="H336" s="36">
        <v>247.45</v>
      </c>
      <c r="I336" s="36">
        <v>253.79999999999995</v>
      </c>
      <c r="J336" s="36">
        <v>263.14999999999998</v>
      </c>
      <c r="K336" s="31">
        <v>244.45</v>
      </c>
      <c r="L336" s="31">
        <v>228.75</v>
      </c>
      <c r="M336" s="31">
        <v>475.79340999999999</v>
      </c>
      <c r="N336" s="1"/>
      <c r="O336" s="1"/>
    </row>
    <row r="337" spans="1:15" ht="12.75" customHeight="1">
      <c r="A337" s="33">
        <v>327</v>
      </c>
      <c r="B337" s="53" t="s">
        <v>837</v>
      </c>
      <c r="C337" s="31">
        <v>65.849999999999994</v>
      </c>
      <c r="D337" s="36">
        <v>64.400000000000006</v>
      </c>
      <c r="E337" s="36">
        <v>62.350000000000009</v>
      </c>
      <c r="F337" s="36">
        <v>58.85</v>
      </c>
      <c r="G337" s="36">
        <v>56.800000000000004</v>
      </c>
      <c r="H337" s="36">
        <v>67.900000000000006</v>
      </c>
      <c r="I337" s="36">
        <v>69.950000000000017</v>
      </c>
      <c r="J337" s="36">
        <v>73.450000000000017</v>
      </c>
      <c r="K337" s="31">
        <v>66.45</v>
      </c>
      <c r="L337" s="31">
        <v>60.9</v>
      </c>
      <c r="M337" s="31">
        <v>717.13338999999996</v>
      </c>
      <c r="N337" s="1"/>
      <c r="O337" s="1"/>
    </row>
    <row r="338" spans="1:15" ht="12.75" customHeight="1">
      <c r="A338" s="33">
        <v>328</v>
      </c>
      <c r="B338" s="53" t="s">
        <v>189</v>
      </c>
      <c r="C338" s="31">
        <v>362.5</v>
      </c>
      <c r="D338" s="36">
        <v>364.06666666666666</v>
      </c>
      <c r="E338" s="36">
        <v>359.7833333333333</v>
      </c>
      <c r="F338" s="36">
        <v>357.06666666666666</v>
      </c>
      <c r="G338" s="36">
        <v>352.7833333333333</v>
      </c>
      <c r="H338" s="36">
        <v>366.7833333333333</v>
      </c>
      <c r="I338" s="36">
        <v>371.06666666666672</v>
      </c>
      <c r="J338" s="36">
        <v>373.7833333333333</v>
      </c>
      <c r="K338" s="31">
        <v>368.35</v>
      </c>
      <c r="L338" s="31">
        <v>361.35</v>
      </c>
      <c r="M338" s="31">
        <v>128.86637999999999</v>
      </c>
      <c r="N338" s="1"/>
      <c r="O338" s="1"/>
    </row>
    <row r="339" spans="1:15" ht="12.75" customHeight="1">
      <c r="A339" s="33">
        <v>329</v>
      </c>
      <c r="B339" s="53" t="s">
        <v>459</v>
      </c>
      <c r="C339" s="31">
        <v>1313.05</v>
      </c>
      <c r="D339" s="36">
        <v>1316.9833333333333</v>
      </c>
      <c r="E339" s="36">
        <v>1304.5166666666667</v>
      </c>
      <c r="F339" s="36">
        <v>1295.9833333333333</v>
      </c>
      <c r="G339" s="36">
        <v>1283.5166666666667</v>
      </c>
      <c r="H339" s="36">
        <v>1325.5166666666667</v>
      </c>
      <c r="I339" s="36">
        <v>1337.9833333333333</v>
      </c>
      <c r="J339" s="36">
        <v>1346.5166666666667</v>
      </c>
      <c r="K339" s="31">
        <v>1329.45</v>
      </c>
      <c r="L339" s="31">
        <v>1308.45</v>
      </c>
      <c r="M339" s="31">
        <v>1.3955</v>
      </c>
      <c r="N339" s="1"/>
      <c r="O339" s="1"/>
    </row>
    <row r="340" spans="1:15" ht="12.75" customHeight="1">
      <c r="A340" s="33">
        <v>330</v>
      </c>
      <c r="B340" s="53" t="s">
        <v>183</v>
      </c>
      <c r="C340" s="31">
        <v>182.7</v>
      </c>
      <c r="D340" s="36">
        <v>184.5</v>
      </c>
      <c r="E340" s="36">
        <v>180.2</v>
      </c>
      <c r="F340" s="36">
        <v>177.7</v>
      </c>
      <c r="G340" s="36">
        <v>173.39999999999998</v>
      </c>
      <c r="H340" s="36">
        <v>187</v>
      </c>
      <c r="I340" s="36">
        <v>191.3</v>
      </c>
      <c r="J340" s="36">
        <v>193.8</v>
      </c>
      <c r="K340" s="31">
        <v>188.8</v>
      </c>
      <c r="L340" s="31">
        <v>182</v>
      </c>
      <c r="M340" s="31">
        <v>303.61167</v>
      </c>
      <c r="N340" s="1"/>
      <c r="O340" s="1"/>
    </row>
    <row r="341" spans="1:15" ht="12.75" customHeight="1">
      <c r="A341" s="33">
        <v>331</v>
      </c>
      <c r="B341" s="53" t="s">
        <v>185</v>
      </c>
      <c r="C341" s="31">
        <v>3245.7</v>
      </c>
      <c r="D341" s="36">
        <v>3181.6833333333329</v>
      </c>
      <c r="E341" s="36">
        <v>3101.0666666666657</v>
      </c>
      <c r="F341" s="36">
        <v>2956.4333333333329</v>
      </c>
      <c r="G341" s="36">
        <v>2875.8166666666657</v>
      </c>
      <c r="H341" s="36">
        <v>3326.3166666666657</v>
      </c>
      <c r="I341" s="36">
        <v>3406.9333333333334</v>
      </c>
      <c r="J341" s="36">
        <v>3551.5666666666657</v>
      </c>
      <c r="K341" s="31">
        <v>3262.3</v>
      </c>
      <c r="L341" s="31">
        <v>3037.05</v>
      </c>
      <c r="M341" s="31">
        <v>8.8449799999999996</v>
      </c>
      <c r="N341" s="1"/>
      <c r="O341" s="1"/>
    </row>
    <row r="342" spans="1:15" ht="12.75" customHeight="1">
      <c r="A342" s="33">
        <v>332</v>
      </c>
      <c r="B342" s="53" t="s">
        <v>460</v>
      </c>
      <c r="C342" s="31">
        <v>649.9</v>
      </c>
      <c r="D342" s="36">
        <v>650.43333333333328</v>
      </c>
      <c r="E342" s="36">
        <v>641.41666666666652</v>
      </c>
      <c r="F342" s="36">
        <v>632.93333333333328</v>
      </c>
      <c r="G342" s="36">
        <v>623.91666666666652</v>
      </c>
      <c r="H342" s="36">
        <v>658.91666666666652</v>
      </c>
      <c r="I342" s="36">
        <v>667.93333333333317</v>
      </c>
      <c r="J342" s="36">
        <v>676.41666666666652</v>
      </c>
      <c r="K342" s="31">
        <v>659.45</v>
      </c>
      <c r="L342" s="31">
        <v>641.95000000000005</v>
      </c>
      <c r="M342" s="31">
        <v>10.256790000000001</v>
      </c>
      <c r="N342" s="1"/>
      <c r="O342" s="1"/>
    </row>
    <row r="343" spans="1:15" ht="12.75" customHeight="1">
      <c r="A343" s="33">
        <v>333</v>
      </c>
      <c r="B343" s="53" t="s">
        <v>186</v>
      </c>
      <c r="C343" s="31">
        <v>2527.6</v>
      </c>
      <c r="D343" s="36">
        <v>2518.2166666666667</v>
      </c>
      <c r="E343" s="36">
        <v>2503.4333333333334</v>
      </c>
      <c r="F343" s="36">
        <v>2479.2666666666669</v>
      </c>
      <c r="G343" s="36">
        <v>2464.4833333333336</v>
      </c>
      <c r="H343" s="36">
        <v>2542.3833333333332</v>
      </c>
      <c r="I343" s="36">
        <v>2557.166666666667</v>
      </c>
      <c r="J343" s="36">
        <v>2581.333333333333</v>
      </c>
      <c r="K343" s="31">
        <v>2533</v>
      </c>
      <c r="L343" s="31">
        <v>2494.0500000000002</v>
      </c>
      <c r="M343" s="31">
        <v>4.9488000000000003</v>
      </c>
      <c r="N343" s="1"/>
      <c r="O343" s="1"/>
    </row>
    <row r="344" spans="1:15" ht="12.75" customHeight="1">
      <c r="A344" s="33">
        <v>334</v>
      </c>
      <c r="B344" s="53" t="s">
        <v>461</v>
      </c>
      <c r="C344" s="31">
        <v>89</v>
      </c>
      <c r="D344" s="36">
        <v>89.649999999999991</v>
      </c>
      <c r="E344" s="36">
        <v>87.84999999999998</v>
      </c>
      <c r="F344" s="36">
        <v>86.699999999999989</v>
      </c>
      <c r="G344" s="36">
        <v>84.899999999999977</v>
      </c>
      <c r="H344" s="36">
        <v>90.799999999999983</v>
      </c>
      <c r="I344" s="36">
        <v>92.6</v>
      </c>
      <c r="J344" s="36">
        <v>93.749999999999986</v>
      </c>
      <c r="K344" s="31">
        <v>91.45</v>
      </c>
      <c r="L344" s="31">
        <v>88.5</v>
      </c>
      <c r="M344" s="31">
        <v>3.3232900000000001</v>
      </c>
      <c r="N344" s="1"/>
      <c r="O344" s="1"/>
    </row>
    <row r="345" spans="1:15" ht="12.75" customHeight="1">
      <c r="A345" s="33">
        <v>335</v>
      </c>
      <c r="B345" s="53" t="s">
        <v>286</v>
      </c>
      <c r="C345" s="31">
        <v>546</v>
      </c>
      <c r="D345" s="36">
        <v>538.38333333333333</v>
      </c>
      <c r="E345" s="36">
        <v>525.66666666666663</v>
      </c>
      <c r="F345" s="36">
        <v>505.33333333333326</v>
      </c>
      <c r="G345" s="36">
        <v>492.61666666666656</v>
      </c>
      <c r="H345" s="36">
        <v>558.7166666666667</v>
      </c>
      <c r="I345" s="36">
        <v>571.43333333333339</v>
      </c>
      <c r="J345" s="36">
        <v>591.76666666666677</v>
      </c>
      <c r="K345" s="31">
        <v>551.1</v>
      </c>
      <c r="L345" s="31">
        <v>518.04999999999995</v>
      </c>
      <c r="M345" s="31">
        <v>18.59863</v>
      </c>
      <c r="N345" s="1"/>
      <c r="O345" s="1"/>
    </row>
    <row r="346" spans="1:15" ht="12.75" customHeight="1">
      <c r="A346" s="33">
        <v>336</v>
      </c>
      <c r="B346" s="53" t="s">
        <v>462</v>
      </c>
      <c r="C346" s="31">
        <v>318.55</v>
      </c>
      <c r="D346" s="36">
        <v>316.01666666666665</v>
      </c>
      <c r="E346" s="36">
        <v>311.0333333333333</v>
      </c>
      <c r="F346" s="36">
        <v>303.51666666666665</v>
      </c>
      <c r="G346" s="36">
        <v>298.5333333333333</v>
      </c>
      <c r="H346" s="36">
        <v>323.5333333333333</v>
      </c>
      <c r="I346" s="36">
        <v>328.51666666666665</v>
      </c>
      <c r="J346" s="36">
        <v>336.0333333333333</v>
      </c>
      <c r="K346" s="31">
        <v>321</v>
      </c>
      <c r="L346" s="31">
        <v>308.5</v>
      </c>
      <c r="M346" s="31">
        <v>7.5502200000000004</v>
      </c>
      <c r="N346" s="1"/>
      <c r="O346" s="1"/>
    </row>
    <row r="347" spans="1:15" ht="12.75" customHeight="1">
      <c r="A347" s="33">
        <v>337</v>
      </c>
      <c r="B347" s="53" t="s">
        <v>190</v>
      </c>
      <c r="C347" s="31">
        <v>1517.95</v>
      </c>
      <c r="D347" s="36">
        <v>1517.9833333333333</v>
      </c>
      <c r="E347" s="36">
        <v>1502.9666666666667</v>
      </c>
      <c r="F347" s="36">
        <v>1487.9833333333333</v>
      </c>
      <c r="G347" s="36">
        <v>1472.9666666666667</v>
      </c>
      <c r="H347" s="36">
        <v>1532.9666666666667</v>
      </c>
      <c r="I347" s="36">
        <v>1547.9833333333336</v>
      </c>
      <c r="J347" s="36">
        <v>1562.9666666666667</v>
      </c>
      <c r="K347" s="31">
        <v>1533</v>
      </c>
      <c r="L347" s="31">
        <v>1503</v>
      </c>
      <c r="M347" s="31">
        <v>2.9190999999999998</v>
      </c>
      <c r="N347" s="1"/>
      <c r="O347" s="1"/>
    </row>
    <row r="348" spans="1:15" ht="12.75" customHeight="1">
      <c r="A348" s="33">
        <v>338</v>
      </c>
      <c r="B348" s="53" t="s">
        <v>192</v>
      </c>
      <c r="C348" s="31">
        <v>272</v>
      </c>
      <c r="D348" s="36">
        <v>271.45</v>
      </c>
      <c r="E348" s="36">
        <v>269.7</v>
      </c>
      <c r="F348" s="36">
        <v>267.39999999999998</v>
      </c>
      <c r="G348" s="36">
        <v>265.64999999999998</v>
      </c>
      <c r="H348" s="36">
        <v>273.75</v>
      </c>
      <c r="I348" s="36">
        <v>275.5</v>
      </c>
      <c r="J348" s="36">
        <v>277.8</v>
      </c>
      <c r="K348" s="31">
        <v>273.2</v>
      </c>
      <c r="L348" s="31">
        <v>269.14999999999998</v>
      </c>
      <c r="M348" s="31">
        <v>111.37195</v>
      </c>
      <c r="N348" s="1"/>
      <c r="O348" s="1"/>
    </row>
    <row r="349" spans="1:15" ht="12.75" customHeight="1">
      <c r="A349" s="33">
        <v>339</v>
      </c>
      <c r="B349" s="53" t="s">
        <v>287</v>
      </c>
      <c r="C349" s="31">
        <v>631.9</v>
      </c>
      <c r="D349" s="36">
        <v>635.4666666666667</v>
      </c>
      <c r="E349" s="36">
        <v>622.93333333333339</v>
      </c>
      <c r="F349" s="36">
        <v>613.9666666666667</v>
      </c>
      <c r="G349" s="36">
        <v>601.43333333333339</v>
      </c>
      <c r="H349" s="36">
        <v>644.43333333333339</v>
      </c>
      <c r="I349" s="36">
        <v>656.9666666666667</v>
      </c>
      <c r="J349" s="36">
        <v>665.93333333333339</v>
      </c>
      <c r="K349" s="31">
        <v>648</v>
      </c>
      <c r="L349" s="31">
        <v>626.5</v>
      </c>
      <c r="M349" s="31">
        <v>77.469049999999996</v>
      </c>
      <c r="N349" s="1"/>
      <c r="O349" s="1"/>
    </row>
    <row r="350" spans="1:15" ht="12.75" customHeight="1">
      <c r="A350" s="33">
        <v>340</v>
      </c>
      <c r="B350" s="53" t="s">
        <v>463</v>
      </c>
      <c r="C350" s="31">
        <v>1850.5</v>
      </c>
      <c r="D350" s="36">
        <v>1852.8999999999999</v>
      </c>
      <c r="E350" s="36">
        <v>1827.5999999999997</v>
      </c>
      <c r="F350" s="36">
        <v>1804.6999999999998</v>
      </c>
      <c r="G350" s="36">
        <v>1779.3999999999996</v>
      </c>
      <c r="H350" s="36">
        <v>1875.7999999999997</v>
      </c>
      <c r="I350" s="36">
        <v>1901.1</v>
      </c>
      <c r="J350" s="36">
        <v>1923.9999999999998</v>
      </c>
      <c r="K350" s="31">
        <v>1878.2</v>
      </c>
      <c r="L350" s="31">
        <v>1830</v>
      </c>
      <c r="M350" s="31">
        <v>6.5431699999999999</v>
      </c>
      <c r="N350" s="1"/>
      <c r="O350" s="1"/>
    </row>
    <row r="351" spans="1:15" ht="12.75" customHeight="1">
      <c r="A351" s="33">
        <v>341</v>
      </c>
      <c r="B351" s="53" t="s">
        <v>288</v>
      </c>
      <c r="C351" s="31">
        <v>400.55</v>
      </c>
      <c r="D351" s="36">
        <v>397.5</v>
      </c>
      <c r="E351" s="36">
        <v>391.05</v>
      </c>
      <c r="F351" s="36">
        <v>381.55</v>
      </c>
      <c r="G351" s="36">
        <v>375.1</v>
      </c>
      <c r="H351" s="36">
        <v>407</v>
      </c>
      <c r="I351" s="36">
        <v>413.45000000000005</v>
      </c>
      <c r="J351" s="36">
        <v>422.95</v>
      </c>
      <c r="K351" s="31">
        <v>403.95</v>
      </c>
      <c r="L351" s="31">
        <v>388</v>
      </c>
      <c r="M351" s="31">
        <v>33.636679999999998</v>
      </c>
      <c r="N351" s="1"/>
      <c r="O351" s="1"/>
    </row>
    <row r="352" spans="1:15" ht="12.75" customHeight="1">
      <c r="A352" s="33">
        <v>342</v>
      </c>
      <c r="B352" s="53" t="s">
        <v>191</v>
      </c>
      <c r="C352" s="31">
        <v>8330.65</v>
      </c>
      <c r="D352" s="36">
        <v>8364.2999999999993</v>
      </c>
      <c r="E352" s="36">
        <v>8253.8999999999978</v>
      </c>
      <c r="F352" s="36">
        <v>8177.1499999999978</v>
      </c>
      <c r="G352" s="36">
        <v>8066.7499999999964</v>
      </c>
      <c r="H352" s="36">
        <v>8441.0499999999993</v>
      </c>
      <c r="I352" s="36">
        <v>8551.4500000000007</v>
      </c>
      <c r="J352" s="36">
        <v>8628.2000000000007</v>
      </c>
      <c r="K352" s="31">
        <v>8474.7000000000007</v>
      </c>
      <c r="L352" s="31">
        <v>8287.5499999999993</v>
      </c>
      <c r="M352" s="31">
        <v>1.7589600000000001</v>
      </c>
      <c r="N352" s="1"/>
      <c r="O352" s="1"/>
    </row>
    <row r="353" spans="1:15" ht="12.75" customHeight="1">
      <c r="A353" s="33">
        <v>343</v>
      </c>
      <c r="B353" s="53" t="s">
        <v>464</v>
      </c>
      <c r="C353" s="31">
        <v>211.15</v>
      </c>
      <c r="D353" s="36">
        <v>210.36666666666665</v>
      </c>
      <c r="E353" s="36">
        <v>207.73333333333329</v>
      </c>
      <c r="F353" s="36">
        <v>204.31666666666663</v>
      </c>
      <c r="G353" s="36">
        <v>201.68333333333328</v>
      </c>
      <c r="H353" s="36">
        <v>213.7833333333333</v>
      </c>
      <c r="I353" s="36">
        <v>216.41666666666669</v>
      </c>
      <c r="J353" s="36">
        <v>219.83333333333331</v>
      </c>
      <c r="K353" s="31">
        <v>213</v>
      </c>
      <c r="L353" s="31">
        <v>206.95</v>
      </c>
      <c r="M353" s="31">
        <v>3.8473000000000002</v>
      </c>
      <c r="N353" s="1"/>
      <c r="O353" s="1"/>
    </row>
    <row r="354" spans="1:15" ht="12.75" customHeight="1">
      <c r="A354" s="33">
        <v>344</v>
      </c>
      <c r="B354" s="53" t="s">
        <v>289</v>
      </c>
      <c r="C354" s="31">
        <v>1331.6</v>
      </c>
      <c r="D354" s="36">
        <v>1346.6499999999999</v>
      </c>
      <c r="E354" s="36">
        <v>1292.9499999999998</v>
      </c>
      <c r="F354" s="36">
        <v>1254.3</v>
      </c>
      <c r="G354" s="36">
        <v>1200.5999999999999</v>
      </c>
      <c r="H354" s="36">
        <v>1385.2999999999997</v>
      </c>
      <c r="I354" s="36">
        <v>1439</v>
      </c>
      <c r="J354" s="36">
        <v>1477.6499999999996</v>
      </c>
      <c r="K354" s="31">
        <v>1400.35</v>
      </c>
      <c r="L354" s="31">
        <v>1308</v>
      </c>
      <c r="M354" s="31">
        <v>34.36007</v>
      </c>
      <c r="N354" s="1"/>
      <c r="O354" s="1"/>
    </row>
    <row r="355" spans="1:15" ht="12.75" customHeight="1">
      <c r="A355" s="33">
        <v>345</v>
      </c>
      <c r="B355" s="53" t="s">
        <v>465</v>
      </c>
      <c r="C355" s="31">
        <v>278.89999999999998</v>
      </c>
      <c r="D355" s="36">
        <v>278.76666666666665</v>
      </c>
      <c r="E355" s="36">
        <v>275.5333333333333</v>
      </c>
      <c r="F355" s="36">
        <v>272.16666666666663</v>
      </c>
      <c r="G355" s="36">
        <v>268.93333333333328</v>
      </c>
      <c r="H355" s="36">
        <v>282.13333333333333</v>
      </c>
      <c r="I355" s="36">
        <v>285.36666666666667</v>
      </c>
      <c r="J355" s="36">
        <v>288.73333333333335</v>
      </c>
      <c r="K355" s="31">
        <v>282</v>
      </c>
      <c r="L355" s="31">
        <v>275.39999999999998</v>
      </c>
      <c r="M355" s="31">
        <v>16.323820000000001</v>
      </c>
      <c r="N355" s="1"/>
      <c r="O355" s="1"/>
    </row>
    <row r="356" spans="1:15" ht="12.75" customHeight="1">
      <c r="A356" s="33">
        <v>346</v>
      </c>
      <c r="B356" s="53" t="s">
        <v>199</v>
      </c>
      <c r="C356" s="31">
        <v>3860.55</v>
      </c>
      <c r="D356" s="36">
        <v>3861.8166666666671</v>
      </c>
      <c r="E356" s="36">
        <v>3829.983333333334</v>
      </c>
      <c r="F356" s="36">
        <v>3799.416666666667</v>
      </c>
      <c r="G356" s="36">
        <v>3767.5833333333339</v>
      </c>
      <c r="H356" s="36">
        <v>3892.3833333333341</v>
      </c>
      <c r="I356" s="36">
        <v>3924.2166666666672</v>
      </c>
      <c r="J356" s="36">
        <v>3954.7833333333342</v>
      </c>
      <c r="K356" s="31">
        <v>3893.65</v>
      </c>
      <c r="L356" s="31">
        <v>3831.25</v>
      </c>
      <c r="M356" s="31">
        <v>5.2151699999999996</v>
      </c>
      <c r="N356" s="1"/>
      <c r="O356" s="1"/>
    </row>
    <row r="357" spans="1:15" ht="12.75" customHeight="1">
      <c r="A357" s="33">
        <v>347</v>
      </c>
      <c r="B357" s="53" t="s">
        <v>466</v>
      </c>
      <c r="C357" s="31">
        <v>769</v>
      </c>
      <c r="D357" s="36">
        <v>766.75</v>
      </c>
      <c r="E357" s="36">
        <v>761.15</v>
      </c>
      <c r="F357" s="36">
        <v>753.3</v>
      </c>
      <c r="G357" s="36">
        <v>747.69999999999993</v>
      </c>
      <c r="H357" s="36">
        <v>774.6</v>
      </c>
      <c r="I357" s="36">
        <v>780.19999999999993</v>
      </c>
      <c r="J357" s="36">
        <v>788.05000000000007</v>
      </c>
      <c r="K357" s="31">
        <v>772.35</v>
      </c>
      <c r="L357" s="31">
        <v>758.9</v>
      </c>
      <c r="M357" s="31">
        <v>2.6815099999999998</v>
      </c>
      <c r="N357" s="1"/>
      <c r="O357" s="1"/>
    </row>
    <row r="358" spans="1:15" ht="12.75" customHeight="1">
      <c r="A358" s="33">
        <v>348</v>
      </c>
      <c r="B358" s="53" t="s">
        <v>467</v>
      </c>
      <c r="C358" s="31">
        <v>444.75</v>
      </c>
      <c r="D358" s="36">
        <v>446.68333333333334</v>
      </c>
      <c r="E358" s="36">
        <v>440.56666666666666</v>
      </c>
      <c r="F358" s="36">
        <v>436.38333333333333</v>
      </c>
      <c r="G358" s="36">
        <v>430.26666666666665</v>
      </c>
      <c r="H358" s="36">
        <v>450.86666666666667</v>
      </c>
      <c r="I358" s="36">
        <v>456.98333333333335</v>
      </c>
      <c r="J358" s="36">
        <v>461.16666666666669</v>
      </c>
      <c r="K358" s="31">
        <v>452.8</v>
      </c>
      <c r="L358" s="31">
        <v>442.5</v>
      </c>
      <c r="M358" s="31">
        <v>7.8158200000000004</v>
      </c>
      <c r="N358" s="1"/>
      <c r="O358" s="1"/>
    </row>
    <row r="359" spans="1:15" ht="12.75" customHeight="1">
      <c r="A359" s="33">
        <v>349</v>
      </c>
      <c r="B359" s="53" t="s">
        <v>204</v>
      </c>
      <c r="C359" s="31">
        <v>1410.65</v>
      </c>
      <c r="D359" s="36">
        <v>1405.2166666666665</v>
      </c>
      <c r="E359" s="36">
        <v>1391.7833333333328</v>
      </c>
      <c r="F359" s="36">
        <v>1372.9166666666663</v>
      </c>
      <c r="G359" s="36">
        <v>1359.4833333333327</v>
      </c>
      <c r="H359" s="36">
        <v>1424.083333333333</v>
      </c>
      <c r="I359" s="36">
        <v>1437.5166666666669</v>
      </c>
      <c r="J359" s="36">
        <v>1456.3833333333332</v>
      </c>
      <c r="K359" s="31">
        <v>1418.65</v>
      </c>
      <c r="L359" s="31">
        <v>1386.35</v>
      </c>
      <c r="M359" s="31">
        <v>5.5008999999999997</v>
      </c>
      <c r="N359" s="1"/>
      <c r="O359" s="1"/>
    </row>
    <row r="360" spans="1:15" ht="12.75" customHeight="1">
      <c r="A360" s="33">
        <v>350</v>
      </c>
      <c r="B360" s="53" t="s">
        <v>193</v>
      </c>
      <c r="C360" s="31">
        <v>37380.6</v>
      </c>
      <c r="D360" s="36">
        <v>37077.299999999996</v>
      </c>
      <c r="E360" s="36">
        <v>36604.499999999993</v>
      </c>
      <c r="F360" s="36">
        <v>35828.399999999994</v>
      </c>
      <c r="G360" s="36">
        <v>35355.599999999991</v>
      </c>
      <c r="H360" s="36">
        <v>37853.399999999994</v>
      </c>
      <c r="I360" s="36">
        <v>38326.199999999997</v>
      </c>
      <c r="J360" s="36">
        <v>39102.299999999996</v>
      </c>
      <c r="K360" s="31">
        <v>37550.1</v>
      </c>
      <c r="L360" s="31">
        <v>36301.199999999997</v>
      </c>
      <c r="M360" s="31">
        <v>0.51568000000000003</v>
      </c>
      <c r="N360" s="1"/>
      <c r="O360" s="1"/>
    </row>
    <row r="361" spans="1:15" ht="12.75" customHeight="1">
      <c r="A361" s="33">
        <v>351</v>
      </c>
      <c r="B361" s="53" t="s">
        <v>290</v>
      </c>
      <c r="C361" s="31">
        <v>1343.75</v>
      </c>
      <c r="D361" s="36">
        <v>1346.1166666666666</v>
      </c>
      <c r="E361" s="36">
        <v>1322.6333333333332</v>
      </c>
      <c r="F361" s="36">
        <v>1301.5166666666667</v>
      </c>
      <c r="G361" s="36">
        <v>1278.0333333333333</v>
      </c>
      <c r="H361" s="36">
        <v>1367.2333333333331</v>
      </c>
      <c r="I361" s="36">
        <v>1390.7166666666662</v>
      </c>
      <c r="J361" s="36">
        <v>1411.833333333333</v>
      </c>
      <c r="K361" s="31">
        <v>1369.6</v>
      </c>
      <c r="L361" s="31">
        <v>1325</v>
      </c>
      <c r="M361" s="31">
        <v>8.2285199999999996</v>
      </c>
      <c r="N361" s="1"/>
      <c r="O361" s="1"/>
    </row>
    <row r="362" spans="1:15" ht="12.75" customHeight="1">
      <c r="A362" s="33">
        <v>352</v>
      </c>
      <c r="B362" s="53" t="s">
        <v>195</v>
      </c>
      <c r="C362" s="31">
        <v>3958.75</v>
      </c>
      <c r="D362" s="36">
        <v>3959.3666666666668</v>
      </c>
      <c r="E362" s="36">
        <v>3939.3833333333337</v>
      </c>
      <c r="F362" s="36">
        <v>3920.0166666666669</v>
      </c>
      <c r="G362" s="36">
        <v>3900.0333333333338</v>
      </c>
      <c r="H362" s="36">
        <v>3978.7333333333336</v>
      </c>
      <c r="I362" s="36">
        <v>3998.7166666666672</v>
      </c>
      <c r="J362" s="36">
        <v>4018.0833333333335</v>
      </c>
      <c r="K362" s="31">
        <v>3979.35</v>
      </c>
      <c r="L362" s="31">
        <v>3940</v>
      </c>
      <c r="M362" s="31">
        <v>1.38002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302.5</v>
      </c>
      <c r="D363" s="36">
        <v>300.05</v>
      </c>
      <c r="E363" s="36">
        <v>291.10000000000002</v>
      </c>
      <c r="F363" s="36">
        <v>279.7</v>
      </c>
      <c r="G363" s="36">
        <v>270.75</v>
      </c>
      <c r="H363" s="36">
        <v>311.45000000000005</v>
      </c>
      <c r="I363" s="36">
        <v>320.39999999999998</v>
      </c>
      <c r="J363" s="36">
        <v>331.80000000000007</v>
      </c>
      <c r="K363" s="31">
        <v>309</v>
      </c>
      <c r="L363" s="31">
        <v>288.64999999999998</v>
      </c>
      <c r="M363" s="31">
        <v>331.06963999999999</v>
      </c>
      <c r="N363" s="1"/>
      <c r="O363" s="1"/>
    </row>
    <row r="364" spans="1:15" ht="12.75" customHeight="1">
      <c r="A364" s="33">
        <v>354</v>
      </c>
      <c r="B364" s="53" t="s">
        <v>468</v>
      </c>
      <c r="C364" s="31">
        <v>4189</v>
      </c>
      <c r="D364" s="36">
        <v>4208.3166666666666</v>
      </c>
      <c r="E364" s="36">
        <v>4154.6833333333334</v>
      </c>
      <c r="F364" s="36">
        <v>4120.3666666666668</v>
      </c>
      <c r="G364" s="36">
        <v>4066.7333333333336</v>
      </c>
      <c r="H364" s="36">
        <v>4242.6333333333332</v>
      </c>
      <c r="I364" s="36">
        <v>4296.2666666666664</v>
      </c>
      <c r="J364" s="36">
        <v>4330.583333333333</v>
      </c>
      <c r="K364" s="31">
        <v>4261.95</v>
      </c>
      <c r="L364" s="31">
        <v>4174</v>
      </c>
      <c r="M364" s="31">
        <v>0.21124999999999999</v>
      </c>
      <c r="N364" s="1"/>
      <c r="O364" s="1"/>
    </row>
    <row r="365" spans="1:15" ht="12.75" customHeight="1">
      <c r="A365" s="33">
        <v>355</v>
      </c>
      <c r="B365" s="53" t="s">
        <v>469</v>
      </c>
      <c r="C365" s="31">
        <v>3028.45</v>
      </c>
      <c r="D365" s="36">
        <v>3010.7999999999997</v>
      </c>
      <c r="E365" s="36">
        <v>2946.6499999999996</v>
      </c>
      <c r="F365" s="36">
        <v>2864.85</v>
      </c>
      <c r="G365" s="36">
        <v>2800.7</v>
      </c>
      <c r="H365" s="36">
        <v>3092.5999999999995</v>
      </c>
      <c r="I365" s="36">
        <v>3156.75</v>
      </c>
      <c r="J365" s="36">
        <v>3238.5499999999993</v>
      </c>
      <c r="K365" s="31">
        <v>3074.95</v>
      </c>
      <c r="L365" s="31">
        <v>2929</v>
      </c>
      <c r="M365" s="31">
        <v>5.8887900000000002</v>
      </c>
      <c r="N365" s="1"/>
      <c r="O365" s="1"/>
    </row>
    <row r="366" spans="1:15" ht="12.75" customHeight="1">
      <c r="A366" s="33">
        <v>356</v>
      </c>
      <c r="B366" s="53" t="s">
        <v>198</v>
      </c>
      <c r="C366" s="31">
        <v>3000.1</v>
      </c>
      <c r="D366" s="36">
        <v>3008.5</v>
      </c>
      <c r="E366" s="36">
        <v>2989.6</v>
      </c>
      <c r="F366" s="36">
        <v>2979.1</v>
      </c>
      <c r="G366" s="36">
        <v>2960.2</v>
      </c>
      <c r="H366" s="36">
        <v>3019</v>
      </c>
      <c r="I366" s="36">
        <v>3037.8999999999996</v>
      </c>
      <c r="J366" s="36">
        <v>3048.4</v>
      </c>
      <c r="K366" s="31">
        <v>3027.4</v>
      </c>
      <c r="L366" s="31">
        <v>2998</v>
      </c>
      <c r="M366" s="31">
        <v>1.46814</v>
      </c>
      <c r="N366" s="1"/>
      <c r="O366" s="1"/>
    </row>
    <row r="367" spans="1:15" ht="12.75" customHeight="1">
      <c r="A367" s="33">
        <v>357</v>
      </c>
      <c r="B367" s="53" t="s">
        <v>194</v>
      </c>
      <c r="C367" s="31">
        <v>879.95</v>
      </c>
      <c r="D367" s="36">
        <v>879.85</v>
      </c>
      <c r="E367" s="36">
        <v>872.1</v>
      </c>
      <c r="F367" s="36">
        <v>864.25</v>
      </c>
      <c r="G367" s="36">
        <v>856.5</v>
      </c>
      <c r="H367" s="36">
        <v>887.7</v>
      </c>
      <c r="I367" s="36">
        <v>895.45</v>
      </c>
      <c r="J367" s="36">
        <v>903.30000000000007</v>
      </c>
      <c r="K367" s="31">
        <v>887.6</v>
      </c>
      <c r="L367" s="31">
        <v>872</v>
      </c>
      <c r="M367" s="31">
        <v>8.6700999999999997</v>
      </c>
      <c r="N367" s="1"/>
      <c r="O367" s="1"/>
    </row>
    <row r="368" spans="1:15" ht="12.75" customHeight="1">
      <c r="A368" s="33">
        <v>358</v>
      </c>
      <c r="B368" s="53" t="s">
        <v>470</v>
      </c>
      <c r="C368" s="31">
        <v>145.1</v>
      </c>
      <c r="D368" s="36">
        <v>144.64999999999998</v>
      </c>
      <c r="E368" s="36">
        <v>141.59999999999997</v>
      </c>
      <c r="F368" s="36">
        <v>138.1</v>
      </c>
      <c r="G368" s="36">
        <v>135.04999999999998</v>
      </c>
      <c r="H368" s="36">
        <v>148.14999999999995</v>
      </c>
      <c r="I368" s="36">
        <v>151.19999999999996</v>
      </c>
      <c r="J368" s="36">
        <v>154.69999999999993</v>
      </c>
      <c r="K368" s="31">
        <v>147.69999999999999</v>
      </c>
      <c r="L368" s="31">
        <v>141.15</v>
      </c>
      <c r="M368" s="31">
        <v>77.187200000000004</v>
      </c>
      <c r="N368" s="1"/>
      <c r="O368" s="1"/>
    </row>
    <row r="369" spans="1:15" ht="12.75" customHeight="1">
      <c r="A369" s="33">
        <v>359</v>
      </c>
      <c r="B369" s="53" t="s">
        <v>471</v>
      </c>
      <c r="C369" s="31">
        <v>1560</v>
      </c>
      <c r="D369" s="36">
        <v>1563.2666666666664</v>
      </c>
      <c r="E369" s="36">
        <v>1547.5833333333328</v>
      </c>
      <c r="F369" s="36">
        <v>1535.1666666666663</v>
      </c>
      <c r="G369" s="36">
        <v>1519.4833333333327</v>
      </c>
      <c r="H369" s="36">
        <v>1575.6833333333329</v>
      </c>
      <c r="I369" s="36">
        <v>1591.3666666666663</v>
      </c>
      <c r="J369" s="36">
        <v>1603.7833333333331</v>
      </c>
      <c r="K369" s="31">
        <v>1578.95</v>
      </c>
      <c r="L369" s="31">
        <v>1550.85</v>
      </c>
      <c r="M369" s="31">
        <v>0.14369999999999999</v>
      </c>
      <c r="N369" s="1"/>
      <c r="O369" s="1"/>
    </row>
    <row r="370" spans="1:15" ht="12.75" customHeight="1">
      <c r="A370" s="33">
        <v>360</v>
      </c>
      <c r="B370" s="53" t="s">
        <v>201</v>
      </c>
      <c r="C370" s="31">
        <v>5248.4</v>
      </c>
      <c r="D370" s="36">
        <v>5242.7666666666664</v>
      </c>
      <c r="E370" s="36">
        <v>5202.5333333333328</v>
      </c>
      <c r="F370" s="36">
        <v>5156.6666666666661</v>
      </c>
      <c r="G370" s="36">
        <v>5116.4333333333325</v>
      </c>
      <c r="H370" s="36">
        <v>5288.6333333333332</v>
      </c>
      <c r="I370" s="36">
        <v>5328.8666666666668</v>
      </c>
      <c r="J370" s="36">
        <v>5374.7333333333336</v>
      </c>
      <c r="K370" s="31">
        <v>5283</v>
      </c>
      <c r="L370" s="31">
        <v>5196.8999999999996</v>
      </c>
      <c r="M370" s="31">
        <v>2.8204099999999999</v>
      </c>
      <c r="N370" s="1"/>
      <c r="O370" s="1"/>
    </row>
    <row r="371" spans="1:15" ht="12.75" customHeight="1">
      <c r="A371" s="33">
        <v>361</v>
      </c>
      <c r="B371" s="53" t="s">
        <v>472</v>
      </c>
      <c r="C371" s="31">
        <v>898</v>
      </c>
      <c r="D371" s="36">
        <v>896.4</v>
      </c>
      <c r="E371" s="36">
        <v>882.8</v>
      </c>
      <c r="F371" s="36">
        <v>867.6</v>
      </c>
      <c r="G371" s="36">
        <v>854</v>
      </c>
      <c r="H371" s="36">
        <v>911.59999999999991</v>
      </c>
      <c r="I371" s="36">
        <v>925.2</v>
      </c>
      <c r="J371" s="36">
        <v>940.39999999999986</v>
      </c>
      <c r="K371" s="31">
        <v>910</v>
      </c>
      <c r="L371" s="31">
        <v>881.2</v>
      </c>
      <c r="M371" s="31">
        <v>0.67279</v>
      </c>
      <c r="N371" s="1"/>
      <c r="O371" s="1"/>
    </row>
    <row r="372" spans="1:15" ht="12.75" customHeight="1">
      <c r="A372" s="33">
        <v>362</v>
      </c>
      <c r="B372" s="53" t="s">
        <v>291</v>
      </c>
      <c r="C372" s="31">
        <v>494.7</v>
      </c>
      <c r="D372" s="36">
        <v>492.86666666666662</v>
      </c>
      <c r="E372" s="36">
        <v>488.23333333333323</v>
      </c>
      <c r="F372" s="36">
        <v>481.76666666666659</v>
      </c>
      <c r="G372" s="36">
        <v>477.13333333333321</v>
      </c>
      <c r="H372" s="36">
        <v>499.33333333333326</v>
      </c>
      <c r="I372" s="36">
        <v>503.96666666666658</v>
      </c>
      <c r="J372" s="36">
        <v>510.43333333333328</v>
      </c>
      <c r="K372" s="31">
        <v>497.5</v>
      </c>
      <c r="L372" s="31">
        <v>486.4</v>
      </c>
      <c r="M372" s="31">
        <v>9.4756800000000005</v>
      </c>
      <c r="N372" s="1"/>
      <c r="O372" s="1"/>
    </row>
    <row r="373" spans="1:15" ht="12.75" customHeight="1">
      <c r="A373" s="33">
        <v>363</v>
      </c>
      <c r="B373" s="53" t="s">
        <v>197</v>
      </c>
      <c r="C373" s="31">
        <v>406.65</v>
      </c>
      <c r="D373" s="36">
        <v>406.84999999999997</v>
      </c>
      <c r="E373" s="36">
        <v>402.79999999999995</v>
      </c>
      <c r="F373" s="36">
        <v>398.95</v>
      </c>
      <c r="G373" s="36">
        <v>394.9</v>
      </c>
      <c r="H373" s="36">
        <v>410.69999999999993</v>
      </c>
      <c r="I373" s="36">
        <v>414.75</v>
      </c>
      <c r="J373" s="36">
        <v>418.59999999999991</v>
      </c>
      <c r="K373" s="31">
        <v>410.9</v>
      </c>
      <c r="L373" s="31">
        <v>403</v>
      </c>
      <c r="M373" s="31">
        <v>65.802139999999994</v>
      </c>
      <c r="N373" s="1"/>
      <c r="O373" s="1"/>
    </row>
    <row r="374" spans="1:15" ht="12.75" customHeight="1">
      <c r="A374" s="33">
        <v>364</v>
      </c>
      <c r="B374" s="53" t="s">
        <v>202</v>
      </c>
      <c r="C374" s="31">
        <v>282.55</v>
      </c>
      <c r="D374" s="36">
        <v>282.63333333333338</v>
      </c>
      <c r="E374" s="36">
        <v>279.91666666666674</v>
      </c>
      <c r="F374" s="36">
        <v>277.28333333333336</v>
      </c>
      <c r="G374" s="36">
        <v>274.56666666666672</v>
      </c>
      <c r="H374" s="36">
        <v>285.26666666666677</v>
      </c>
      <c r="I374" s="36">
        <v>287.98333333333335</v>
      </c>
      <c r="J374" s="36">
        <v>290.61666666666679</v>
      </c>
      <c r="K374" s="31">
        <v>285.35000000000002</v>
      </c>
      <c r="L374" s="31">
        <v>280</v>
      </c>
      <c r="M374" s="31">
        <v>88.09693</v>
      </c>
      <c r="N374" s="1"/>
      <c r="O374" s="1"/>
    </row>
    <row r="375" spans="1:15" ht="12.75" customHeight="1">
      <c r="A375" s="33">
        <v>365</v>
      </c>
      <c r="B375" s="53" t="s">
        <v>473</v>
      </c>
      <c r="C375" s="31">
        <v>519.95000000000005</v>
      </c>
      <c r="D375" s="36">
        <v>523.1</v>
      </c>
      <c r="E375" s="36">
        <v>514.30000000000007</v>
      </c>
      <c r="F375" s="36">
        <v>508.65000000000009</v>
      </c>
      <c r="G375" s="36">
        <v>499.85000000000014</v>
      </c>
      <c r="H375" s="36">
        <v>528.75</v>
      </c>
      <c r="I375" s="36">
        <v>537.54999999999995</v>
      </c>
      <c r="J375" s="36">
        <v>543.19999999999993</v>
      </c>
      <c r="K375" s="31">
        <v>531.9</v>
      </c>
      <c r="L375" s="31">
        <v>517.45000000000005</v>
      </c>
      <c r="M375" s="31">
        <v>10.5535</v>
      </c>
      <c r="N375" s="1"/>
      <c r="O375" s="1"/>
    </row>
    <row r="376" spans="1:15" ht="12.75" customHeight="1">
      <c r="A376" s="33">
        <v>366</v>
      </c>
      <c r="B376" s="53" t="s">
        <v>292</v>
      </c>
      <c r="C376" s="31">
        <v>1248.3499999999999</v>
      </c>
      <c r="D376" s="36">
        <v>1256.6333333333332</v>
      </c>
      <c r="E376" s="36">
        <v>1226.9666666666665</v>
      </c>
      <c r="F376" s="36">
        <v>1205.5833333333333</v>
      </c>
      <c r="G376" s="36">
        <v>1175.9166666666665</v>
      </c>
      <c r="H376" s="36">
        <v>1278.0166666666664</v>
      </c>
      <c r="I376" s="36">
        <v>1307.6833333333334</v>
      </c>
      <c r="J376" s="36">
        <v>1329.0666666666664</v>
      </c>
      <c r="K376" s="31">
        <v>1286.3</v>
      </c>
      <c r="L376" s="31">
        <v>1235.25</v>
      </c>
      <c r="M376" s="31">
        <v>2.9381900000000001</v>
      </c>
      <c r="N376" s="1"/>
      <c r="O376" s="1"/>
    </row>
    <row r="377" spans="1:15" ht="12.75" customHeight="1">
      <c r="A377" s="33">
        <v>367</v>
      </c>
      <c r="B377" s="53" t="s">
        <v>474</v>
      </c>
      <c r="C377" s="31">
        <v>618.70000000000005</v>
      </c>
      <c r="D377" s="36">
        <v>618.53333333333342</v>
      </c>
      <c r="E377" s="36">
        <v>610.36666666666679</v>
      </c>
      <c r="F377" s="36">
        <v>602.03333333333342</v>
      </c>
      <c r="G377" s="36">
        <v>593.86666666666679</v>
      </c>
      <c r="H377" s="36">
        <v>626.86666666666679</v>
      </c>
      <c r="I377" s="36">
        <v>635.03333333333353</v>
      </c>
      <c r="J377" s="36">
        <v>643.36666666666679</v>
      </c>
      <c r="K377" s="31">
        <v>626.70000000000005</v>
      </c>
      <c r="L377" s="31">
        <v>610.20000000000005</v>
      </c>
      <c r="M377" s="31">
        <v>1.13175</v>
      </c>
      <c r="N377" s="1"/>
      <c r="O377" s="1"/>
    </row>
    <row r="378" spans="1:15" ht="12.75" customHeight="1">
      <c r="A378" s="33">
        <v>368</v>
      </c>
      <c r="B378" s="53" t="s">
        <v>475</v>
      </c>
      <c r="C378" s="31">
        <v>177.15</v>
      </c>
      <c r="D378" s="36">
        <v>177.76666666666665</v>
      </c>
      <c r="E378" s="36">
        <v>174.33333333333331</v>
      </c>
      <c r="F378" s="36">
        <v>171.51666666666665</v>
      </c>
      <c r="G378" s="36">
        <v>168.08333333333331</v>
      </c>
      <c r="H378" s="36">
        <v>180.58333333333331</v>
      </c>
      <c r="I378" s="36">
        <v>184.01666666666665</v>
      </c>
      <c r="J378" s="36">
        <v>186.83333333333331</v>
      </c>
      <c r="K378" s="31">
        <v>181.2</v>
      </c>
      <c r="L378" s="31">
        <v>174.95</v>
      </c>
      <c r="M378" s="31">
        <v>2.5251700000000001</v>
      </c>
      <c r="N378" s="1"/>
      <c r="O378" s="1"/>
    </row>
    <row r="379" spans="1:15" ht="12.75" customHeight="1">
      <c r="A379" s="33">
        <v>369</v>
      </c>
      <c r="B379" s="53" t="s">
        <v>874</v>
      </c>
      <c r="C379" s="31">
        <v>4806.8</v>
      </c>
      <c r="D379" s="36">
        <v>4801.416666666667</v>
      </c>
      <c r="E379" s="36">
        <v>4762.9333333333343</v>
      </c>
      <c r="F379" s="36">
        <v>4719.0666666666675</v>
      </c>
      <c r="G379" s="36">
        <v>4680.5833333333348</v>
      </c>
      <c r="H379" s="36">
        <v>4845.2833333333338</v>
      </c>
      <c r="I379" s="36">
        <v>4883.7666666666655</v>
      </c>
      <c r="J379" s="36">
        <v>4927.6333333333332</v>
      </c>
      <c r="K379" s="31">
        <v>4839.8999999999996</v>
      </c>
      <c r="L379" s="31">
        <v>4757.55</v>
      </c>
      <c r="M379" s="31">
        <v>4.9950000000000001E-2</v>
      </c>
      <c r="N379" s="1"/>
      <c r="O379" s="1"/>
    </row>
    <row r="380" spans="1:15" ht="12.75" customHeight="1">
      <c r="A380" s="33">
        <v>370</v>
      </c>
      <c r="B380" s="53" t="s">
        <v>293</v>
      </c>
      <c r="C380" s="31">
        <v>15908.75</v>
      </c>
      <c r="D380" s="36">
        <v>16034.15</v>
      </c>
      <c r="E380" s="36">
        <v>15740.599999999999</v>
      </c>
      <c r="F380" s="36">
        <v>15572.449999999999</v>
      </c>
      <c r="G380" s="36">
        <v>15278.899999999998</v>
      </c>
      <c r="H380" s="36">
        <v>16202.3</v>
      </c>
      <c r="I380" s="36">
        <v>16495.849999999999</v>
      </c>
      <c r="J380" s="36">
        <v>16664</v>
      </c>
      <c r="K380" s="31">
        <v>16327.7</v>
      </c>
      <c r="L380" s="31">
        <v>15866</v>
      </c>
      <c r="M380" s="31">
        <v>4.5859999999999998E-2</v>
      </c>
      <c r="N380" s="1"/>
      <c r="O380" s="1"/>
    </row>
    <row r="381" spans="1:15" ht="12.75" customHeight="1">
      <c r="A381" s="33">
        <v>371</v>
      </c>
      <c r="B381" s="53" t="s">
        <v>200</v>
      </c>
      <c r="C381" s="31">
        <v>136.30000000000001</v>
      </c>
      <c r="D381" s="36">
        <v>135.18333333333337</v>
      </c>
      <c r="E381" s="36">
        <v>133.46666666666673</v>
      </c>
      <c r="F381" s="36">
        <v>130.63333333333335</v>
      </c>
      <c r="G381" s="36">
        <v>128.91666666666671</v>
      </c>
      <c r="H381" s="36">
        <v>138.01666666666674</v>
      </c>
      <c r="I381" s="36">
        <v>139.73333333333338</v>
      </c>
      <c r="J381" s="36">
        <v>142.56666666666675</v>
      </c>
      <c r="K381" s="31">
        <v>136.9</v>
      </c>
      <c r="L381" s="31">
        <v>132.35</v>
      </c>
      <c r="M381" s="31">
        <v>487.20465000000002</v>
      </c>
      <c r="N381" s="1"/>
      <c r="O381" s="1"/>
    </row>
    <row r="382" spans="1:15" ht="12.75" customHeight="1">
      <c r="A382" s="33">
        <v>372</v>
      </c>
      <c r="B382" s="53" t="s">
        <v>476</v>
      </c>
      <c r="C382" s="31">
        <v>576.95000000000005</v>
      </c>
      <c r="D382" s="36">
        <v>576.90000000000009</v>
      </c>
      <c r="E382" s="36">
        <v>570.70000000000016</v>
      </c>
      <c r="F382" s="36">
        <v>564.45000000000005</v>
      </c>
      <c r="G382" s="36">
        <v>558.25000000000011</v>
      </c>
      <c r="H382" s="36">
        <v>583.1500000000002</v>
      </c>
      <c r="I382" s="36">
        <v>589.35</v>
      </c>
      <c r="J382" s="36">
        <v>595.60000000000025</v>
      </c>
      <c r="K382" s="31">
        <v>583.1</v>
      </c>
      <c r="L382" s="31">
        <v>570.65</v>
      </c>
      <c r="M382" s="31">
        <v>2.0657299999999998</v>
      </c>
      <c r="N382" s="1"/>
      <c r="O382" s="1"/>
    </row>
    <row r="383" spans="1:15" ht="12.75" customHeight="1">
      <c r="A383" s="33">
        <v>373</v>
      </c>
      <c r="B383" s="53" t="s">
        <v>207</v>
      </c>
      <c r="C383" s="31">
        <v>259.7</v>
      </c>
      <c r="D383" s="36">
        <v>260.3</v>
      </c>
      <c r="E383" s="36">
        <v>257.90000000000003</v>
      </c>
      <c r="F383" s="36">
        <v>256.10000000000002</v>
      </c>
      <c r="G383" s="36">
        <v>253.70000000000005</v>
      </c>
      <c r="H383" s="36">
        <v>262.10000000000002</v>
      </c>
      <c r="I383" s="36">
        <v>264.5</v>
      </c>
      <c r="J383" s="36">
        <v>266.3</v>
      </c>
      <c r="K383" s="31">
        <v>262.7</v>
      </c>
      <c r="L383" s="31">
        <v>258.5</v>
      </c>
      <c r="M383" s="31">
        <v>52.546759999999999</v>
      </c>
      <c r="N383" s="1"/>
      <c r="O383" s="1"/>
    </row>
    <row r="384" spans="1:15" ht="12.75" customHeight="1">
      <c r="A384" s="33">
        <v>374</v>
      </c>
      <c r="B384" s="53" t="s">
        <v>208</v>
      </c>
      <c r="C384" s="31">
        <v>448.45</v>
      </c>
      <c r="D384" s="36">
        <v>448.21666666666664</v>
      </c>
      <c r="E384" s="36">
        <v>443.0333333333333</v>
      </c>
      <c r="F384" s="36">
        <v>437.61666666666667</v>
      </c>
      <c r="G384" s="36">
        <v>432.43333333333334</v>
      </c>
      <c r="H384" s="36">
        <v>453.63333333333327</v>
      </c>
      <c r="I384" s="36">
        <v>458.81666666666655</v>
      </c>
      <c r="J384" s="36">
        <v>464.23333333333323</v>
      </c>
      <c r="K384" s="31">
        <v>453.4</v>
      </c>
      <c r="L384" s="31">
        <v>442.8</v>
      </c>
      <c r="M384" s="31">
        <v>92.655019999999993</v>
      </c>
      <c r="N384" s="1"/>
      <c r="O384" s="1"/>
    </row>
    <row r="385" spans="1:15" ht="12.75" customHeight="1">
      <c r="A385" s="33">
        <v>375</v>
      </c>
      <c r="B385" s="53" t="s">
        <v>477</v>
      </c>
      <c r="C385" s="31">
        <v>617.04999999999995</v>
      </c>
      <c r="D385" s="36">
        <v>614.7833333333333</v>
      </c>
      <c r="E385" s="36">
        <v>605.36666666666656</v>
      </c>
      <c r="F385" s="36">
        <v>593.68333333333328</v>
      </c>
      <c r="G385" s="36">
        <v>584.26666666666654</v>
      </c>
      <c r="H385" s="36">
        <v>626.46666666666658</v>
      </c>
      <c r="I385" s="36">
        <v>635.88333333333333</v>
      </c>
      <c r="J385" s="36">
        <v>647.56666666666661</v>
      </c>
      <c r="K385" s="31">
        <v>624.20000000000005</v>
      </c>
      <c r="L385" s="31">
        <v>603.1</v>
      </c>
      <c r="M385" s="31">
        <v>3.26654</v>
      </c>
      <c r="N385" s="1"/>
      <c r="O385" s="1"/>
    </row>
    <row r="386" spans="1:15" ht="12.75" customHeight="1">
      <c r="A386" s="33">
        <v>376</v>
      </c>
      <c r="B386" s="53" t="s">
        <v>478</v>
      </c>
      <c r="C386" s="31">
        <v>681.35</v>
      </c>
      <c r="D386" s="36">
        <v>684.13333333333321</v>
      </c>
      <c r="E386" s="36">
        <v>676.26666666666642</v>
      </c>
      <c r="F386" s="36">
        <v>671.18333333333317</v>
      </c>
      <c r="G386" s="36">
        <v>663.31666666666638</v>
      </c>
      <c r="H386" s="36">
        <v>689.21666666666647</v>
      </c>
      <c r="I386" s="36">
        <v>697.08333333333326</v>
      </c>
      <c r="J386" s="36">
        <v>702.16666666666652</v>
      </c>
      <c r="K386" s="31">
        <v>692</v>
      </c>
      <c r="L386" s="31">
        <v>679.05</v>
      </c>
      <c r="M386" s="31">
        <v>8.0442</v>
      </c>
      <c r="N386" s="1"/>
      <c r="O386" s="1"/>
    </row>
    <row r="387" spans="1:15" ht="12.75" customHeight="1">
      <c r="A387" s="33">
        <v>377</v>
      </c>
      <c r="B387" s="53" t="s">
        <v>479</v>
      </c>
      <c r="C387" s="31">
        <v>1713.9</v>
      </c>
      <c r="D387" s="36">
        <v>1704.6333333333334</v>
      </c>
      <c r="E387" s="36">
        <v>1679.3166666666668</v>
      </c>
      <c r="F387" s="36">
        <v>1644.7333333333333</v>
      </c>
      <c r="G387" s="36">
        <v>1619.4166666666667</v>
      </c>
      <c r="H387" s="36">
        <v>1739.2166666666669</v>
      </c>
      <c r="I387" s="36">
        <v>1764.5333333333335</v>
      </c>
      <c r="J387" s="36">
        <v>1799.116666666667</v>
      </c>
      <c r="K387" s="31">
        <v>1729.95</v>
      </c>
      <c r="L387" s="31">
        <v>1670.05</v>
      </c>
      <c r="M387" s="31">
        <v>1.1890499999999999</v>
      </c>
      <c r="N387" s="1"/>
      <c r="O387" s="1"/>
    </row>
    <row r="388" spans="1:15" ht="12.75" customHeight="1">
      <c r="A388" s="33">
        <v>378</v>
      </c>
      <c r="B388" s="53" t="s">
        <v>480</v>
      </c>
      <c r="C388" s="31">
        <v>260.14999999999998</v>
      </c>
      <c r="D388" s="36">
        <v>260.83333333333331</v>
      </c>
      <c r="E388" s="36">
        <v>258.56666666666661</v>
      </c>
      <c r="F388" s="36">
        <v>256.98333333333329</v>
      </c>
      <c r="G388" s="36">
        <v>254.71666666666658</v>
      </c>
      <c r="H388" s="36">
        <v>262.41666666666663</v>
      </c>
      <c r="I388" s="36">
        <v>264.68333333333339</v>
      </c>
      <c r="J388" s="36">
        <v>266.26666666666665</v>
      </c>
      <c r="K388" s="31">
        <v>263.10000000000002</v>
      </c>
      <c r="L388" s="31">
        <v>259.25</v>
      </c>
      <c r="M388" s="31">
        <v>48.634700000000002</v>
      </c>
      <c r="N388" s="1"/>
      <c r="O388" s="1"/>
    </row>
    <row r="389" spans="1:15" ht="12.75" customHeight="1">
      <c r="A389" s="33">
        <v>379</v>
      </c>
      <c r="B389" s="53" t="s">
        <v>205</v>
      </c>
      <c r="C389" s="31">
        <v>180.45</v>
      </c>
      <c r="D389" s="36">
        <v>177.6</v>
      </c>
      <c r="E389" s="36">
        <v>173.75</v>
      </c>
      <c r="F389" s="36">
        <v>167.05</v>
      </c>
      <c r="G389" s="36">
        <v>163.20000000000002</v>
      </c>
      <c r="H389" s="36">
        <v>184.29999999999998</v>
      </c>
      <c r="I389" s="36">
        <v>188.14999999999995</v>
      </c>
      <c r="J389" s="36">
        <v>194.84999999999997</v>
      </c>
      <c r="K389" s="31">
        <v>181.45</v>
      </c>
      <c r="L389" s="31">
        <v>170.9</v>
      </c>
      <c r="M389" s="31">
        <v>97.242270000000005</v>
      </c>
      <c r="N389" s="1"/>
      <c r="O389" s="1"/>
    </row>
    <row r="390" spans="1:15" ht="12.75" customHeight="1">
      <c r="A390" s="33">
        <v>380</v>
      </c>
      <c r="B390" s="53" t="s">
        <v>481</v>
      </c>
      <c r="C390" s="31">
        <v>1339.55</v>
      </c>
      <c r="D390" s="36">
        <v>1341.7333333333333</v>
      </c>
      <c r="E390" s="36">
        <v>1321.3166666666666</v>
      </c>
      <c r="F390" s="36">
        <v>1303.0833333333333</v>
      </c>
      <c r="G390" s="36">
        <v>1282.6666666666665</v>
      </c>
      <c r="H390" s="36">
        <v>1359.9666666666667</v>
      </c>
      <c r="I390" s="36">
        <v>1380.3833333333332</v>
      </c>
      <c r="J390" s="36">
        <v>1398.6166666666668</v>
      </c>
      <c r="K390" s="31">
        <v>1362.15</v>
      </c>
      <c r="L390" s="31">
        <v>1323.5</v>
      </c>
      <c r="M390" s="31">
        <v>0.62522999999999995</v>
      </c>
      <c r="N390" s="1"/>
      <c r="O390" s="1"/>
    </row>
    <row r="391" spans="1:15" ht="12.75" customHeight="1">
      <c r="A391" s="33">
        <v>381</v>
      </c>
      <c r="B391" s="53" t="s">
        <v>482</v>
      </c>
      <c r="C391" s="31">
        <v>304.10000000000002</v>
      </c>
      <c r="D391" s="36">
        <v>305.7166666666667</v>
      </c>
      <c r="E391" s="36">
        <v>301.43333333333339</v>
      </c>
      <c r="F391" s="36">
        <v>298.76666666666671</v>
      </c>
      <c r="G391" s="36">
        <v>294.48333333333341</v>
      </c>
      <c r="H391" s="36">
        <v>308.38333333333338</v>
      </c>
      <c r="I391" s="36">
        <v>312.66666666666669</v>
      </c>
      <c r="J391" s="36">
        <v>315.33333333333337</v>
      </c>
      <c r="K391" s="31">
        <v>310</v>
      </c>
      <c r="L391" s="31">
        <v>303.05</v>
      </c>
      <c r="M391" s="31">
        <v>3.6337199999999998</v>
      </c>
      <c r="N391" s="1"/>
      <c r="O391" s="1"/>
    </row>
    <row r="392" spans="1:15" ht="12.75" customHeight="1">
      <c r="A392" s="33">
        <v>382</v>
      </c>
      <c r="B392" s="53" t="s">
        <v>483</v>
      </c>
      <c r="C392" s="31">
        <v>281.14999999999998</v>
      </c>
      <c r="D392" s="36">
        <v>278.03333333333336</v>
      </c>
      <c r="E392" s="36">
        <v>271.51666666666671</v>
      </c>
      <c r="F392" s="36">
        <v>261.88333333333333</v>
      </c>
      <c r="G392" s="36">
        <v>255.36666666666667</v>
      </c>
      <c r="H392" s="36">
        <v>287.66666666666674</v>
      </c>
      <c r="I392" s="36">
        <v>294.18333333333339</v>
      </c>
      <c r="J392" s="36">
        <v>303.81666666666678</v>
      </c>
      <c r="K392" s="31">
        <v>284.55</v>
      </c>
      <c r="L392" s="31">
        <v>268.39999999999998</v>
      </c>
      <c r="M392" s="31">
        <v>19.468419999999998</v>
      </c>
      <c r="N392" s="1"/>
      <c r="O392" s="1"/>
    </row>
    <row r="393" spans="1:15" ht="12.75" customHeight="1">
      <c r="A393" s="33">
        <v>383</v>
      </c>
      <c r="B393" s="53" t="s">
        <v>484</v>
      </c>
      <c r="C393" s="31">
        <v>147.75</v>
      </c>
      <c r="D393" s="36">
        <v>147.25</v>
      </c>
      <c r="E393" s="36">
        <v>145.1</v>
      </c>
      <c r="F393" s="36">
        <v>142.44999999999999</v>
      </c>
      <c r="G393" s="36">
        <v>140.29999999999998</v>
      </c>
      <c r="H393" s="36">
        <v>149.9</v>
      </c>
      <c r="I393" s="36">
        <v>152.04999999999998</v>
      </c>
      <c r="J393" s="36">
        <v>154.70000000000002</v>
      </c>
      <c r="K393" s="31">
        <v>149.4</v>
      </c>
      <c r="L393" s="31">
        <v>144.6</v>
      </c>
      <c r="M393" s="31">
        <v>29.404669999999999</v>
      </c>
      <c r="N393" s="1"/>
      <c r="O393" s="1"/>
    </row>
    <row r="394" spans="1:15" ht="12.75" customHeight="1">
      <c r="A394" s="33">
        <v>384</v>
      </c>
      <c r="B394" s="53" t="s">
        <v>485</v>
      </c>
      <c r="C394" s="31">
        <v>3007.6</v>
      </c>
      <c r="D394" s="36">
        <v>3028.1</v>
      </c>
      <c r="E394" s="36">
        <v>2979.5</v>
      </c>
      <c r="F394" s="36">
        <v>2951.4</v>
      </c>
      <c r="G394" s="36">
        <v>2902.8</v>
      </c>
      <c r="H394" s="36">
        <v>3056.2</v>
      </c>
      <c r="I394" s="36">
        <v>3104.7999999999993</v>
      </c>
      <c r="J394" s="36">
        <v>3132.8999999999996</v>
      </c>
      <c r="K394" s="31">
        <v>3076.7</v>
      </c>
      <c r="L394" s="31">
        <v>3000</v>
      </c>
      <c r="M394" s="31">
        <v>0.36885000000000001</v>
      </c>
      <c r="N394" s="1"/>
      <c r="O394" s="1"/>
    </row>
    <row r="395" spans="1:15" ht="12.75" customHeight="1">
      <c r="A395" s="33">
        <v>385</v>
      </c>
      <c r="B395" s="53" t="s">
        <v>486</v>
      </c>
      <c r="C395" s="31">
        <v>74.2</v>
      </c>
      <c r="D395" s="36">
        <v>74.599999999999994</v>
      </c>
      <c r="E395" s="36">
        <v>73.699999999999989</v>
      </c>
      <c r="F395" s="36">
        <v>73.199999999999989</v>
      </c>
      <c r="G395" s="36">
        <v>72.299999999999983</v>
      </c>
      <c r="H395" s="36">
        <v>75.099999999999994</v>
      </c>
      <c r="I395" s="36">
        <v>76</v>
      </c>
      <c r="J395" s="36">
        <v>76.5</v>
      </c>
      <c r="K395" s="31">
        <v>75.5</v>
      </c>
      <c r="L395" s="31">
        <v>74.099999999999994</v>
      </c>
      <c r="M395" s="31">
        <v>14.7279</v>
      </c>
      <c r="N395" s="1"/>
      <c r="O395" s="1"/>
    </row>
    <row r="396" spans="1:15" ht="12.75" customHeight="1">
      <c r="A396" s="33">
        <v>386</v>
      </c>
      <c r="B396" s="53" t="s">
        <v>487</v>
      </c>
      <c r="C396" s="31">
        <v>1934.45</v>
      </c>
      <c r="D396" s="36">
        <v>1938.1499999999999</v>
      </c>
      <c r="E396" s="36">
        <v>1911.2999999999997</v>
      </c>
      <c r="F396" s="36">
        <v>1888.1499999999999</v>
      </c>
      <c r="G396" s="36">
        <v>1861.2999999999997</v>
      </c>
      <c r="H396" s="36">
        <v>1961.2999999999997</v>
      </c>
      <c r="I396" s="36">
        <v>1988.1499999999996</v>
      </c>
      <c r="J396" s="36">
        <v>2011.2999999999997</v>
      </c>
      <c r="K396" s="31">
        <v>1965</v>
      </c>
      <c r="L396" s="31">
        <v>1915</v>
      </c>
      <c r="M396" s="31">
        <v>2.4555500000000001</v>
      </c>
      <c r="N396" s="1"/>
      <c r="O396" s="1"/>
    </row>
    <row r="397" spans="1:15" ht="12.75" customHeight="1">
      <c r="A397" s="33">
        <v>387</v>
      </c>
      <c r="B397" s="53" t="s">
        <v>488</v>
      </c>
      <c r="C397" s="31">
        <v>220.6</v>
      </c>
      <c r="D397" s="36">
        <v>221.9</v>
      </c>
      <c r="E397" s="36">
        <v>217.8</v>
      </c>
      <c r="F397" s="36">
        <v>215</v>
      </c>
      <c r="G397" s="36">
        <v>210.9</v>
      </c>
      <c r="H397" s="36">
        <v>224.70000000000002</v>
      </c>
      <c r="I397" s="36">
        <v>228.79999999999998</v>
      </c>
      <c r="J397" s="36">
        <v>231.60000000000002</v>
      </c>
      <c r="K397" s="31">
        <v>226</v>
      </c>
      <c r="L397" s="31">
        <v>219.1</v>
      </c>
      <c r="M397" s="31">
        <v>13.789619999999999</v>
      </c>
      <c r="N397" s="1"/>
      <c r="O397" s="1"/>
    </row>
    <row r="398" spans="1:15" ht="12.75" customHeight="1">
      <c r="A398" s="33">
        <v>388</v>
      </c>
      <c r="B398" s="53" t="s">
        <v>489</v>
      </c>
      <c r="C398" s="31">
        <v>830.7</v>
      </c>
      <c r="D398" s="36">
        <v>832.45000000000016</v>
      </c>
      <c r="E398" s="36">
        <v>825.95000000000027</v>
      </c>
      <c r="F398" s="36">
        <v>821.20000000000016</v>
      </c>
      <c r="G398" s="36">
        <v>814.70000000000027</v>
      </c>
      <c r="H398" s="36">
        <v>837.20000000000027</v>
      </c>
      <c r="I398" s="36">
        <v>843.7</v>
      </c>
      <c r="J398" s="36">
        <v>848.45000000000027</v>
      </c>
      <c r="K398" s="31">
        <v>838.95</v>
      </c>
      <c r="L398" s="31">
        <v>827.7</v>
      </c>
      <c r="M398" s="31">
        <v>0.51019000000000003</v>
      </c>
      <c r="N398" s="1"/>
      <c r="O398" s="1"/>
    </row>
    <row r="399" spans="1:15" ht="12.75" customHeight="1">
      <c r="A399" s="33">
        <v>389</v>
      </c>
      <c r="B399" s="53" t="s">
        <v>209</v>
      </c>
      <c r="C399" s="31">
        <v>2959.15</v>
      </c>
      <c r="D399" s="36">
        <v>2955.2833333333328</v>
      </c>
      <c r="E399" s="36">
        <v>2936.5666666666657</v>
      </c>
      <c r="F399" s="36">
        <v>2913.9833333333327</v>
      </c>
      <c r="G399" s="36">
        <v>2895.2666666666655</v>
      </c>
      <c r="H399" s="36">
        <v>2977.8666666666659</v>
      </c>
      <c r="I399" s="36">
        <v>2996.583333333333</v>
      </c>
      <c r="J399" s="36">
        <v>3019.1666666666661</v>
      </c>
      <c r="K399" s="31">
        <v>2974</v>
      </c>
      <c r="L399" s="31">
        <v>2932.7</v>
      </c>
      <c r="M399" s="31">
        <v>45.691650000000003</v>
      </c>
      <c r="N399" s="1"/>
      <c r="O399" s="1"/>
    </row>
    <row r="400" spans="1:15" ht="12.75" customHeight="1">
      <c r="A400" s="33">
        <v>390</v>
      </c>
      <c r="B400" s="53" t="s">
        <v>490</v>
      </c>
      <c r="C400" s="31">
        <v>100.1</v>
      </c>
      <c r="D400" s="36">
        <v>100.39999999999999</v>
      </c>
      <c r="E400" s="36">
        <v>99.499999999999986</v>
      </c>
      <c r="F400" s="36">
        <v>98.899999999999991</v>
      </c>
      <c r="G400" s="36">
        <v>97.999999999999986</v>
      </c>
      <c r="H400" s="36">
        <v>100.99999999999999</v>
      </c>
      <c r="I400" s="36">
        <v>101.89999999999999</v>
      </c>
      <c r="J400" s="36">
        <v>102.49999999999999</v>
      </c>
      <c r="K400" s="31">
        <v>101.3</v>
      </c>
      <c r="L400" s="31">
        <v>99.8</v>
      </c>
      <c r="M400" s="31">
        <v>15.6691</v>
      </c>
      <c r="N400" s="1"/>
      <c r="O400" s="1"/>
    </row>
    <row r="401" spans="1:15" ht="12.75" customHeight="1">
      <c r="A401" s="33">
        <v>391</v>
      </c>
      <c r="B401" s="53" t="s">
        <v>491</v>
      </c>
      <c r="C401" s="31">
        <v>709.35</v>
      </c>
      <c r="D401" s="36">
        <v>708.01666666666677</v>
      </c>
      <c r="E401" s="36">
        <v>702.33333333333348</v>
      </c>
      <c r="F401" s="36">
        <v>695.31666666666672</v>
      </c>
      <c r="G401" s="36">
        <v>689.63333333333344</v>
      </c>
      <c r="H401" s="36">
        <v>715.03333333333353</v>
      </c>
      <c r="I401" s="36">
        <v>720.7166666666667</v>
      </c>
      <c r="J401" s="36">
        <v>727.73333333333358</v>
      </c>
      <c r="K401" s="31">
        <v>713.7</v>
      </c>
      <c r="L401" s="31">
        <v>701</v>
      </c>
      <c r="M401" s="31">
        <v>1.1077600000000001</v>
      </c>
      <c r="N401" s="1"/>
      <c r="O401" s="1"/>
    </row>
    <row r="402" spans="1:15" ht="12.75" customHeight="1">
      <c r="A402" s="33">
        <v>392</v>
      </c>
      <c r="B402" s="53" t="s">
        <v>492</v>
      </c>
      <c r="C402" s="31">
        <v>1610.2</v>
      </c>
      <c r="D402" s="36">
        <v>1607.7333333333333</v>
      </c>
      <c r="E402" s="36">
        <v>1592.4666666666667</v>
      </c>
      <c r="F402" s="36">
        <v>1574.7333333333333</v>
      </c>
      <c r="G402" s="36">
        <v>1559.4666666666667</v>
      </c>
      <c r="H402" s="36">
        <v>1625.4666666666667</v>
      </c>
      <c r="I402" s="36">
        <v>1640.7333333333336</v>
      </c>
      <c r="J402" s="36">
        <v>1658.4666666666667</v>
      </c>
      <c r="K402" s="31">
        <v>1623</v>
      </c>
      <c r="L402" s="31">
        <v>1590</v>
      </c>
      <c r="M402" s="31">
        <v>4.6741400000000004</v>
      </c>
      <c r="N402" s="1"/>
      <c r="O402" s="1"/>
    </row>
    <row r="403" spans="1:15" ht="12.75" customHeight="1">
      <c r="A403" s="33">
        <v>393</v>
      </c>
      <c r="B403" s="53" t="s">
        <v>211</v>
      </c>
      <c r="C403" s="31">
        <v>748</v>
      </c>
      <c r="D403" s="36">
        <v>749.56666666666661</v>
      </c>
      <c r="E403" s="36">
        <v>742.18333333333317</v>
      </c>
      <c r="F403" s="36">
        <v>736.36666666666656</v>
      </c>
      <c r="G403" s="36">
        <v>728.98333333333312</v>
      </c>
      <c r="H403" s="36">
        <v>755.38333333333321</v>
      </c>
      <c r="I403" s="36">
        <v>762.76666666666665</v>
      </c>
      <c r="J403" s="36">
        <v>768.58333333333326</v>
      </c>
      <c r="K403" s="31">
        <v>756.95</v>
      </c>
      <c r="L403" s="31">
        <v>743.75</v>
      </c>
      <c r="M403" s="31">
        <v>34.049869999999999</v>
      </c>
      <c r="N403" s="1"/>
      <c r="O403" s="1"/>
    </row>
    <row r="404" spans="1:15" ht="12.75" customHeight="1">
      <c r="A404" s="33">
        <v>394</v>
      </c>
      <c r="B404" s="53" t="s">
        <v>212</v>
      </c>
      <c r="C404" s="31">
        <v>1503.35</v>
      </c>
      <c r="D404" s="36">
        <v>1500.3500000000001</v>
      </c>
      <c r="E404" s="36">
        <v>1484.0000000000002</v>
      </c>
      <c r="F404" s="36">
        <v>1464.65</v>
      </c>
      <c r="G404" s="36">
        <v>1448.3000000000002</v>
      </c>
      <c r="H404" s="36">
        <v>1519.7000000000003</v>
      </c>
      <c r="I404" s="36">
        <v>1536.0500000000002</v>
      </c>
      <c r="J404" s="36">
        <v>1555.4000000000003</v>
      </c>
      <c r="K404" s="31">
        <v>1516.7</v>
      </c>
      <c r="L404" s="31">
        <v>1481</v>
      </c>
      <c r="M404" s="31">
        <v>10.565239999999999</v>
      </c>
      <c r="N404" s="1"/>
      <c r="O404" s="1"/>
    </row>
    <row r="405" spans="1:15" ht="12.75" customHeight="1">
      <c r="A405" s="33">
        <v>395</v>
      </c>
      <c r="B405" s="53" t="s">
        <v>493</v>
      </c>
      <c r="C405" s="31">
        <v>132.4</v>
      </c>
      <c r="D405" s="36">
        <v>132.16666666666669</v>
      </c>
      <c r="E405" s="36">
        <v>130.78333333333336</v>
      </c>
      <c r="F405" s="36">
        <v>129.16666666666669</v>
      </c>
      <c r="G405" s="36">
        <v>127.78333333333336</v>
      </c>
      <c r="H405" s="36">
        <v>133.78333333333336</v>
      </c>
      <c r="I405" s="36">
        <v>135.16666666666669</v>
      </c>
      <c r="J405" s="36">
        <v>136.78333333333336</v>
      </c>
      <c r="K405" s="31">
        <v>133.55000000000001</v>
      </c>
      <c r="L405" s="31">
        <v>130.55000000000001</v>
      </c>
      <c r="M405" s="31">
        <v>180.15898999999999</v>
      </c>
      <c r="N405" s="1"/>
      <c r="O405" s="1"/>
    </row>
    <row r="406" spans="1:15" ht="12.75" customHeight="1">
      <c r="A406" s="33">
        <v>396</v>
      </c>
      <c r="B406" s="53" t="s">
        <v>494</v>
      </c>
      <c r="C406" s="31">
        <v>4553.95</v>
      </c>
      <c r="D406" s="36">
        <v>4542.083333333333</v>
      </c>
      <c r="E406" s="36">
        <v>4519.1666666666661</v>
      </c>
      <c r="F406" s="36">
        <v>4484.3833333333332</v>
      </c>
      <c r="G406" s="36">
        <v>4461.4666666666662</v>
      </c>
      <c r="H406" s="36">
        <v>4576.8666666666659</v>
      </c>
      <c r="I406" s="36">
        <v>4599.7833333333319</v>
      </c>
      <c r="J406" s="36">
        <v>4634.5666666666657</v>
      </c>
      <c r="K406" s="31">
        <v>4565</v>
      </c>
      <c r="L406" s="31">
        <v>4507.3</v>
      </c>
      <c r="M406" s="31">
        <v>8.8010000000000005E-2</v>
      </c>
      <c r="N406" s="1"/>
      <c r="O406" s="1"/>
    </row>
    <row r="407" spans="1:15" ht="12.75" customHeight="1">
      <c r="A407" s="33">
        <v>397</v>
      </c>
      <c r="B407" s="53" t="s">
        <v>216</v>
      </c>
      <c r="C407" s="31">
        <v>2645.55</v>
      </c>
      <c r="D407" s="36">
        <v>2632.9333333333334</v>
      </c>
      <c r="E407" s="36">
        <v>2578.3666666666668</v>
      </c>
      <c r="F407" s="36">
        <v>2511.1833333333334</v>
      </c>
      <c r="G407" s="36">
        <v>2456.6166666666668</v>
      </c>
      <c r="H407" s="36">
        <v>2700.1166666666668</v>
      </c>
      <c r="I407" s="36">
        <v>2754.6833333333334</v>
      </c>
      <c r="J407" s="36">
        <v>2821.8666666666668</v>
      </c>
      <c r="K407" s="31">
        <v>2687.5</v>
      </c>
      <c r="L407" s="31">
        <v>2565.75</v>
      </c>
      <c r="M407" s="31">
        <v>10.683260000000001</v>
      </c>
      <c r="N407" s="1"/>
      <c r="O407" s="1"/>
    </row>
    <row r="408" spans="1:15" ht="12.75" customHeight="1">
      <c r="A408" s="33">
        <v>398</v>
      </c>
      <c r="B408" s="53" t="s">
        <v>875</v>
      </c>
      <c r="C408" s="31">
        <v>1978.4</v>
      </c>
      <c r="D408" s="36">
        <v>1992.45</v>
      </c>
      <c r="E408" s="36">
        <v>1949.9</v>
      </c>
      <c r="F408" s="36">
        <v>1921.4</v>
      </c>
      <c r="G408" s="36">
        <v>1878.8500000000001</v>
      </c>
      <c r="H408" s="36">
        <v>2020.95</v>
      </c>
      <c r="I408" s="36">
        <v>2063.5</v>
      </c>
      <c r="J408" s="36">
        <v>2092</v>
      </c>
      <c r="K408" s="31">
        <v>2035</v>
      </c>
      <c r="L408" s="31">
        <v>1963.95</v>
      </c>
      <c r="M408" s="31">
        <v>0.56735000000000002</v>
      </c>
      <c r="N408" s="1"/>
      <c r="O408" s="1"/>
    </row>
    <row r="409" spans="1:15" ht="12.75" customHeight="1">
      <c r="A409" s="33">
        <v>399</v>
      </c>
      <c r="B409" s="53" t="s">
        <v>179</v>
      </c>
      <c r="C409" s="31">
        <v>119</v>
      </c>
      <c r="D409" s="36">
        <v>118.64999999999999</v>
      </c>
      <c r="E409" s="36">
        <v>117.89999999999998</v>
      </c>
      <c r="F409" s="36">
        <v>116.79999999999998</v>
      </c>
      <c r="G409" s="36">
        <v>116.04999999999997</v>
      </c>
      <c r="H409" s="36">
        <v>119.74999999999999</v>
      </c>
      <c r="I409" s="36">
        <v>120.50000000000001</v>
      </c>
      <c r="J409" s="36">
        <v>121.6</v>
      </c>
      <c r="K409" s="31">
        <v>119.4</v>
      </c>
      <c r="L409" s="31">
        <v>117.55</v>
      </c>
      <c r="M409" s="31">
        <v>107.80425</v>
      </c>
      <c r="N409" s="1"/>
      <c r="O409" s="1"/>
    </row>
    <row r="410" spans="1:15" ht="12.75" customHeight="1">
      <c r="A410" s="33">
        <v>400</v>
      </c>
      <c r="B410" s="53" t="s">
        <v>495</v>
      </c>
      <c r="C410" s="31">
        <v>8450.75</v>
      </c>
      <c r="D410" s="36">
        <v>8491.9166666666661</v>
      </c>
      <c r="E410" s="36">
        <v>8393.8333333333321</v>
      </c>
      <c r="F410" s="36">
        <v>8336.9166666666661</v>
      </c>
      <c r="G410" s="36">
        <v>8238.8333333333321</v>
      </c>
      <c r="H410" s="36">
        <v>8548.8333333333321</v>
      </c>
      <c r="I410" s="36">
        <v>8646.9166666666642</v>
      </c>
      <c r="J410" s="36">
        <v>8703.8333333333321</v>
      </c>
      <c r="K410" s="31">
        <v>8590</v>
      </c>
      <c r="L410" s="31">
        <v>8435</v>
      </c>
      <c r="M410" s="31">
        <v>0.16052</v>
      </c>
      <c r="N410" s="1"/>
      <c r="O410" s="1"/>
    </row>
    <row r="411" spans="1:15" ht="12.75" customHeight="1">
      <c r="A411" s="33">
        <v>401</v>
      </c>
      <c r="B411" s="53" t="s">
        <v>496</v>
      </c>
      <c r="C411" s="31">
        <v>1514.4</v>
      </c>
      <c r="D411" s="36">
        <v>1524.1333333333332</v>
      </c>
      <c r="E411" s="36">
        <v>1500.2666666666664</v>
      </c>
      <c r="F411" s="36">
        <v>1486.1333333333332</v>
      </c>
      <c r="G411" s="36">
        <v>1462.2666666666664</v>
      </c>
      <c r="H411" s="36">
        <v>1538.2666666666664</v>
      </c>
      <c r="I411" s="36">
        <v>1562.1333333333332</v>
      </c>
      <c r="J411" s="36">
        <v>1576.2666666666664</v>
      </c>
      <c r="K411" s="31">
        <v>1548</v>
      </c>
      <c r="L411" s="31">
        <v>1510</v>
      </c>
      <c r="M411" s="31">
        <v>2.3673700000000002</v>
      </c>
      <c r="N411" s="1"/>
      <c r="O411" s="1"/>
    </row>
    <row r="412" spans="1:15" ht="12.75" customHeight="1">
      <c r="A412" s="33">
        <v>402</v>
      </c>
      <c r="B412" t="s">
        <v>876</v>
      </c>
      <c r="C412" s="31">
        <v>394.7</v>
      </c>
      <c r="D412" s="36">
        <v>392.23333333333335</v>
      </c>
      <c r="E412" s="36">
        <v>388.01666666666671</v>
      </c>
      <c r="F412" s="36">
        <v>381.33333333333337</v>
      </c>
      <c r="G412" s="36">
        <v>377.11666666666673</v>
      </c>
      <c r="H412" s="36">
        <v>398.91666666666669</v>
      </c>
      <c r="I412" s="36">
        <v>403.13333333333338</v>
      </c>
      <c r="J412" s="36">
        <v>409.81666666666666</v>
      </c>
      <c r="K412" s="31">
        <v>396.45</v>
      </c>
      <c r="L412" s="31">
        <v>385.55</v>
      </c>
      <c r="M412" s="31">
        <v>3.1910699999999999</v>
      </c>
      <c r="N412" s="1"/>
      <c r="O412" s="1"/>
    </row>
    <row r="413" spans="1:15" ht="12.75" customHeight="1">
      <c r="A413" s="33">
        <v>403</v>
      </c>
      <c r="B413" s="53" t="s">
        <v>497</v>
      </c>
      <c r="C413" s="31">
        <v>3213.55</v>
      </c>
      <c r="D413" s="36">
        <v>3211.15</v>
      </c>
      <c r="E413" s="36">
        <v>3178.9</v>
      </c>
      <c r="F413" s="36">
        <v>3144.25</v>
      </c>
      <c r="G413" s="36">
        <v>3112</v>
      </c>
      <c r="H413" s="36">
        <v>3245.8</v>
      </c>
      <c r="I413" s="36">
        <v>3278.05</v>
      </c>
      <c r="J413" s="36">
        <v>3312.7000000000003</v>
      </c>
      <c r="K413" s="31">
        <v>3243.4</v>
      </c>
      <c r="L413" s="31">
        <v>3176.5</v>
      </c>
      <c r="M413" s="31">
        <v>0.49106</v>
      </c>
      <c r="N413" s="1"/>
      <c r="O413" s="1"/>
    </row>
    <row r="414" spans="1:15" ht="12.75" customHeight="1">
      <c r="A414" s="33">
        <v>404</v>
      </c>
      <c r="B414" s="53" t="s">
        <v>498</v>
      </c>
      <c r="C414" s="31">
        <v>375.15</v>
      </c>
      <c r="D414" s="36">
        <v>370.83333333333331</v>
      </c>
      <c r="E414" s="36">
        <v>365.16666666666663</v>
      </c>
      <c r="F414" s="36">
        <v>355.18333333333334</v>
      </c>
      <c r="G414" s="36">
        <v>349.51666666666665</v>
      </c>
      <c r="H414" s="36">
        <v>380.81666666666661</v>
      </c>
      <c r="I414" s="36">
        <v>386.48333333333323</v>
      </c>
      <c r="J414" s="36">
        <v>396.46666666666658</v>
      </c>
      <c r="K414" s="31">
        <v>376.5</v>
      </c>
      <c r="L414" s="31">
        <v>360.85</v>
      </c>
      <c r="M414" s="31">
        <v>1.5878399999999999</v>
      </c>
      <c r="N414" s="1"/>
      <c r="O414" s="1"/>
    </row>
    <row r="415" spans="1:15" ht="12.75" customHeight="1">
      <c r="A415" s="33">
        <v>405</v>
      </c>
      <c r="B415" s="53" t="s">
        <v>877</v>
      </c>
      <c r="C415" s="31">
        <v>979.6</v>
      </c>
      <c r="D415" s="36">
        <v>978.58333333333337</v>
      </c>
      <c r="E415" s="36">
        <v>959.16666666666674</v>
      </c>
      <c r="F415" s="36">
        <v>938.73333333333335</v>
      </c>
      <c r="G415" s="36">
        <v>919.31666666666672</v>
      </c>
      <c r="H415" s="36">
        <v>999.01666666666677</v>
      </c>
      <c r="I415" s="36">
        <v>1018.4333333333335</v>
      </c>
      <c r="J415" s="36">
        <v>1038.8666666666668</v>
      </c>
      <c r="K415" s="31">
        <v>998</v>
      </c>
      <c r="L415" s="31">
        <v>958.15</v>
      </c>
      <c r="M415" s="31">
        <v>0.99653999999999998</v>
      </c>
      <c r="N415" s="1"/>
      <c r="O415" s="1"/>
    </row>
    <row r="416" spans="1:15" ht="12.75" customHeight="1">
      <c r="A416" s="33">
        <v>406</v>
      </c>
      <c r="B416" s="53" t="s">
        <v>499</v>
      </c>
      <c r="C416" s="31">
        <v>743.85</v>
      </c>
      <c r="D416" s="36">
        <v>745.94999999999993</v>
      </c>
      <c r="E416" s="36">
        <v>736.29999999999984</v>
      </c>
      <c r="F416" s="36">
        <v>728.74999999999989</v>
      </c>
      <c r="G416" s="36">
        <v>719.0999999999998</v>
      </c>
      <c r="H416" s="36">
        <v>753.49999999999989</v>
      </c>
      <c r="I416" s="36">
        <v>763.15</v>
      </c>
      <c r="J416" s="36">
        <v>770.69999999999993</v>
      </c>
      <c r="K416" s="31">
        <v>755.6</v>
      </c>
      <c r="L416" s="31">
        <v>738.4</v>
      </c>
      <c r="M416" s="31">
        <v>3.8410700000000002</v>
      </c>
      <c r="N416" s="1"/>
      <c r="O416" s="1"/>
    </row>
    <row r="417" spans="1:15" ht="12.75" customHeight="1">
      <c r="A417" s="33">
        <v>407</v>
      </c>
      <c r="B417" s="53" t="s">
        <v>214</v>
      </c>
      <c r="C417" s="31">
        <v>25610</v>
      </c>
      <c r="D417" s="36">
        <v>25734.316666666666</v>
      </c>
      <c r="E417" s="36">
        <v>25426.683333333331</v>
      </c>
      <c r="F417" s="36">
        <v>25243.366666666665</v>
      </c>
      <c r="G417" s="36">
        <v>24935.73333333333</v>
      </c>
      <c r="H417" s="36">
        <v>25917.633333333331</v>
      </c>
      <c r="I417" s="36">
        <v>26225.266666666663</v>
      </c>
      <c r="J417" s="36">
        <v>26408.583333333332</v>
      </c>
      <c r="K417" s="31">
        <v>26041.95</v>
      </c>
      <c r="L417" s="31">
        <v>25551</v>
      </c>
      <c r="M417" s="31">
        <v>0.24321000000000001</v>
      </c>
      <c r="N417" s="1"/>
      <c r="O417" s="1"/>
    </row>
    <row r="418" spans="1:15" ht="12.75" customHeight="1">
      <c r="A418" s="33">
        <v>408</v>
      </c>
      <c r="B418" s="53" t="s">
        <v>500</v>
      </c>
      <c r="C418" s="31">
        <v>46</v>
      </c>
      <c r="D418" s="36">
        <v>46.016666666666673</v>
      </c>
      <c r="E418" s="36">
        <v>44.733333333333348</v>
      </c>
      <c r="F418" s="36">
        <v>43.466666666666676</v>
      </c>
      <c r="G418" s="36">
        <v>42.183333333333351</v>
      </c>
      <c r="H418" s="36">
        <v>47.283333333333346</v>
      </c>
      <c r="I418" s="36">
        <v>48.566666666666663</v>
      </c>
      <c r="J418" s="36">
        <v>49.833333333333343</v>
      </c>
      <c r="K418" s="31">
        <v>47.3</v>
      </c>
      <c r="L418" s="31">
        <v>44.75</v>
      </c>
      <c r="M418" s="31">
        <v>179.60033000000001</v>
      </c>
      <c r="N418" s="1"/>
      <c r="O418" s="1"/>
    </row>
    <row r="419" spans="1:15" ht="12.75" customHeight="1">
      <c r="A419" s="33">
        <v>409</v>
      </c>
      <c r="B419" s="53" t="s">
        <v>217</v>
      </c>
      <c r="C419" s="31">
        <v>2528.0500000000002</v>
      </c>
      <c r="D419" s="36">
        <v>2537.9333333333334</v>
      </c>
      <c r="E419" s="36">
        <v>2509.6166666666668</v>
      </c>
      <c r="F419" s="36">
        <v>2491.1833333333334</v>
      </c>
      <c r="G419" s="36">
        <v>2462.8666666666668</v>
      </c>
      <c r="H419" s="36">
        <v>2556.3666666666668</v>
      </c>
      <c r="I419" s="36">
        <v>2584.6833333333334</v>
      </c>
      <c r="J419" s="36">
        <v>2603.1166666666668</v>
      </c>
      <c r="K419" s="31">
        <v>2566.25</v>
      </c>
      <c r="L419" s="31">
        <v>2519.5</v>
      </c>
      <c r="M419" s="31">
        <v>7.0088499999999998</v>
      </c>
      <c r="N419" s="1"/>
      <c r="O419" s="1"/>
    </row>
    <row r="420" spans="1:15" ht="12.75" customHeight="1">
      <c r="A420" s="33">
        <v>410</v>
      </c>
      <c r="B420" s="53" t="s">
        <v>501</v>
      </c>
      <c r="C420" s="31">
        <v>630.1</v>
      </c>
      <c r="D420" s="36">
        <v>638</v>
      </c>
      <c r="E420" s="36">
        <v>617.1</v>
      </c>
      <c r="F420" s="36">
        <v>604.1</v>
      </c>
      <c r="G420" s="36">
        <v>583.20000000000005</v>
      </c>
      <c r="H420" s="36">
        <v>651</v>
      </c>
      <c r="I420" s="36">
        <v>671.90000000000009</v>
      </c>
      <c r="J420" s="36">
        <v>684.9</v>
      </c>
      <c r="K420" s="31">
        <v>658.9</v>
      </c>
      <c r="L420" s="31">
        <v>625</v>
      </c>
      <c r="M420" s="31">
        <v>23.76276</v>
      </c>
      <c r="N420" s="1"/>
      <c r="O420" s="1"/>
    </row>
    <row r="421" spans="1:15" ht="12.75" customHeight="1">
      <c r="A421" s="33">
        <v>411</v>
      </c>
      <c r="B421" s="53" t="s">
        <v>215</v>
      </c>
      <c r="C421" s="31">
        <v>5582.8</v>
      </c>
      <c r="D421" s="36">
        <v>5588.5999999999995</v>
      </c>
      <c r="E421" s="36">
        <v>5544.2499999999991</v>
      </c>
      <c r="F421" s="36">
        <v>5505.7</v>
      </c>
      <c r="G421" s="36">
        <v>5461.3499999999995</v>
      </c>
      <c r="H421" s="36">
        <v>5627.1499999999987</v>
      </c>
      <c r="I421" s="36">
        <v>5671.4999999999991</v>
      </c>
      <c r="J421" s="36">
        <v>5710.0499999999984</v>
      </c>
      <c r="K421" s="31">
        <v>5632.95</v>
      </c>
      <c r="L421" s="31">
        <v>5550.05</v>
      </c>
      <c r="M421" s="31">
        <v>1.8219099999999999</v>
      </c>
      <c r="N421" s="1"/>
      <c r="O421" s="1"/>
    </row>
    <row r="422" spans="1:15" ht="12.75" customHeight="1">
      <c r="A422" s="33">
        <v>412</v>
      </c>
      <c r="B422" s="53" t="s">
        <v>502</v>
      </c>
      <c r="C422" s="31">
        <v>1644.35</v>
      </c>
      <c r="D422" s="36">
        <v>1636.3666666666668</v>
      </c>
      <c r="E422" s="36">
        <v>1612.7333333333336</v>
      </c>
      <c r="F422" s="36">
        <v>1581.1166666666668</v>
      </c>
      <c r="G422" s="36">
        <v>1557.4833333333336</v>
      </c>
      <c r="H422" s="36">
        <v>1667.9833333333336</v>
      </c>
      <c r="I422" s="36">
        <v>1691.6166666666668</v>
      </c>
      <c r="J422" s="36">
        <v>1723.2333333333336</v>
      </c>
      <c r="K422" s="31">
        <v>1660</v>
      </c>
      <c r="L422" s="31">
        <v>1604.75</v>
      </c>
      <c r="M422" s="31">
        <v>2.7610299999999999</v>
      </c>
      <c r="N422" s="1"/>
      <c r="O422" s="1"/>
    </row>
    <row r="423" spans="1:15" ht="12.75" customHeight="1">
      <c r="A423" s="33">
        <v>413</v>
      </c>
      <c r="B423" s="53" t="s">
        <v>503</v>
      </c>
      <c r="C423" s="31">
        <v>8634.2000000000007</v>
      </c>
      <c r="D423" s="36">
        <v>8678.0666666666675</v>
      </c>
      <c r="E423" s="36">
        <v>8557.133333333335</v>
      </c>
      <c r="F423" s="36">
        <v>8480.0666666666675</v>
      </c>
      <c r="G423" s="36">
        <v>8359.133333333335</v>
      </c>
      <c r="H423" s="36">
        <v>8755.133333333335</v>
      </c>
      <c r="I423" s="36">
        <v>8876.0666666666657</v>
      </c>
      <c r="J423" s="36">
        <v>8953.133333333335</v>
      </c>
      <c r="K423" s="31">
        <v>8799</v>
      </c>
      <c r="L423" s="31">
        <v>8601</v>
      </c>
      <c r="M423" s="31">
        <v>0.74043999999999999</v>
      </c>
      <c r="N423" s="1"/>
      <c r="O423" s="1"/>
    </row>
    <row r="424" spans="1:15" ht="12.75" customHeight="1">
      <c r="A424" s="33">
        <v>414</v>
      </c>
      <c r="B424" s="53" t="s">
        <v>294</v>
      </c>
      <c r="C424" s="31">
        <v>651.70000000000005</v>
      </c>
      <c r="D424" s="36">
        <v>656.63333333333333</v>
      </c>
      <c r="E424" s="36">
        <v>640.06666666666661</v>
      </c>
      <c r="F424" s="36">
        <v>628.43333333333328</v>
      </c>
      <c r="G424" s="36">
        <v>611.86666666666656</v>
      </c>
      <c r="H424" s="36">
        <v>668.26666666666665</v>
      </c>
      <c r="I424" s="36">
        <v>684.83333333333348</v>
      </c>
      <c r="J424" s="36">
        <v>696.4666666666667</v>
      </c>
      <c r="K424" s="31">
        <v>673.2</v>
      </c>
      <c r="L424" s="31">
        <v>645</v>
      </c>
      <c r="M424" s="31">
        <v>25.34713</v>
      </c>
      <c r="N424" s="1"/>
      <c r="O424" s="1"/>
    </row>
    <row r="425" spans="1:15" ht="12.75" customHeight="1">
      <c r="A425" s="33">
        <v>415</v>
      </c>
      <c r="B425" s="53" t="s">
        <v>504</v>
      </c>
      <c r="C425" s="31">
        <v>737.75</v>
      </c>
      <c r="D425" s="36">
        <v>742.0333333333333</v>
      </c>
      <c r="E425" s="36">
        <v>723.96666666666658</v>
      </c>
      <c r="F425" s="36">
        <v>710.18333333333328</v>
      </c>
      <c r="G425" s="36">
        <v>692.11666666666656</v>
      </c>
      <c r="H425" s="36">
        <v>755.81666666666661</v>
      </c>
      <c r="I425" s="36">
        <v>773.88333333333321</v>
      </c>
      <c r="J425" s="36">
        <v>787.66666666666663</v>
      </c>
      <c r="K425" s="31">
        <v>760.1</v>
      </c>
      <c r="L425" s="31">
        <v>728.25</v>
      </c>
      <c r="M425" s="31">
        <v>11.946400000000001</v>
      </c>
      <c r="N425" s="1"/>
      <c r="O425" s="1"/>
    </row>
    <row r="426" spans="1:15" ht="12.75" customHeight="1">
      <c r="A426" s="33">
        <v>416</v>
      </c>
      <c r="B426" s="53" t="s">
        <v>505</v>
      </c>
      <c r="C426" s="31">
        <v>558.70000000000005</v>
      </c>
      <c r="D426" s="36">
        <v>558.61666666666667</v>
      </c>
      <c r="E426" s="36">
        <v>554.58333333333337</v>
      </c>
      <c r="F426" s="36">
        <v>550.4666666666667</v>
      </c>
      <c r="G426" s="36">
        <v>546.43333333333339</v>
      </c>
      <c r="H426" s="36">
        <v>562.73333333333335</v>
      </c>
      <c r="I426" s="36">
        <v>566.76666666666665</v>
      </c>
      <c r="J426" s="36">
        <v>570.88333333333333</v>
      </c>
      <c r="K426" s="31">
        <v>562.65</v>
      </c>
      <c r="L426" s="31">
        <v>554.5</v>
      </c>
      <c r="M426" s="31">
        <v>2.0199400000000001</v>
      </c>
      <c r="N426" s="1"/>
      <c r="O426" s="1"/>
    </row>
    <row r="427" spans="1:15" ht="12.75" customHeight="1">
      <c r="A427" s="33">
        <v>417</v>
      </c>
      <c r="B427" s="53" t="s">
        <v>213</v>
      </c>
      <c r="C427" s="31">
        <v>779.05</v>
      </c>
      <c r="D427" s="36">
        <v>774.4666666666667</v>
      </c>
      <c r="E427" s="36">
        <v>768.23333333333335</v>
      </c>
      <c r="F427" s="36">
        <v>757.41666666666663</v>
      </c>
      <c r="G427" s="36">
        <v>751.18333333333328</v>
      </c>
      <c r="H427" s="36">
        <v>785.28333333333342</v>
      </c>
      <c r="I427" s="36">
        <v>791.51666666666677</v>
      </c>
      <c r="J427" s="36">
        <v>802.33333333333348</v>
      </c>
      <c r="K427" s="31">
        <v>780.7</v>
      </c>
      <c r="L427" s="31">
        <v>763.65</v>
      </c>
      <c r="M427" s="31">
        <v>145.30669</v>
      </c>
      <c r="N427" s="1"/>
      <c r="O427" s="1"/>
    </row>
    <row r="428" spans="1:15" ht="12.75" customHeight="1">
      <c r="A428" s="33">
        <v>418</v>
      </c>
      <c r="B428" s="53" t="s">
        <v>210</v>
      </c>
      <c r="C428" s="31">
        <v>153.05000000000001</v>
      </c>
      <c r="D428" s="36">
        <v>153.70000000000002</v>
      </c>
      <c r="E428" s="36">
        <v>151.90000000000003</v>
      </c>
      <c r="F428" s="36">
        <v>150.75000000000003</v>
      </c>
      <c r="G428" s="36">
        <v>148.95000000000005</v>
      </c>
      <c r="H428" s="36">
        <v>154.85000000000002</v>
      </c>
      <c r="I428" s="36">
        <v>156.65000000000003</v>
      </c>
      <c r="J428" s="36">
        <v>157.80000000000001</v>
      </c>
      <c r="K428" s="31">
        <v>155.5</v>
      </c>
      <c r="L428" s="31">
        <v>152.55000000000001</v>
      </c>
      <c r="M428" s="31">
        <v>609.92105000000004</v>
      </c>
      <c r="N428" s="1"/>
      <c r="O428" s="1"/>
    </row>
    <row r="429" spans="1:15" ht="12.75" customHeight="1">
      <c r="A429" s="33">
        <v>419</v>
      </c>
      <c r="B429" s="53" t="s">
        <v>506</v>
      </c>
      <c r="C429" s="31">
        <v>513.65</v>
      </c>
      <c r="D429" s="36">
        <v>515.7833333333333</v>
      </c>
      <c r="E429" s="36">
        <v>506.86666666666656</v>
      </c>
      <c r="F429" s="36">
        <v>500.08333333333326</v>
      </c>
      <c r="G429" s="36">
        <v>491.16666666666652</v>
      </c>
      <c r="H429" s="36">
        <v>522.56666666666661</v>
      </c>
      <c r="I429" s="36">
        <v>531.48333333333335</v>
      </c>
      <c r="J429" s="36">
        <v>538.26666666666665</v>
      </c>
      <c r="K429" s="31">
        <v>524.70000000000005</v>
      </c>
      <c r="L429" s="31">
        <v>509</v>
      </c>
      <c r="M429" s="31">
        <v>7.29094</v>
      </c>
      <c r="N429" s="1"/>
      <c r="O429" s="1"/>
    </row>
    <row r="430" spans="1:15" ht="12.75" customHeight="1">
      <c r="A430" s="33">
        <v>420</v>
      </c>
      <c r="B430" s="53" t="s">
        <v>507</v>
      </c>
      <c r="C430" s="31">
        <v>140.35</v>
      </c>
      <c r="D430" s="36">
        <v>140.75</v>
      </c>
      <c r="E430" s="36">
        <v>137.65</v>
      </c>
      <c r="F430" s="36">
        <v>134.95000000000002</v>
      </c>
      <c r="G430" s="36">
        <v>131.85000000000002</v>
      </c>
      <c r="H430" s="36">
        <v>143.44999999999999</v>
      </c>
      <c r="I430" s="36">
        <v>146.55000000000001</v>
      </c>
      <c r="J430" s="36">
        <v>149.24999999999997</v>
      </c>
      <c r="K430" s="31">
        <v>143.85</v>
      </c>
      <c r="L430" s="31">
        <v>138.05000000000001</v>
      </c>
      <c r="M430" s="31">
        <v>65.951170000000005</v>
      </c>
      <c r="N430" s="1"/>
      <c r="O430" s="1"/>
    </row>
    <row r="431" spans="1:15" ht="12.75" customHeight="1">
      <c r="A431" s="33">
        <v>421</v>
      </c>
      <c r="B431" s="53" t="s">
        <v>508</v>
      </c>
      <c r="C431" s="31">
        <v>404.35</v>
      </c>
      <c r="D431" s="36">
        <v>400.33333333333331</v>
      </c>
      <c r="E431" s="36">
        <v>386.26666666666665</v>
      </c>
      <c r="F431" s="36">
        <v>368.18333333333334</v>
      </c>
      <c r="G431" s="36">
        <v>354.11666666666667</v>
      </c>
      <c r="H431" s="36">
        <v>418.41666666666663</v>
      </c>
      <c r="I431" s="36">
        <v>432.48333333333335</v>
      </c>
      <c r="J431" s="36">
        <v>450.56666666666661</v>
      </c>
      <c r="K431" s="31">
        <v>414.4</v>
      </c>
      <c r="L431" s="31">
        <v>382.25</v>
      </c>
      <c r="M431" s="31">
        <v>12.0838</v>
      </c>
      <c r="N431" s="1"/>
      <c r="O431" s="1"/>
    </row>
    <row r="432" spans="1:15" ht="12.75" customHeight="1">
      <c r="A432" s="33">
        <v>422</v>
      </c>
      <c r="B432" s="53" t="s">
        <v>509</v>
      </c>
      <c r="C432" s="31">
        <v>429.7</v>
      </c>
      <c r="D432" s="36">
        <v>429.7</v>
      </c>
      <c r="E432" s="36">
        <v>429.7</v>
      </c>
      <c r="F432" s="36">
        <v>429.7</v>
      </c>
      <c r="G432" s="36">
        <v>429.7</v>
      </c>
      <c r="H432" s="36">
        <v>429.7</v>
      </c>
      <c r="I432" s="36">
        <v>429.7</v>
      </c>
      <c r="J432" s="36">
        <v>429.7</v>
      </c>
      <c r="K432" s="31">
        <v>429.7</v>
      </c>
      <c r="L432" s="31">
        <v>429.7</v>
      </c>
      <c r="M432" s="31">
        <v>0.65303999999999995</v>
      </c>
      <c r="N432" s="1"/>
      <c r="O432" s="1"/>
    </row>
    <row r="433" spans="1:15" ht="12.75" customHeight="1">
      <c r="A433" s="33">
        <v>423</v>
      </c>
      <c r="B433" s="53" t="s">
        <v>218</v>
      </c>
      <c r="C433" s="31">
        <v>1604.05</v>
      </c>
      <c r="D433" s="36">
        <v>1598.7666666666667</v>
      </c>
      <c r="E433" s="36">
        <v>1589.0333333333333</v>
      </c>
      <c r="F433" s="36">
        <v>1574.0166666666667</v>
      </c>
      <c r="G433" s="36">
        <v>1564.2833333333333</v>
      </c>
      <c r="H433" s="36">
        <v>1613.7833333333333</v>
      </c>
      <c r="I433" s="36">
        <v>1623.5166666666664</v>
      </c>
      <c r="J433" s="36">
        <v>1638.5333333333333</v>
      </c>
      <c r="K433" s="31">
        <v>1608.5</v>
      </c>
      <c r="L433" s="31">
        <v>1583.75</v>
      </c>
      <c r="M433" s="31">
        <v>19.288779999999999</v>
      </c>
      <c r="N433" s="1"/>
      <c r="O433" s="1"/>
    </row>
    <row r="434" spans="1:15" ht="12.75" customHeight="1">
      <c r="A434" s="33">
        <v>424</v>
      </c>
      <c r="B434" s="53" t="s">
        <v>219</v>
      </c>
      <c r="C434" s="31">
        <v>630.70000000000005</v>
      </c>
      <c r="D434" s="36">
        <v>621.66666666666663</v>
      </c>
      <c r="E434" s="36">
        <v>605.0333333333333</v>
      </c>
      <c r="F434" s="36">
        <v>579.36666666666667</v>
      </c>
      <c r="G434" s="36">
        <v>562.73333333333335</v>
      </c>
      <c r="H434" s="36">
        <v>647.33333333333326</v>
      </c>
      <c r="I434" s="36">
        <v>663.9666666666667</v>
      </c>
      <c r="J434" s="36">
        <v>689.63333333333321</v>
      </c>
      <c r="K434" s="31">
        <v>638.29999999999995</v>
      </c>
      <c r="L434" s="31">
        <v>596</v>
      </c>
      <c r="M434" s="31">
        <v>29.97261</v>
      </c>
      <c r="N434" s="1"/>
      <c r="O434" s="1"/>
    </row>
    <row r="435" spans="1:15" ht="12.75" customHeight="1">
      <c r="A435" s="33">
        <v>425</v>
      </c>
      <c r="B435" s="53" t="s">
        <v>510</v>
      </c>
      <c r="C435" s="31">
        <v>4439.1499999999996</v>
      </c>
      <c r="D435" s="36">
        <v>4468.4999999999991</v>
      </c>
      <c r="E435" s="36">
        <v>4397.5499999999984</v>
      </c>
      <c r="F435" s="36">
        <v>4355.9499999999989</v>
      </c>
      <c r="G435" s="36">
        <v>4284.9999999999982</v>
      </c>
      <c r="H435" s="36">
        <v>4510.0999999999985</v>
      </c>
      <c r="I435" s="36">
        <v>4581.0499999999993</v>
      </c>
      <c r="J435" s="36">
        <v>4622.6499999999987</v>
      </c>
      <c r="K435" s="31">
        <v>4539.45</v>
      </c>
      <c r="L435" s="31">
        <v>4426.8999999999996</v>
      </c>
      <c r="M435" s="31">
        <v>1.28264</v>
      </c>
      <c r="N435" s="1"/>
      <c r="O435" s="1"/>
    </row>
    <row r="436" spans="1:15" ht="12.75" customHeight="1">
      <c r="A436" s="33">
        <v>426</v>
      </c>
      <c r="B436" s="53" t="s">
        <v>511</v>
      </c>
      <c r="C436" s="31">
        <v>1126.3499999999999</v>
      </c>
      <c r="D436" s="36">
        <v>1137.1166666666666</v>
      </c>
      <c r="E436" s="36">
        <v>1109.333333333333</v>
      </c>
      <c r="F436" s="36">
        <v>1092.3166666666664</v>
      </c>
      <c r="G436" s="36">
        <v>1064.5333333333328</v>
      </c>
      <c r="H436" s="36">
        <v>1154.1333333333332</v>
      </c>
      <c r="I436" s="36">
        <v>1181.9166666666665</v>
      </c>
      <c r="J436" s="36">
        <v>1198.9333333333334</v>
      </c>
      <c r="K436" s="31">
        <v>1164.9000000000001</v>
      </c>
      <c r="L436" s="31">
        <v>1120.0999999999999</v>
      </c>
      <c r="M436" s="31">
        <v>0.86800999999999995</v>
      </c>
      <c r="N436" s="1"/>
      <c r="O436" s="1"/>
    </row>
    <row r="437" spans="1:15" ht="12.75" customHeight="1">
      <c r="A437" s="33">
        <v>427</v>
      </c>
      <c r="B437" s="53" t="s">
        <v>512</v>
      </c>
      <c r="C437" s="31">
        <v>446.9</v>
      </c>
      <c r="D437" s="36">
        <v>450.55</v>
      </c>
      <c r="E437" s="36">
        <v>441.35</v>
      </c>
      <c r="F437" s="36">
        <v>435.8</v>
      </c>
      <c r="G437" s="36">
        <v>426.6</v>
      </c>
      <c r="H437" s="36">
        <v>456.1</v>
      </c>
      <c r="I437" s="36">
        <v>465.29999999999995</v>
      </c>
      <c r="J437" s="36">
        <v>470.85</v>
      </c>
      <c r="K437" s="31">
        <v>459.75</v>
      </c>
      <c r="L437" s="31">
        <v>445</v>
      </c>
      <c r="M437" s="31">
        <v>1.819</v>
      </c>
      <c r="N437" s="1"/>
      <c r="O437" s="1"/>
    </row>
    <row r="438" spans="1:15" ht="12.75" customHeight="1">
      <c r="A438" s="33">
        <v>428</v>
      </c>
      <c r="B438" s="53" t="s">
        <v>513</v>
      </c>
      <c r="C438" s="31">
        <v>428.3</v>
      </c>
      <c r="D438" s="36">
        <v>427.48333333333335</v>
      </c>
      <c r="E438" s="36">
        <v>423.36666666666667</v>
      </c>
      <c r="F438" s="36">
        <v>418.43333333333334</v>
      </c>
      <c r="G438" s="36">
        <v>414.31666666666666</v>
      </c>
      <c r="H438" s="36">
        <v>432.41666666666669</v>
      </c>
      <c r="I438" s="36">
        <v>436.53333333333336</v>
      </c>
      <c r="J438" s="36">
        <v>441.4666666666667</v>
      </c>
      <c r="K438" s="31">
        <v>431.6</v>
      </c>
      <c r="L438" s="31">
        <v>422.55</v>
      </c>
      <c r="M438" s="31">
        <v>0.64573999999999998</v>
      </c>
      <c r="N438" s="1"/>
      <c r="O438" s="1"/>
    </row>
    <row r="439" spans="1:15" ht="12.75" customHeight="1">
      <c r="A439" s="33">
        <v>429</v>
      </c>
      <c r="B439" s="53" t="s">
        <v>514</v>
      </c>
      <c r="C439" s="31">
        <v>4123.8</v>
      </c>
      <c r="D439" s="36">
        <v>4127.0666666666666</v>
      </c>
      <c r="E439" s="36">
        <v>4099.1833333333334</v>
      </c>
      <c r="F439" s="36">
        <v>4074.5666666666666</v>
      </c>
      <c r="G439" s="36">
        <v>4046.6833333333334</v>
      </c>
      <c r="H439" s="36">
        <v>4151.6833333333334</v>
      </c>
      <c r="I439" s="36">
        <v>4179.5666666666666</v>
      </c>
      <c r="J439" s="36">
        <v>4204.1833333333334</v>
      </c>
      <c r="K439" s="31">
        <v>4154.95</v>
      </c>
      <c r="L439" s="31">
        <v>4102.45</v>
      </c>
      <c r="M439" s="31">
        <v>2.7016900000000001</v>
      </c>
      <c r="N439" s="1"/>
      <c r="O439" s="1"/>
    </row>
    <row r="440" spans="1:15" ht="12.75" customHeight="1">
      <c r="A440" s="33">
        <v>430</v>
      </c>
      <c r="B440" s="53" t="s">
        <v>515</v>
      </c>
      <c r="C440" s="31">
        <v>615.65</v>
      </c>
      <c r="D440" s="36">
        <v>621.1</v>
      </c>
      <c r="E440" s="36">
        <v>609</v>
      </c>
      <c r="F440" s="36">
        <v>602.35</v>
      </c>
      <c r="G440" s="36">
        <v>590.25</v>
      </c>
      <c r="H440" s="36">
        <v>627.75</v>
      </c>
      <c r="I440" s="36">
        <v>639.85000000000014</v>
      </c>
      <c r="J440" s="36">
        <v>646.5</v>
      </c>
      <c r="K440" s="31">
        <v>633.20000000000005</v>
      </c>
      <c r="L440" s="31">
        <v>614.45000000000005</v>
      </c>
      <c r="M440" s="31">
        <v>1.4830000000000001</v>
      </c>
      <c r="N440" s="1"/>
      <c r="O440" s="1"/>
    </row>
    <row r="441" spans="1:15" ht="12.75" customHeight="1">
      <c r="A441" s="33">
        <v>431</v>
      </c>
      <c r="B441" s="53" t="s">
        <v>516</v>
      </c>
      <c r="C441" s="31">
        <v>42.15</v>
      </c>
      <c r="D441" s="36">
        <v>41.966666666666669</v>
      </c>
      <c r="E441" s="36">
        <v>41.283333333333339</v>
      </c>
      <c r="F441" s="36">
        <v>40.416666666666671</v>
      </c>
      <c r="G441" s="36">
        <v>39.733333333333341</v>
      </c>
      <c r="H441" s="36">
        <v>42.833333333333336</v>
      </c>
      <c r="I441" s="36">
        <v>43.516666666666673</v>
      </c>
      <c r="J441" s="36">
        <v>44.383333333333333</v>
      </c>
      <c r="K441" s="31">
        <v>42.65</v>
      </c>
      <c r="L441" s="31">
        <v>41.1</v>
      </c>
      <c r="M441" s="31">
        <v>286.93252000000001</v>
      </c>
      <c r="N441" s="1"/>
      <c r="O441" s="1"/>
    </row>
    <row r="442" spans="1:15" ht="12.75" customHeight="1">
      <c r="A442" s="33">
        <v>432</v>
      </c>
      <c r="B442" s="53" t="s">
        <v>517</v>
      </c>
      <c r="C442" s="31">
        <v>663.9</v>
      </c>
      <c r="D442" s="36">
        <v>666.56666666666661</v>
      </c>
      <c r="E442" s="36">
        <v>655.68333333333317</v>
      </c>
      <c r="F442" s="36">
        <v>647.46666666666658</v>
      </c>
      <c r="G442" s="36">
        <v>636.58333333333314</v>
      </c>
      <c r="H442" s="36">
        <v>674.78333333333319</v>
      </c>
      <c r="I442" s="36">
        <v>685.66666666666663</v>
      </c>
      <c r="J442" s="36">
        <v>693.88333333333321</v>
      </c>
      <c r="K442" s="31">
        <v>677.45</v>
      </c>
      <c r="L442" s="31">
        <v>658.35</v>
      </c>
      <c r="M442" s="31">
        <v>9.58094</v>
      </c>
      <c r="N442" s="1"/>
      <c r="O442" s="1"/>
    </row>
    <row r="443" spans="1:15" ht="12.75" customHeight="1">
      <c r="A443" s="33">
        <v>433</v>
      </c>
      <c r="B443" s="53" t="s">
        <v>878</v>
      </c>
      <c r="C443" s="31">
        <v>983.1</v>
      </c>
      <c r="D443" s="36">
        <v>983.15</v>
      </c>
      <c r="E443" s="36">
        <v>974</v>
      </c>
      <c r="F443" s="36">
        <v>964.9</v>
      </c>
      <c r="G443" s="36">
        <v>955.75</v>
      </c>
      <c r="H443" s="36">
        <v>992.25</v>
      </c>
      <c r="I443" s="36">
        <v>1001.3999999999999</v>
      </c>
      <c r="J443" s="36">
        <v>1010.5</v>
      </c>
      <c r="K443" s="31">
        <v>992.3</v>
      </c>
      <c r="L443" s="31">
        <v>974.05</v>
      </c>
      <c r="M443" s="31">
        <v>1.34009</v>
      </c>
      <c r="N443" s="1"/>
      <c r="O443" s="1"/>
    </row>
    <row r="444" spans="1:15" ht="12.75" customHeight="1">
      <c r="A444" s="33">
        <v>434</v>
      </c>
      <c r="B444" s="53" t="s">
        <v>220</v>
      </c>
      <c r="C444" s="31">
        <v>732</v>
      </c>
      <c r="D444" s="36">
        <v>734.18333333333339</v>
      </c>
      <c r="E444" s="36">
        <v>726.96666666666681</v>
      </c>
      <c r="F444" s="36">
        <v>721.93333333333339</v>
      </c>
      <c r="G444" s="36">
        <v>714.71666666666681</v>
      </c>
      <c r="H444" s="36">
        <v>739.21666666666681</v>
      </c>
      <c r="I444" s="36">
        <v>746.43333333333351</v>
      </c>
      <c r="J444" s="36">
        <v>751.46666666666681</v>
      </c>
      <c r="K444" s="31">
        <v>741.4</v>
      </c>
      <c r="L444" s="31">
        <v>729.15</v>
      </c>
      <c r="M444" s="31">
        <v>8.9126600000000007</v>
      </c>
      <c r="N444" s="1"/>
      <c r="O444" s="1"/>
    </row>
    <row r="445" spans="1:15" ht="12.75" customHeight="1">
      <c r="A445" s="33">
        <v>435</v>
      </c>
      <c r="B445" s="53" t="s">
        <v>879</v>
      </c>
      <c r="C445" s="31">
        <v>479.35</v>
      </c>
      <c r="D445" s="36">
        <v>479.26666666666665</v>
      </c>
      <c r="E445" s="36">
        <v>474.63333333333333</v>
      </c>
      <c r="F445" s="36">
        <v>469.91666666666669</v>
      </c>
      <c r="G445" s="36">
        <v>465.28333333333336</v>
      </c>
      <c r="H445" s="36">
        <v>483.98333333333329</v>
      </c>
      <c r="I445" s="36">
        <v>488.61666666666662</v>
      </c>
      <c r="J445" s="36">
        <v>493.33333333333326</v>
      </c>
      <c r="K445" s="31">
        <v>483.9</v>
      </c>
      <c r="L445" s="31">
        <v>474.55</v>
      </c>
      <c r="M445" s="31">
        <v>2.1858200000000001</v>
      </c>
      <c r="N445" s="1"/>
      <c r="O445" s="1"/>
    </row>
    <row r="446" spans="1:15" ht="12.75" customHeight="1">
      <c r="A446" s="33">
        <v>436</v>
      </c>
      <c r="B446" s="53" t="s">
        <v>518</v>
      </c>
      <c r="C446" s="31">
        <v>709.2</v>
      </c>
      <c r="D446" s="36">
        <v>708</v>
      </c>
      <c r="E446" s="36">
        <v>703.2</v>
      </c>
      <c r="F446" s="36">
        <v>697.2</v>
      </c>
      <c r="G446" s="36">
        <v>692.40000000000009</v>
      </c>
      <c r="H446" s="36">
        <v>714</v>
      </c>
      <c r="I446" s="36">
        <v>718.8</v>
      </c>
      <c r="J446" s="36">
        <v>724.8</v>
      </c>
      <c r="K446" s="31">
        <v>712.8</v>
      </c>
      <c r="L446" s="31">
        <v>702</v>
      </c>
      <c r="M446" s="31">
        <v>0.44896999999999998</v>
      </c>
      <c r="N446" s="1"/>
      <c r="O446" s="1"/>
    </row>
    <row r="447" spans="1:15" ht="12.75" customHeight="1">
      <c r="A447" s="33">
        <v>437</v>
      </c>
      <c r="B447" s="53" t="s">
        <v>519</v>
      </c>
      <c r="C447" s="31">
        <v>47.65</v>
      </c>
      <c r="D447" s="36">
        <v>47.616666666666667</v>
      </c>
      <c r="E447" s="36">
        <v>46.783333333333331</v>
      </c>
      <c r="F447" s="36">
        <v>45.916666666666664</v>
      </c>
      <c r="G447" s="36">
        <v>45.083333333333329</v>
      </c>
      <c r="H447" s="36">
        <v>48.483333333333334</v>
      </c>
      <c r="I447" s="36">
        <v>49.316666666666663</v>
      </c>
      <c r="J447" s="36">
        <v>50.183333333333337</v>
      </c>
      <c r="K447" s="31">
        <v>48.45</v>
      </c>
      <c r="L447" s="31">
        <v>46.75</v>
      </c>
      <c r="M447" s="31">
        <v>28.76013</v>
      </c>
      <c r="N447" s="1"/>
      <c r="O447" s="1"/>
    </row>
    <row r="448" spans="1:15" ht="12.75" customHeight="1">
      <c r="A448" s="33">
        <v>438</v>
      </c>
      <c r="B448" s="53" t="s">
        <v>232</v>
      </c>
      <c r="C448" s="31">
        <v>2097.4</v>
      </c>
      <c r="D448" s="36">
        <v>2109.6333333333332</v>
      </c>
      <c r="E448" s="36">
        <v>2076.8666666666663</v>
      </c>
      <c r="F448" s="36">
        <v>2056.333333333333</v>
      </c>
      <c r="G448" s="36">
        <v>2023.5666666666662</v>
      </c>
      <c r="H448" s="36">
        <v>2130.1666666666665</v>
      </c>
      <c r="I448" s="36">
        <v>2162.9333333333329</v>
      </c>
      <c r="J448" s="36">
        <v>2183.4666666666667</v>
      </c>
      <c r="K448" s="31">
        <v>2142.4</v>
      </c>
      <c r="L448" s="31">
        <v>2089.1</v>
      </c>
      <c r="M448" s="31">
        <v>5.9294799999999999</v>
      </c>
      <c r="N448" s="1"/>
      <c r="O448" s="1"/>
    </row>
    <row r="449" spans="1:15" ht="12.75" customHeight="1">
      <c r="A449" s="33">
        <v>439</v>
      </c>
      <c r="B449" s="53" t="s">
        <v>520</v>
      </c>
      <c r="C449" s="31">
        <v>985.9</v>
      </c>
      <c r="D449" s="36">
        <v>978.98333333333323</v>
      </c>
      <c r="E449" s="36">
        <v>926.96666666666647</v>
      </c>
      <c r="F449" s="36">
        <v>868.03333333333319</v>
      </c>
      <c r="G449" s="36">
        <v>816.01666666666642</v>
      </c>
      <c r="H449" s="36">
        <v>1037.9166666666665</v>
      </c>
      <c r="I449" s="36">
        <v>1089.9333333333332</v>
      </c>
      <c r="J449" s="36">
        <v>1148.8666666666666</v>
      </c>
      <c r="K449" s="31">
        <v>1031</v>
      </c>
      <c r="L449" s="31">
        <v>920.05</v>
      </c>
      <c r="M449" s="31">
        <v>82.440079999999995</v>
      </c>
      <c r="N449" s="1"/>
      <c r="O449" s="1"/>
    </row>
    <row r="450" spans="1:15" ht="12.75" customHeight="1">
      <c r="A450" s="33">
        <v>440</v>
      </c>
      <c r="B450" s="53" t="s">
        <v>221</v>
      </c>
      <c r="C450" s="31">
        <v>1168.55</v>
      </c>
      <c r="D450" s="36">
        <v>1165.8333333333333</v>
      </c>
      <c r="E450" s="36">
        <v>1142.8666666666666</v>
      </c>
      <c r="F450" s="36">
        <v>1117.1833333333334</v>
      </c>
      <c r="G450" s="36">
        <v>1094.2166666666667</v>
      </c>
      <c r="H450" s="36">
        <v>1191.5166666666664</v>
      </c>
      <c r="I450" s="36">
        <v>1214.4833333333331</v>
      </c>
      <c r="J450" s="36">
        <v>1240.1666666666663</v>
      </c>
      <c r="K450" s="31">
        <v>1188.8</v>
      </c>
      <c r="L450" s="31">
        <v>1140.1500000000001</v>
      </c>
      <c r="M450" s="31">
        <v>50.571120000000001</v>
      </c>
      <c r="N450" s="1"/>
      <c r="O450" s="1"/>
    </row>
    <row r="451" spans="1:15" ht="12.75" customHeight="1">
      <c r="A451" s="33">
        <v>441</v>
      </c>
      <c r="B451" s="53" t="s">
        <v>222</v>
      </c>
      <c r="C451" s="31">
        <v>1970.55</v>
      </c>
      <c r="D451" s="36">
        <v>1986.5333333333335</v>
      </c>
      <c r="E451" s="36">
        <v>1953.0666666666671</v>
      </c>
      <c r="F451" s="36">
        <v>1935.5833333333335</v>
      </c>
      <c r="G451" s="36">
        <v>1902.116666666667</v>
      </c>
      <c r="H451" s="36">
        <v>2004.0166666666671</v>
      </c>
      <c r="I451" s="36">
        <v>2037.4833333333338</v>
      </c>
      <c r="J451" s="36">
        <v>2054.9666666666672</v>
      </c>
      <c r="K451" s="31">
        <v>2020</v>
      </c>
      <c r="L451" s="31">
        <v>1969.05</v>
      </c>
      <c r="M451" s="31">
        <v>3.6558000000000002</v>
      </c>
      <c r="N451" s="1"/>
      <c r="O451" s="1"/>
    </row>
    <row r="452" spans="1:15" ht="12.75" customHeight="1">
      <c r="A452" s="33">
        <v>442</v>
      </c>
      <c r="B452" s="53" t="s">
        <v>227</v>
      </c>
      <c r="C452" s="31">
        <v>3984.65</v>
      </c>
      <c r="D452" s="36">
        <v>3964.2833333333333</v>
      </c>
      <c r="E452" s="36">
        <v>3938.3666666666668</v>
      </c>
      <c r="F452" s="36">
        <v>3892.0833333333335</v>
      </c>
      <c r="G452" s="36">
        <v>3866.166666666667</v>
      </c>
      <c r="H452" s="36">
        <v>4010.5666666666666</v>
      </c>
      <c r="I452" s="36">
        <v>4036.4833333333336</v>
      </c>
      <c r="J452" s="36">
        <v>4082.7666666666664</v>
      </c>
      <c r="K452" s="31">
        <v>3990.2</v>
      </c>
      <c r="L452" s="31">
        <v>3918</v>
      </c>
      <c r="M452" s="31">
        <v>21.019649999999999</v>
      </c>
      <c r="N452" s="1"/>
      <c r="O452" s="1"/>
    </row>
    <row r="453" spans="1:15" ht="12.75" customHeight="1">
      <c r="A453" s="33">
        <v>443</v>
      </c>
      <c r="B453" s="53" t="s">
        <v>223</v>
      </c>
      <c r="C453" s="31">
        <v>1145.3</v>
      </c>
      <c r="D453" s="36">
        <v>1138.5</v>
      </c>
      <c r="E453" s="36">
        <v>1125.5</v>
      </c>
      <c r="F453" s="36">
        <v>1105.7</v>
      </c>
      <c r="G453" s="36">
        <v>1092.7</v>
      </c>
      <c r="H453" s="36">
        <v>1158.3</v>
      </c>
      <c r="I453" s="36">
        <v>1171.3</v>
      </c>
      <c r="J453" s="36">
        <v>1191.0999999999999</v>
      </c>
      <c r="K453" s="31">
        <v>1151.5</v>
      </c>
      <c r="L453" s="31">
        <v>1118.7</v>
      </c>
      <c r="M453" s="31">
        <v>13.749180000000001</v>
      </c>
      <c r="N453" s="1"/>
      <c r="O453" s="1"/>
    </row>
    <row r="454" spans="1:15" ht="12.75" customHeight="1">
      <c r="A454" s="33">
        <v>444</v>
      </c>
      <c r="B454" s="53" t="s">
        <v>295</v>
      </c>
      <c r="C454" s="31">
        <v>7846.75</v>
      </c>
      <c r="D454" s="36">
        <v>7867.916666666667</v>
      </c>
      <c r="E454" s="36">
        <v>7779.8333333333339</v>
      </c>
      <c r="F454" s="36">
        <v>7712.916666666667</v>
      </c>
      <c r="G454" s="36">
        <v>7624.8333333333339</v>
      </c>
      <c r="H454" s="36">
        <v>7934.8333333333339</v>
      </c>
      <c r="I454" s="36">
        <v>8022.9166666666679</v>
      </c>
      <c r="J454" s="36">
        <v>8089.8333333333339</v>
      </c>
      <c r="K454" s="31">
        <v>7956</v>
      </c>
      <c r="L454" s="31">
        <v>7801</v>
      </c>
      <c r="M454" s="31">
        <v>0.82754000000000005</v>
      </c>
      <c r="N454" s="1"/>
      <c r="O454" s="1"/>
    </row>
    <row r="455" spans="1:15" ht="12.75" customHeight="1">
      <c r="A455" s="33">
        <v>445</v>
      </c>
      <c r="B455" s="53" t="s">
        <v>521</v>
      </c>
      <c r="C455" s="31">
        <v>6905.05</v>
      </c>
      <c r="D455" s="36">
        <v>6868.3499999999995</v>
      </c>
      <c r="E455" s="36">
        <v>6736.6999999999989</v>
      </c>
      <c r="F455" s="36">
        <v>6568.3499999999995</v>
      </c>
      <c r="G455" s="36">
        <v>6436.6999999999989</v>
      </c>
      <c r="H455" s="36">
        <v>7036.6999999999989</v>
      </c>
      <c r="I455" s="36">
        <v>7168.3499999999985</v>
      </c>
      <c r="J455" s="36">
        <v>7336.6999999999989</v>
      </c>
      <c r="K455" s="31">
        <v>7000</v>
      </c>
      <c r="L455" s="31">
        <v>6700</v>
      </c>
      <c r="M455" s="31">
        <v>0.30829000000000001</v>
      </c>
      <c r="N455" s="1"/>
      <c r="O455" s="1"/>
    </row>
    <row r="456" spans="1:15" ht="12.75" customHeight="1">
      <c r="A456" s="33">
        <v>446</v>
      </c>
      <c r="B456" s="53" t="s">
        <v>522</v>
      </c>
      <c r="C456" s="31">
        <v>670.95</v>
      </c>
      <c r="D456" s="36">
        <v>671.65</v>
      </c>
      <c r="E456" s="36">
        <v>667.34999999999991</v>
      </c>
      <c r="F456" s="36">
        <v>663.74999999999989</v>
      </c>
      <c r="G456" s="36">
        <v>659.44999999999982</v>
      </c>
      <c r="H456" s="36">
        <v>675.25</v>
      </c>
      <c r="I456" s="36">
        <v>679.55</v>
      </c>
      <c r="J456" s="36">
        <v>683.15000000000009</v>
      </c>
      <c r="K456" s="31">
        <v>675.95</v>
      </c>
      <c r="L456" s="31">
        <v>668.05</v>
      </c>
      <c r="M456" s="31">
        <v>19.230589999999999</v>
      </c>
      <c r="N456" s="1"/>
      <c r="O456" s="1"/>
    </row>
    <row r="457" spans="1:15" ht="12.75" customHeight="1">
      <c r="A457" s="33">
        <v>447</v>
      </c>
      <c r="B457" s="53" t="s">
        <v>224</v>
      </c>
      <c r="C457" s="31">
        <v>1013.5</v>
      </c>
      <c r="D457" s="36">
        <v>1014.8333333333334</v>
      </c>
      <c r="E457" s="36">
        <v>1008.6666666666667</v>
      </c>
      <c r="F457" s="36">
        <v>1003.8333333333334</v>
      </c>
      <c r="G457" s="36">
        <v>997.66666666666674</v>
      </c>
      <c r="H457" s="36">
        <v>1019.6666666666667</v>
      </c>
      <c r="I457" s="36">
        <v>1025.8333333333335</v>
      </c>
      <c r="J457" s="36">
        <v>1030.6666666666667</v>
      </c>
      <c r="K457" s="31">
        <v>1021</v>
      </c>
      <c r="L457" s="31">
        <v>1010</v>
      </c>
      <c r="M457" s="31">
        <v>45.540770000000002</v>
      </c>
      <c r="N457" s="1"/>
      <c r="O457" s="1"/>
    </row>
    <row r="458" spans="1:15" ht="12.75" customHeight="1">
      <c r="A458" s="33">
        <v>448</v>
      </c>
      <c r="B458" s="53" t="s">
        <v>225</v>
      </c>
      <c r="C458" s="31">
        <v>431.95</v>
      </c>
      <c r="D458" s="36">
        <v>434.11666666666662</v>
      </c>
      <c r="E458" s="36">
        <v>428.83333333333326</v>
      </c>
      <c r="F458" s="36">
        <v>425.71666666666664</v>
      </c>
      <c r="G458" s="36">
        <v>420.43333333333328</v>
      </c>
      <c r="H458" s="36">
        <v>437.23333333333323</v>
      </c>
      <c r="I458" s="36">
        <v>442.51666666666665</v>
      </c>
      <c r="J458" s="36">
        <v>445.63333333333321</v>
      </c>
      <c r="K458" s="31">
        <v>439.4</v>
      </c>
      <c r="L458" s="31">
        <v>431</v>
      </c>
      <c r="M458" s="31">
        <v>183.90566000000001</v>
      </c>
      <c r="N458" s="1"/>
      <c r="O458" s="1"/>
    </row>
    <row r="459" spans="1:15" ht="12.75" customHeight="1">
      <c r="A459" s="33">
        <v>449</v>
      </c>
      <c r="B459" s="53" t="s">
        <v>226</v>
      </c>
      <c r="C459" s="31">
        <v>165.05</v>
      </c>
      <c r="D459" s="36">
        <v>166.25</v>
      </c>
      <c r="E459" s="36">
        <v>163.30000000000001</v>
      </c>
      <c r="F459" s="36">
        <v>161.55000000000001</v>
      </c>
      <c r="G459" s="36">
        <v>158.60000000000002</v>
      </c>
      <c r="H459" s="36">
        <v>168</v>
      </c>
      <c r="I459" s="36">
        <v>170.95</v>
      </c>
      <c r="J459" s="36">
        <v>172.7</v>
      </c>
      <c r="K459" s="31">
        <v>169.2</v>
      </c>
      <c r="L459" s="31">
        <v>164.5</v>
      </c>
      <c r="M459" s="31">
        <v>641.34757999999999</v>
      </c>
      <c r="N459" s="1"/>
      <c r="O459" s="1"/>
    </row>
    <row r="460" spans="1:15" ht="12.75" customHeight="1">
      <c r="A460" s="33">
        <v>450</v>
      </c>
      <c r="B460" s="53" t="s">
        <v>296</v>
      </c>
      <c r="C460" s="31">
        <v>80.75</v>
      </c>
      <c r="D460" s="36">
        <v>80.36666666666666</v>
      </c>
      <c r="E460" s="36">
        <v>79.48333333333332</v>
      </c>
      <c r="F460" s="36">
        <v>78.216666666666654</v>
      </c>
      <c r="G460" s="36">
        <v>77.333333333333314</v>
      </c>
      <c r="H460" s="36">
        <v>81.633333333333326</v>
      </c>
      <c r="I460" s="36">
        <v>82.51666666666668</v>
      </c>
      <c r="J460" s="36">
        <v>83.783333333333331</v>
      </c>
      <c r="K460" s="31">
        <v>81.25</v>
      </c>
      <c r="L460" s="31">
        <v>79.099999999999994</v>
      </c>
      <c r="M460" s="31">
        <v>25.699149999999999</v>
      </c>
      <c r="N460" s="1"/>
      <c r="O460" s="1"/>
    </row>
    <row r="461" spans="1:15" ht="12.75" customHeight="1">
      <c r="A461" s="33">
        <v>451</v>
      </c>
      <c r="B461" s="53" t="s">
        <v>523</v>
      </c>
      <c r="C461" s="31">
        <v>3350.95</v>
      </c>
      <c r="D461" s="36">
        <v>3332.2166666666667</v>
      </c>
      <c r="E461" s="36">
        <v>3188.7333333333336</v>
      </c>
      <c r="F461" s="36">
        <v>3026.5166666666669</v>
      </c>
      <c r="G461" s="36">
        <v>2883.0333333333338</v>
      </c>
      <c r="H461" s="36">
        <v>3494.4333333333334</v>
      </c>
      <c r="I461" s="36">
        <v>3637.9166666666661</v>
      </c>
      <c r="J461" s="36">
        <v>3800.1333333333332</v>
      </c>
      <c r="K461" s="31">
        <v>3475.7</v>
      </c>
      <c r="L461" s="31">
        <v>3170</v>
      </c>
      <c r="M461" s="31">
        <v>1.4803599999999999</v>
      </c>
      <c r="N461" s="1"/>
      <c r="O461" s="1"/>
    </row>
    <row r="462" spans="1:15" ht="12.75" customHeight="1">
      <c r="A462" s="33">
        <v>452</v>
      </c>
      <c r="B462" s="53" t="s">
        <v>228</v>
      </c>
      <c r="C462" s="31">
        <v>1266.3</v>
      </c>
      <c r="D462" s="36">
        <v>1263.9166666666667</v>
      </c>
      <c r="E462" s="36">
        <v>1254.3833333333334</v>
      </c>
      <c r="F462" s="36">
        <v>1242.4666666666667</v>
      </c>
      <c r="G462" s="36">
        <v>1232.9333333333334</v>
      </c>
      <c r="H462" s="36">
        <v>1275.8333333333335</v>
      </c>
      <c r="I462" s="36">
        <v>1285.3666666666668</v>
      </c>
      <c r="J462" s="36">
        <v>1297.2833333333335</v>
      </c>
      <c r="K462" s="31">
        <v>1273.45</v>
      </c>
      <c r="L462" s="31">
        <v>1252</v>
      </c>
      <c r="M462" s="31">
        <v>19.9438</v>
      </c>
      <c r="N462" s="1"/>
      <c r="O462" s="1"/>
    </row>
    <row r="463" spans="1:15" ht="12.75" customHeight="1">
      <c r="A463" s="33">
        <v>453</v>
      </c>
      <c r="B463" s="53" t="s">
        <v>524</v>
      </c>
      <c r="C463" s="31">
        <v>803.3</v>
      </c>
      <c r="D463" s="36">
        <v>805.66666666666663</v>
      </c>
      <c r="E463" s="36">
        <v>795.18333333333328</v>
      </c>
      <c r="F463" s="36">
        <v>787.06666666666661</v>
      </c>
      <c r="G463" s="36">
        <v>776.58333333333326</v>
      </c>
      <c r="H463" s="36">
        <v>813.7833333333333</v>
      </c>
      <c r="I463" s="36">
        <v>824.26666666666665</v>
      </c>
      <c r="J463" s="36">
        <v>832.38333333333333</v>
      </c>
      <c r="K463" s="31">
        <v>816.15</v>
      </c>
      <c r="L463" s="31">
        <v>797.55</v>
      </c>
      <c r="M463" s="31">
        <v>3.4951699999999999</v>
      </c>
      <c r="N463" s="1"/>
      <c r="O463" s="1"/>
    </row>
    <row r="464" spans="1:15" ht="12.75" customHeight="1">
      <c r="A464" s="33">
        <v>454</v>
      </c>
      <c r="B464" s="53" t="s">
        <v>525</v>
      </c>
      <c r="C464" s="31">
        <v>228.9</v>
      </c>
      <c r="D464" s="36">
        <v>230.20000000000002</v>
      </c>
      <c r="E464" s="36">
        <v>226.75000000000003</v>
      </c>
      <c r="F464" s="36">
        <v>224.60000000000002</v>
      </c>
      <c r="G464" s="36">
        <v>221.15000000000003</v>
      </c>
      <c r="H464" s="36">
        <v>232.35000000000002</v>
      </c>
      <c r="I464" s="36">
        <v>235.8</v>
      </c>
      <c r="J464" s="36">
        <v>237.95000000000002</v>
      </c>
      <c r="K464" s="31">
        <v>233.65</v>
      </c>
      <c r="L464" s="31">
        <v>228.05</v>
      </c>
      <c r="M464" s="31">
        <v>7.6726900000000002</v>
      </c>
      <c r="N464" s="1"/>
      <c r="O464" s="1"/>
    </row>
    <row r="465" spans="1:15" ht="12.75" customHeight="1">
      <c r="A465" s="33">
        <v>455</v>
      </c>
      <c r="B465" s="53" t="s">
        <v>206</v>
      </c>
      <c r="C465" s="31">
        <v>848.55</v>
      </c>
      <c r="D465" s="36">
        <v>846.25</v>
      </c>
      <c r="E465" s="36">
        <v>840.55</v>
      </c>
      <c r="F465" s="36">
        <v>832.55</v>
      </c>
      <c r="G465" s="36">
        <v>826.84999999999991</v>
      </c>
      <c r="H465" s="36">
        <v>854.25</v>
      </c>
      <c r="I465" s="36">
        <v>859.95</v>
      </c>
      <c r="J465" s="36">
        <v>867.95</v>
      </c>
      <c r="K465" s="31">
        <v>851.95</v>
      </c>
      <c r="L465" s="31">
        <v>838.25</v>
      </c>
      <c r="M465" s="31">
        <v>2.5297100000000001</v>
      </c>
      <c r="N465" s="1"/>
      <c r="O465" s="1"/>
    </row>
    <row r="466" spans="1:15" ht="12.75" customHeight="1">
      <c r="A466" s="33">
        <v>456</v>
      </c>
      <c r="B466" s="53" t="s">
        <v>526</v>
      </c>
      <c r="C466" s="31">
        <v>4544.1499999999996</v>
      </c>
      <c r="D466" s="36">
        <v>4558.416666666667</v>
      </c>
      <c r="E466" s="36">
        <v>4507.2333333333336</v>
      </c>
      <c r="F466" s="36">
        <v>4470.3166666666666</v>
      </c>
      <c r="G466" s="36">
        <v>4419.1333333333332</v>
      </c>
      <c r="H466" s="36">
        <v>4595.3333333333339</v>
      </c>
      <c r="I466" s="36">
        <v>4646.5166666666664</v>
      </c>
      <c r="J466" s="36">
        <v>4683.4333333333343</v>
      </c>
      <c r="K466" s="31">
        <v>4609.6000000000004</v>
      </c>
      <c r="L466" s="31">
        <v>4521.5</v>
      </c>
      <c r="M466" s="31">
        <v>0.64756000000000002</v>
      </c>
      <c r="N466" s="1"/>
      <c r="O466" s="1"/>
    </row>
    <row r="467" spans="1:15" ht="12.75" customHeight="1">
      <c r="A467" s="33">
        <v>457</v>
      </c>
      <c r="B467" s="53" t="s">
        <v>527</v>
      </c>
      <c r="C467" s="31">
        <v>2873.75</v>
      </c>
      <c r="D467" s="36">
        <v>2874.6833333333329</v>
      </c>
      <c r="E467" s="36">
        <v>2854.3666666666659</v>
      </c>
      <c r="F467" s="36">
        <v>2834.9833333333331</v>
      </c>
      <c r="G467" s="36">
        <v>2814.6666666666661</v>
      </c>
      <c r="H467" s="36">
        <v>2894.0666666666657</v>
      </c>
      <c r="I467" s="36">
        <v>2914.3833333333323</v>
      </c>
      <c r="J467" s="36">
        <v>2933.7666666666655</v>
      </c>
      <c r="K467" s="31">
        <v>2895</v>
      </c>
      <c r="L467" s="31">
        <v>2855.3</v>
      </c>
      <c r="M467" s="31">
        <v>0.21698999999999999</v>
      </c>
      <c r="N467" s="1"/>
      <c r="O467" s="1"/>
    </row>
    <row r="468" spans="1:15" ht="12.75" customHeight="1">
      <c r="A468" s="33">
        <v>458</v>
      </c>
      <c r="B468" s="53" t="s">
        <v>229</v>
      </c>
      <c r="C468" s="31">
        <v>3711.2</v>
      </c>
      <c r="D468" s="36">
        <v>3704.3333333333335</v>
      </c>
      <c r="E468" s="36">
        <v>3688.3166666666671</v>
      </c>
      <c r="F468" s="36">
        <v>3665.4333333333334</v>
      </c>
      <c r="G468" s="36">
        <v>3649.416666666667</v>
      </c>
      <c r="H468" s="36">
        <v>3727.2166666666672</v>
      </c>
      <c r="I468" s="36">
        <v>3743.2333333333336</v>
      </c>
      <c r="J468" s="36">
        <v>3766.1166666666672</v>
      </c>
      <c r="K468" s="31">
        <v>3720.35</v>
      </c>
      <c r="L468" s="31">
        <v>3681.45</v>
      </c>
      <c r="M468" s="31">
        <v>5.6754600000000002</v>
      </c>
      <c r="N468" s="1"/>
      <c r="O468" s="1"/>
    </row>
    <row r="469" spans="1:15" ht="12.75" customHeight="1">
      <c r="A469" s="33">
        <v>459</v>
      </c>
      <c r="B469" s="53" t="s">
        <v>230</v>
      </c>
      <c r="C469" s="31">
        <v>2578.9499999999998</v>
      </c>
      <c r="D469" s="36">
        <v>2575.25</v>
      </c>
      <c r="E469" s="36">
        <v>2560.3000000000002</v>
      </c>
      <c r="F469" s="36">
        <v>2541.65</v>
      </c>
      <c r="G469" s="36">
        <v>2526.7000000000003</v>
      </c>
      <c r="H469" s="36">
        <v>2593.9</v>
      </c>
      <c r="I469" s="36">
        <v>2608.85</v>
      </c>
      <c r="J469" s="36">
        <v>2627.5</v>
      </c>
      <c r="K469" s="31">
        <v>2590.1999999999998</v>
      </c>
      <c r="L469" s="31">
        <v>2556.6</v>
      </c>
      <c r="M469" s="31">
        <v>1.7524500000000001</v>
      </c>
      <c r="N469" s="1"/>
      <c r="O469" s="1"/>
    </row>
    <row r="470" spans="1:15" ht="12.75" customHeight="1">
      <c r="A470" s="33">
        <v>460</v>
      </c>
      <c r="B470" s="53" t="s">
        <v>297</v>
      </c>
      <c r="C470" s="31">
        <v>1570.65</v>
      </c>
      <c r="D470" s="36">
        <v>1578.1833333333334</v>
      </c>
      <c r="E470" s="36">
        <v>1556.4166666666667</v>
      </c>
      <c r="F470" s="36">
        <v>1542.1833333333334</v>
      </c>
      <c r="G470" s="36">
        <v>1520.4166666666667</v>
      </c>
      <c r="H470" s="36">
        <v>1592.4166666666667</v>
      </c>
      <c r="I470" s="36">
        <v>1614.1833333333332</v>
      </c>
      <c r="J470" s="36">
        <v>1628.4166666666667</v>
      </c>
      <c r="K470" s="31">
        <v>1599.95</v>
      </c>
      <c r="L470" s="31">
        <v>1563.95</v>
      </c>
      <c r="M470" s="31">
        <v>7.9767799999999998</v>
      </c>
      <c r="N470" s="1"/>
      <c r="O470" s="1"/>
    </row>
    <row r="471" spans="1:15" ht="12.75" customHeight="1">
      <c r="A471" s="33">
        <v>461</v>
      </c>
      <c r="B471" s="53" t="s">
        <v>231</v>
      </c>
      <c r="C471" s="31">
        <v>4021.15</v>
      </c>
      <c r="D471" s="36">
        <v>4012.8833333333332</v>
      </c>
      <c r="E471" s="36">
        <v>3912.4166666666661</v>
      </c>
      <c r="F471" s="36">
        <v>3803.6833333333329</v>
      </c>
      <c r="G471" s="36">
        <v>3703.2166666666658</v>
      </c>
      <c r="H471" s="36">
        <v>4121.6166666666668</v>
      </c>
      <c r="I471" s="36">
        <v>4222.0833333333339</v>
      </c>
      <c r="J471" s="36">
        <v>4330.8166666666666</v>
      </c>
      <c r="K471" s="31">
        <v>4113.3500000000004</v>
      </c>
      <c r="L471" s="31">
        <v>3904.15</v>
      </c>
      <c r="M471" s="31">
        <v>11.073</v>
      </c>
      <c r="N471" s="1"/>
      <c r="O471" s="1"/>
    </row>
    <row r="472" spans="1:15" ht="12.75" customHeight="1">
      <c r="A472" s="33">
        <v>462</v>
      </c>
      <c r="B472" s="53" t="s">
        <v>298</v>
      </c>
      <c r="C472" s="31">
        <v>40.35</v>
      </c>
      <c r="D472" s="36">
        <v>40.266666666666666</v>
      </c>
      <c r="E472" s="36">
        <v>39.783333333333331</v>
      </c>
      <c r="F472" s="36">
        <v>39.216666666666669</v>
      </c>
      <c r="G472" s="36">
        <v>38.733333333333334</v>
      </c>
      <c r="H472" s="36">
        <v>40.833333333333329</v>
      </c>
      <c r="I472" s="36">
        <v>41.316666666666663</v>
      </c>
      <c r="J472" s="36">
        <v>41.883333333333326</v>
      </c>
      <c r="K472" s="31">
        <v>40.75</v>
      </c>
      <c r="L472" s="31">
        <v>39.700000000000003</v>
      </c>
      <c r="M472" s="31">
        <v>82.688050000000004</v>
      </c>
      <c r="N472" s="1"/>
      <c r="O472" s="1"/>
    </row>
    <row r="473" spans="1:15" ht="12.75" customHeight="1">
      <c r="A473" s="33">
        <v>463</v>
      </c>
      <c r="B473" s="53" t="s">
        <v>529</v>
      </c>
      <c r="C473" s="31">
        <v>338.9</v>
      </c>
      <c r="D473" s="36">
        <v>337.15000000000003</v>
      </c>
      <c r="E473" s="36">
        <v>333.80000000000007</v>
      </c>
      <c r="F473" s="36">
        <v>328.70000000000005</v>
      </c>
      <c r="G473" s="36">
        <v>325.35000000000008</v>
      </c>
      <c r="H473" s="36">
        <v>342.25000000000006</v>
      </c>
      <c r="I473" s="36">
        <v>345.60000000000008</v>
      </c>
      <c r="J473" s="36">
        <v>350.70000000000005</v>
      </c>
      <c r="K473" s="31">
        <v>340.5</v>
      </c>
      <c r="L473" s="31">
        <v>332.05</v>
      </c>
      <c r="M473" s="31">
        <v>8.6668099999999999</v>
      </c>
      <c r="N473" s="1"/>
      <c r="O473" s="1"/>
    </row>
    <row r="474" spans="1:15" ht="12.75" customHeight="1">
      <c r="A474" s="33">
        <v>464</v>
      </c>
      <c r="B474" s="53" t="s">
        <v>530</v>
      </c>
      <c r="C474" s="31">
        <v>555</v>
      </c>
      <c r="D474" s="36">
        <v>556.93333333333328</v>
      </c>
      <c r="E474" s="36">
        <v>548.06666666666661</v>
      </c>
      <c r="F474" s="36">
        <v>541.13333333333333</v>
      </c>
      <c r="G474" s="36">
        <v>532.26666666666665</v>
      </c>
      <c r="H474" s="36">
        <v>563.86666666666656</v>
      </c>
      <c r="I474" s="36">
        <v>572.73333333333312</v>
      </c>
      <c r="J474" s="36">
        <v>579.66666666666652</v>
      </c>
      <c r="K474" s="31">
        <v>565.79999999999995</v>
      </c>
      <c r="L474" s="31">
        <v>550</v>
      </c>
      <c r="M474" s="31">
        <v>8.6253200000000003</v>
      </c>
      <c r="N474" s="1"/>
      <c r="O474" s="1"/>
    </row>
    <row r="475" spans="1:15" ht="12.75" customHeight="1">
      <c r="A475" s="33">
        <v>465</v>
      </c>
      <c r="B475" s="53" t="s">
        <v>299</v>
      </c>
      <c r="C475" s="31">
        <v>3567.75</v>
      </c>
      <c r="D475" s="36">
        <v>3555.2999999999997</v>
      </c>
      <c r="E475" s="36">
        <v>3511.4499999999994</v>
      </c>
      <c r="F475" s="36">
        <v>3455.1499999999996</v>
      </c>
      <c r="G475" s="36">
        <v>3411.2999999999993</v>
      </c>
      <c r="H475" s="36">
        <v>3611.5999999999995</v>
      </c>
      <c r="I475" s="36">
        <v>3655.45</v>
      </c>
      <c r="J475" s="36">
        <v>3711.7499999999995</v>
      </c>
      <c r="K475" s="31">
        <v>3599.15</v>
      </c>
      <c r="L475" s="31">
        <v>3499</v>
      </c>
      <c r="M475" s="31">
        <v>0.74914999999999998</v>
      </c>
      <c r="N475" s="1"/>
      <c r="O475" s="1"/>
    </row>
    <row r="476" spans="1:15" ht="12.75" customHeight="1">
      <c r="A476" s="33">
        <v>466</v>
      </c>
      <c r="B476" s="53" t="s">
        <v>531</v>
      </c>
      <c r="C476" s="31">
        <v>56.15</v>
      </c>
      <c r="D476" s="36">
        <v>56.116666666666667</v>
      </c>
      <c r="E476" s="36">
        <v>55.433333333333337</v>
      </c>
      <c r="F476" s="36">
        <v>54.716666666666669</v>
      </c>
      <c r="G476" s="36">
        <v>54.033333333333339</v>
      </c>
      <c r="H476" s="36">
        <v>56.833333333333336</v>
      </c>
      <c r="I476" s="36">
        <v>57.516666666666659</v>
      </c>
      <c r="J476" s="36">
        <v>58.233333333333334</v>
      </c>
      <c r="K476" s="31">
        <v>56.8</v>
      </c>
      <c r="L476" s="31">
        <v>55.4</v>
      </c>
      <c r="M476" s="31">
        <v>103.78291</v>
      </c>
      <c r="N476" s="1"/>
      <c r="O476" s="1"/>
    </row>
    <row r="477" spans="1:15" ht="12.75" customHeight="1">
      <c r="A477" s="33">
        <v>467</v>
      </c>
      <c r="B477" s="53" t="s">
        <v>532</v>
      </c>
      <c r="C477" s="31">
        <v>727.05</v>
      </c>
      <c r="D477" s="36">
        <v>733.43333333333339</v>
      </c>
      <c r="E477" s="36">
        <v>717.61666666666679</v>
      </c>
      <c r="F477" s="36">
        <v>708.18333333333339</v>
      </c>
      <c r="G477" s="36">
        <v>692.36666666666679</v>
      </c>
      <c r="H477" s="36">
        <v>742.86666666666679</v>
      </c>
      <c r="I477" s="36">
        <v>758.68333333333339</v>
      </c>
      <c r="J477" s="36">
        <v>768.11666666666679</v>
      </c>
      <c r="K477" s="31">
        <v>749.25</v>
      </c>
      <c r="L477" s="31">
        <v>724</v>
      </c>
      <c r="M477" s="31">
        <v>1.7205299999999999</v>
      </c>
      <c r="N477" s="1"/>
      <c r="O477" s="1"/>
    </row>
    <row r="478" spans="1:15" ht="12.75" customHeight="1">
      <c r="A478" s="33">
        <v>468</v>
      </c>
      <c r="B478" s="53" t="s">
        <v>235</v>
      </c>
      <c r="C478" s="31">
        <v>504.3</v>
      </c>
      <c r="D478" s="36">
        <v>500.89999999999992</v>
      </c>
      <c r="E478" s="36">
        <v>492.79999999999984</v>
      </c>
      <c r="F478" s="36">
        <v>481.2999999999999</v>
      </c>
      <c r="G478" s="36">
        <v>473.19999999999982</v>
      </c>
      <c r="H478" s="36">
        <v>512.39999999999986</v>
      </c>
      <c r="I478" s="36">
        <v>520.49999999999989</v>
      </c>
      <c r="J478" s="36">
        <v>531.99999999999989</v>
      </c>
      <c r="K478" s="31">
        <v>509</v>
      </c>
      <c r="L478" s="31">
        <v>489.4</v>
      </c>
      <c r="M478" s="31">
        <v>79.375410000000002</v>
      </c>
      <c r="N478" s="1"/>
      <c r="O478" s="1"/>
    </row>
    <row r="479" spans="1:15" ht="12.75" customHeight="1">
      <c r="A479" s="33">
        <v>469</v>
      </c>
      <c r="B479" s="53" t="s">
        <v>533</v>
      </c>
      <c r="C479" s="31">
        <v>907.2</v>
      </c>
      <c r="D479" s="36">
        <v>912.73333333333323</v>
      </c>
      <c r="E479" s="36">
        <v>899.46666666666647</v>
      </c>
      <c r="F479" s="36">
        <v>891.73333333333323</v>
      </c>
      <c r="G479" s="36">
        <v>878.46666666666647</v>
      </c>
      <c r="H479" s="36">
        <v>920.46666666666647</v>
      </c>
      <c r="I479" s="36">
        <v>933.73333333333312</v>
      </c>
      <c r="J479" s="36">
        <v>941.46666666666647</v>
      </c>
      <c r="K479" s="31">
        <v>926</v>
      </c>
      <c r="L479" s="31">
        <v>905</v>
      </c>
      <c r="M479" s="31">
        <v>1.46356</v>
      </c>
      <c r="N479" s="1"/>
      <c r="O479" s="1"/>
    </row>
    <row r="480" spans="1:15" ht="12.75" customHeight="1">
      <c r="A480" s="33">
        <v>470</v>
      </c>
      <c r="B480" s="53" t="s">
        <v>880</v>
      </c>
      <c r="C480" s="31">
        <v>54.35</v>
      </c>
      <c r="D480" s="36">
        <v>54.483333333333327</v>
      </c>
      <c r="E480" s="36">
        <v>53.866666666666653</v>
      </c>
      <c r="F480" s="36">
        <v>53.383333333333326</v>
      </c>
      <c r="G480" s="36">
        <v>52.766666666666652</v>
      </c>
      <c r="H480" s="36">
        <v>54.966666666666654</v>
      </c>
      <c r="I480" s="36">
        <v>55.583333333333329</v>
      </c>
      <c r="J480" s="36">
        <v>56.066666666666656</v>
      </c>
      <c r="K480" s="31">
        <v>55.1</v>
      </c>
      <c r="L480" s="31">
        <v>54</v>
      </c>
      <c r="M480" s="31">
        <v>47.847819999999999</v>
      </c>
      <c r="N480" s="1"/>
      <c r="O480" s="1"/>
    </row>
    <row r="481" spans="1:15" ht="12.75" customHeight="1">
      <c r="A481" s="33">
        <v>471</v>
      </c>
      <c r="B481" s="31" t="s">
        <v>234</v>
      </c>
      <c r="C481" s="36">
        <v>9817.85</v>
      </c>
      <c r="D481" s="36">
        <v>9793.6333333333332</v>
      </c>
      <c r="E481" s="36">
        <v>9729.2666666666664</v>
      </c>
      <c r="F481" s="36">
        <v>9640.6833333333325</v>
      </c>
      <c r="G481" s="36">
        <v>9576.3166666666657</v>
      </c>
      <c r="H481" s="36">
        <v>9882.2166666666672</v>
      </c>
      <c r="I481" s="36">
        <v>9946.5833333333321</v>
      </c>
      <c r="J481" s="31">
        <v>10035.166666666668</v>
      </c>
      <c r="K481" s="31">
        <v>9858</v>
      </c>
      <c r="L481" s="31">
        <v>9705.0499999999993</v>
      </c>
      <c r="M481" s="53">
        <v>1.8622300000000001</v>
      </c>
      <c r="N481" s="1"/>
      <c r="O481" s="1"/>
    </row>
    <row r="482" spans="1:15" ht="12.75" customHeight="1">
      <c r="A482" s="33">
        <v>472</v>
      </c>
      <c r="B482" s="31" t="s">
        <v>300</v>
      </c>
      <c r="C482" s="36">
        <v>150.9</v>
      </c>
      <c r="D482" s="36">
        <v>150.98333333333335</v>
      </c>
      <c r="E482" s="36">
        <v>149.76666666666671</v>
      </c>
      <c r="F482" s="36">
        <v>148.63333333333335</v>
      </c>
      <c r="G482" s="36">
        <v>147.41666666666671</v>
      </c>
      <c r="H482" s="36">
        <v>152.1166666666667</v>
      </c>
      <c r="I482" s="36">
        <v>153.33333333333334</v>
      </c>
      <c r="J482" s="31">
        <v>154.4666666666667</v>
      </c>
      <c r="K482" s="31">
        <v>152.19999999999999</v>
      </c>
      <c r="L482" s="31">
        <v>149.85</v>
      </c>
      <c r="M482" s="53">
        <v>179.48421999999999</v>
      </c>
      <c r="N482" s="1"/>
      <c r="O482" s="1"/>
    </row>
    <row r="483" spans="1:15" ht="12.75" customHeight="1">
      <c r="A483" s="33">
        <v>473</v>
      </c>
      <c r="B483" s="31" t="s">
        <v>233</v>
      </c>
      <c r="C483" s="31">
        <v>1840.85</v>
      </c>
      <c r="D483" s="36">
        <v>1831.2833333333335</v>
      </c>
      <c r="E483" s="36">
        <v>1810.5666666666671</v>
      </c>
      <c r="F483" s="36">
        <v>1780.2833333333335</v>
      </c>
      <c r="G483" s="36">
        <v>1759.5666666666671</v>
      </c>
      <c r="H483" s="36">
        <v>1861.5666666666671</v>
      </c>
      <c r="I483" s="36">
        <v>1882.2833333333338</v>
      </c>
      <c r="J483" s="36">
        <v>1912.5666666666671</v>
      </c>
      <c r="K483" s="31">
        <v>1852</v>
      </c>
      <c r="L483" s="31">
        <v>1801</v>
      </c>
      <c r="M483" s="31">
        <v>2.88958</v>
      </c>
      <c r="N483" s="1"/>
      <c r="O483" s="1"/>
    </row>
    <row r="484" spans="1:15" ht="12.75" customHeight="1">
      <c r="A484" s="33">
        <v>474</v>
      </c>
      <c r="B484" s="31" t="s">
        <v>174</v>
      </c>
      <c r="C484" s="36">
        <v>1200.0999999999999</v>
      </c>
      <c r="D484" s="36">
        <v>1178.05</v>
      </c>
      <c r="E484" s="36">
        <v>1151.5999999999999</v>
      </c>
      <c r="F484" s="36">
        <v>1103.0999999999999</v>
      </c>
      <c r="G484" s="36">
        <v>1076.6499999999999</v>
      </c>
      <c r="H484" s="36">
        <v>1226.55</v>
      </c>
      <c r="I484" s="36">
        <v>1253.0000000000002</v>
      </c>
      <c r="J484" s="31">
        <v>1301.5</v>
      </c>
      <c r="K484" s="31">
        <v>1204.5</v>
      </c>
      <c r="L484" s="31">
        <v>1129.55</v>
      </c>
      <c r="M484" s="53">
        <v>43.414490000000001</v>
      </c>
      <c r="N484" s="1"/>
      <c r="O484" s="1"/>
    </row>
    <row r="485" spans="1:15" ht="12.75" customHeight="1">
      <c r="A485" s="33">
        <v>475</v>
      </c>
      <c r="B485" s="31" t="s">
        <v>881</v>
      </c>
      <c r="C485" s="31">
        <v>339.8</v>
      </c>
      <c r="D485" s="36">
        <v>341.0333333333333</v>
      </c>
      <c r="E485" s="36">
        <v>336.31666666666661</v>
      </c>
      <c r="F485" s="36">
        <v>332.83333333333331</v>
      </c>
      <c r="G485" s="36">
        <v>328.11666666666662</v>
      </c>
      <c r="H485" s="36">
        <v>344.51666666666659</v>
      </c>
      <c r="I485" s="36">
        <v>349.23333333333329</v>
      </c>
      <c r="J485" s="36">
        <v>352.71666666666658</v>
      </c>
      <c r="K485" s="31">
        <v>345.75</v>
      </c>
      <c r="L485" s="31">
        <v>337.55</v>
      </c>
      <c r="M485" s="31">
        <v>2.8451</v>
      </c>
      <c r="N485" s="1"/>
      <c r="O485" s="1"/>
    </row>
    <row r="486" spans="1:15" ht="12.75" customHeight="1">
      <c r="A486" s="33">
        <v>476</v>
      </c>
      <c r="B486" s="31" t="s">
        <v>534</v>
      </c>
      <c r="C486" s="36">
        <v>348.75</v>
      </c>
      <c r="D486" s="36">
        <v>347.5</v>
      </c>
      <c r="E486" s="36">
        <v>342</v>
      </c>
      <c r="F486" s="36">
        <v>335.25</v>
      </c>
      <c r="G486" s="36">
        <v>329.75</v>
      </c>
      <c r="H486" s="36">
        <v>354.25</v>
      </c>
      <c r="I486" s="36">
        <v>359.75</v>
      </c>
      <c r="J486" s="36">
        <v>366.5</v>
      </c>
      <c r="K486" s="31">
        <v>353</v>
      </c>
      <c r="L486" s="31">
        <v>340.75</v>
      </c>
      <c r="M486" s="31">
        <v>10.563319999999999</v>
      </c>
      <c r="N486" s="1"/>
      <c r="O486" s="1"/>
    </row>
    <row r="487" spans="1:15" ht="12.75" customHeight="1">
      <c r="A487" s="33">
        <v>477</v>
      </c>
      <c r="B487" s="31" t="s">
        <v>535</v>
      </c>
      <c r="C487" s="31">
        <v>2116.9</v>
      </c>
      <c r="D487" s="36">
        <v>2118.9500000000003</v>
      </c>
      <c r="E487" s="36">
        <v>2097.9500000000007</v>
      </c>
      <c r="F487" s="36">
        <v>2079.0000000000005</v>
      </c>
      <c r="G487" s="36">
        <v>2058.0000000000009</v>
      </c>
      <c r="H487" s="36">
        <v>2137.9000000000005</v>
      </c>
      <c r="I487" s="36">
        <v>2158.8999999999996</v>
      </c>
      <c r="J487" s="36">
        <v>2177.8500000000004</v>
      </c>
      <c r="K487" s="31">
        <v>2139.9499999999998</v>
      </c>
      <c r="L487" s="31">
        <v>2100</v>
      </c>
      <c r="M487" s="31">
        <v>8.6410000000000001E-2</v>
      </c>
      <c r="N487" s="1"/>
      <c r="O487" s="1"/>
    </row>
    <row r="488" spans="1:15" ht="12.75" customHeight="1">
      <c r="A488" s="33">
        <v>478</v>
      </c>
      <c r="B488" s="31" t="s">
        <v>536</v>
      </c>
      <c r="C488" s="36">
        <v>539.1</v>
      </c>
      <c r="D488" s="36">
        <v>541.05000000000007</v>
      </c>
      <c r="E488" s="36">
        <v>535.20000000000016</v>
      </c>
      <c r="F488" s="36">
        <v>531.30000000000007</v>
      </c>
      <c r="G488" s="36">
        <v>525.45000000000016</v>
      </c>
      <c r="H488" s="36">
        <v>544.95000000000016</v>
      </c>
      <c r="I488" s="36">
        <v>550.80000000000007</v>
      </c>
      <c r="J488" s="36">
        <v>554.70000000000016</v>
      </c>
      <c r="K488" s="31">
        <v>546.9</v>
      </c>
      <c r="L488" s="31">
        <v>537.15</v>
      </c>
      <c r="M488" s="31">
        <v>2.9842399999999998</v>
      </c>
      <c r="N488" s="1"/>
      <c r="O488" s="1"/>
    </row>
    <row r="489" spans="1:15" ht="12.75" customHeight="1">
      <c r="A489" s="33">
        <v>479</v>
      </c>
      <c r="B489" s="53" t="s">
        <v>537</v>
      </c>
      <c r="C489" s="31">
        <v>374.25</v>
      </c>
      <c r="D489" s="36">
        <v>376.34999999999997</v>
      </c>
      <c r="E489" s="36">
        <v>370.39999999999992</v>
      </c>
      <c r="F489" s="36">
        <v>366.54999999999995</v>
      </c>
      <c r="G489" s="36">
        <v>360.59999999999991</v>
      </c>
      <c r="H489" s="36">
        <v>380.19999999999993</v>
      </c>
      <c r="I489" s="36">
        <v>386.15</v>
      </c>
      <c r="J489" s="36">
        <v>389.99999999999994</v>
      </c>
      <c r="K489" s="31">
        <v>382.3</v>
      </c>
      <c r="L489" s="31">
        <v>372.5</v>
      </c>
      <c r="M489" s="31">
        <v>2.5473499999999998</v>
      </c>
      <c r="N489" s="1"/>
      <c r="O489" s="1"/>
    </row>
    <row r="490" spans="1:15" ht="12.75" customHeight="1">
      <c r="A490" s="33">
        <v>480</v>
      </c>
      <c r="B490" s="53" t="s">
        <v>538</v>
      </c>
      <c r="C490" s="36">
        <v>464.6</v>
      </c>
      <c r="D490" s="36">
        <v>461.48333333333329</v>
      </c>
      <c r="E490" s="36">
        <v>456.26666666666659</v>
      </c>
      <c r="F490" s="36">
        <v>447.93333333333328</v>
      </c>
      <c r="G490" s="36">
        <v>442.71666666666658</v>
      </c>
      <c r="H490" s="36">
        <v>469.81666666666661</v>
      </c>
      <c r="I490" s="36">
        <v>475.0333333333333</v>
      </c>
      <c r="J490" s="36">
        <v>483.36666666666662</v>
      </c>
      <c r="K490" s="31">
        <v>466.7</v>
      </c>
      <c r="L490" s="31">
        <v>453.15</v>
      </c>
      <c r="M490" s="31">
        <v>3.1523699999999999</v>
      </c>
      <c r="N490" s="1"/>
      <c r="O490" s="1"/>
    </row>
    <row r="491" spans="1:15" ht="12.75" customHeight="1">
      <c r="A491" s="33">
        <v>481</v>
      </c>
      <c r="B491" s="53" t="s">
        <v>539</v>
      </c>
      <c r="C491" s="31">
        <v>526</v>
      </c>
      <c r="D491" s="36">
        <v>528.83333333333337</v>
      </c>
      <c r="E491" s="36">
        <v>518.76666666666677</v>
      </c>
      <c r="F491" s="36">
        <v>511.53333333333342</v>
      </c>
      <c r="G491" s="36">
        <v>501.46666666666681</v>
      </c>
      <c r="H491" s="36">
        <v>536.06666666666672</v>
      </c>
      <c r="I491" s="36">
        <v>546.13333333333333</v>
      </c>
      <c r="J491" s="36">
        <v>553.36666666666667</v>
      </c>
      <c r="K491" s="31">
        <v>538.9</v>
      </c>
      <c r="L491" s="31">
        <v>521.6</v>
      </c>
      <c r="M491" s="31">
        <v>2.2809599999999999</v>
      </c>
      <c r="N491" s="1"/>
      <c r="O491" s="1"/>
    </row>
    <row r="492" spans="1:15" ht="12.75" customHeight="1">
      <c r="A492" s="33">
        <v>482</v>
      </c>
      <c r="B492" s="53" t="s">
        <v>301</v>
      </c>
      <c r="C492" s="36">
        <v>1423.55</v>
      </c>
      <c r="D492" s="36">
        <v>1430.1499999999999</v>
      </c>
      <c r="E492" s="36">
        <v>1413.3999999999996</v>
      </c>
      <c r="F492" s="36">
        <v>1403.2499999999998</v>
      </c>
      <c r="G492" s="36">
        <v>1386.4999999999995</v>
      </c>
      <c r="H492" s="36">
        <v>1440.2999999999997</v>
      </c>
      <c r="I492" s="36">
        <v>1457.0500000000002</v>
      </c>
      <c r="J492" s="36">
        <v>1467.1999999999998</v>
      </c>
      <c r="K492" s="31">
        <v>1446.9</v>
      </c>
      <c r="L492" s="31">
        <v>1420</v>
      </c>
      <c r="M492" s="31">
        <v>12.024850000000001</v>
      </c>
      <c r="N492" s="1"/>
      <c r="O492" s="1"/>
    </row>
    <row r="493" spans="1:15" ht="12.75" customHeight="1">
      <c r="A493" s="33">
        <v>483</v>
      </c>
      <c r="B493" s="53" t="s">
        <v>540</v>
      </c>
      <c r="C493" s="36">
        <v>913.3</v>
      </c>
      <c r="D493" s="36">
        <v>909.7833333333333</v>
      </c>
      <c r="E493" s="36">
        <v>900.51666666666665</v>
      </c>
      <c r="F493" s="36">
        <v>887.73333333333335</v>
      </c>
      <c r="G493" s="36">
        <v>878.4666666666667</v>
      </c>
      <c r="H493" s="36">
        <v>922.56666666666661</v>
      </c>
      <c r="I493" s="36">
        <v>931.83333333333326</v>
      </c>
      <c r="J493" s="36">
        <v>944.61666666666656</v>
      </c>
      <c r="K493" s="31">
        <v>919.05</v>
      </c>
      <c r="L493" s="31">
        <v>897</v>
      </c>
      <c r="M493" s="31">
        <v>3.4022800000000002</v>
      </c>
      <c r="N493" s="1"/>
      <c r="O493" s="1"/>
    </row>
    <row r="494" spans="1:15" ht="12.75" customHeight="1">
      <c r="A494" s="33">
        <v>484</v>
      </c>
      <c r="B494" s="53" t="s">
        <v>236</v>
      </c>
      <c r="C494" s="36">
        <v>361.8</v>
      </c>
      <c r="D494" s="36">
        <v>359.05</v>
      </c>
      <c r="E494" s="36">
        <v>348.45000000000005</v>
      </c>
      <c r="F494" s="36">
        <v>335.1</v>
      </c>
      <c r="G494" s="36">
        <v>324.50000000000006</v>
      </c>
      <c r="H494" s="36">
        <v>372.40000000000003</v>
      </c>
      <c r="I494" s="36">
        <v>383.00000000000006</v>
      </c>
      <c r="J494" s="36">
        <v>396.35</v>
      </c>
      <c r="K494" s="31">
        <v>369.65</v>
      </c>
      <c r="L494" s="31">
        <v>345.7</v>
      </c>
      <c r="M494" s="31">
        <v>758.04480000000001</v>
      </c>
      <c r="N494" s="1"/>
      <c r="O494" s="1"/>
    </row>
    <row r="495" spans="1:15" ht="12.75" customHeight="1">
      <c r="A495" s="33">
        <v>485</v>
      </c>
      <c r="B495" s="53" t="s">
        <v>541</v>
      </c>
      <c r="C495" s="36">
        <v>669.8</v>
      </c>
      <c r="D495" s="36">
        <v>670.01666666666654</v>
      </c>
      <c r="E495" s="36">
        <v>663.3833333333331</v>
      </c>
      <c r="F495" s="36">
        <v>656.96666666666658</v>
      </c>
      <c r="G495" s="36">
        <v>650.33333333333314</v>
      </c>
      <c r="H495" s="36">
        <v>676.43333333333305</v>
      </c>
      <c r="I495" s="36">
        <v>683.06666666666649</v>
      </c>
      <c r="J495" s="36">
        <v>689.48333333333301</v>
      </c>
      <c r="K495" s="31">
        <v>676.65</v>
      </c>
      <c r="L495" s="31">
        <v>663.6</v>
      </c>
      <c r="M495" s="31">
        <v>0.71814</v>
      </c>
      <c r="N495" s="1"/>
      <c r="O495" s="1"/>
    </row>
    <row r="496" spans="1:15" ht="12.75" customHeight="1">
      <c r="A496" s="33">
        <v>486</v>
      </c>
      <c r="B496" s="53" t="s">
        <v>542</v>
      </c>
      <c r="C496" s="36">
        <v>1537.4</v>
      </c>
      <c r="D496" s="36">
        <v>1516.4166666666667</v>
      </c>
      <c r="E496" s="36">
        <v>1483.1833333333334</v>
      </c>
      <c r="F496" s="36">
        <v>1428.9666666666667</v>
      </c>
      <c r="G496" s="36">
        <v>1395.7333333333333</v>
      </c>
      <c r="H496" s="36">
        <v>1570.6333333333334</v>
      </c>
      <c r="I496" s="36">
        <v>1603.8666666666666</v>
      </c>
      <c r="J496" s="36">
        <v>1658.0833333333335</v>
      </c>
      <c r="K496" s="31">
        <v>1549.65</v>
      </c>
      <c r="L496" s="31">
        <v>1462.2</v>
      </c>
      <c r="M496" s="31">
        <v>5.99308</v>
      </c>
      <c r="N496" s="1"/>
      <c r="O496" s="1"/>
    </row>
    <row r="497" spans="1:15" ht="12.75" customHeight="1">
      <c r="A497" s="33">
        <v>487</v>
      </c>
      <c r="B497" s="53" t="s">
        <v>139</v>
      </c>
      <c r="C497" s="36">
        <v>12.95</v>
      </c>
      <c r="D497" s="36">
        <v>12.933333333333332</v>
      </c>
      <c r="E497" s="36">
        <v>12.666666666666664</v>
      </c>
      <c r="F497" s="36">
        <v>12.383333333333333</v>
      </c>
      <c r="G497" s="36">
        <v>12.116666666666665</v>
      </c>
      <c r="H497" s="36">
        <v>13.216666666666663</v>
      </c>
      <c r="I497" s="36">
        <v>13.483333333333333</v>
      </c>
      <c r="J497" s="36">
        <v>13.766666666666662</v>
      </c>
      <c r="K497" s="31">
        <v>13.2</v>
      </c>
      <c r="L497" s="31">
        <v>12.65</v>
      </c>
      <c r="M497" s="31">
        <v>5123.1274299999995</v>
      </c>
      <c r="N497" s="1"/>
      <c r="O497" s="1"/>
    </row>
    <row r="498" spans="1:15" ht="12.75" customHeight="1">
      <c r="A498" s="33">
        <v>488</v>
      </c>
      <c r="B498" s="53" t="s">
        <v>237</v>
      </c>
      <c r="C498" s="36">
        <v>1342.75</v>
      </c>
      <c r="D498" s="36">
        <v>1329.1166666666666</v>
      </c>
      <c r="E498" s="36">
        <v>1308.2333333333331</v>
      </c>
      <c r="F498" s="36">
        <v>1273.7166666666665</v>
      </c>
      <c r="G498" s="36">
        <v>1252.833333333333</v>
      </c>
      <c r="H498" s="36">
        <v>1363.6333333333332</v>
      </c>
      <c r="I498" s="36">
        <v>1384.5166666666669</v>
      </c>
      <c r="J498" s="36">
        <v>1419.0333333333333</v>
      </c>
      <c r="K498" s="31">
        <v>1350</v>
      </c>
      <c r="L498" s="31">
        <v>1294.5999999999999</v>
      </c>
      <c r="M498" s="31">
        <v>27.6661</v>
      </c>
      <c r="N498" s="1"/>
      <c r="O498" s="1"/>
    </row>
    <row r="499" spans="1:15" ht="12.75" customHeight="1">
      <c r="A499" s="33">
        <v>489</v>
      </c>
      <c r="B499" s="53" t="s">
        <v>543</v>
      </c>
      <c r="C499" s="53">
        <v>565.15</v>
      </c>
      <c r="D499" s="36">
        <v>566.20000000000005</v>
      </c>
      <c r="E499" s="36">
        <v>557.90000000000009</v>
      </c>
      <c r="F499" s="36">
        <v>550.65000000000009</v>
      </c>
      <c r="G499" s="36">
        <v>542.35000000000014</v>
      </c>
      <c r="H499" s="36">
        <v>573.45000000000005</v>
      </c>
      <c r="I499" s="36">
        <v>581.75</v>
      </c>
      <c r="J499" s="36">
        <v>589</v>
      </c>
      <c r="K499" s="31">
        <v>574.5</v>
      </c>
      <c r="L499" s="31">
        <v>558.95000000000005</v>
      </c>
      <c r="M499" s="31">
        <v>2.2114500000000001</v>
      </c>
      <c r="N499" s="1"/>
      <c r="O499" s="1"/>
    </row>
    <row r="500" spans="1:15" ht="12.75" customHeight="1">
      <c r="A500" s="33">
        <v>490</v>
      </c>
      <c r="B500" s="53" t="s">
        <v>882</v>
      </c>
      <c r="C500" s="53">
        <v>153.15</v>
      </c>
      <c r="D500" s="36">
        <v>155.31666666666669</v>
      </c>
      <c r="E500" s="36">
        <v>150.18333333333339</v>
      </c>
      <c r="F500" s="36">
        <v>147.2166666666667</v>
      </c>
      <c r="G500" s="36">
        <v>142.0833333333334</v>
      </c>
      <c r="H500" s="36">
        <v>158.28333333333339</v>
      </c>
      <c r="I500" s="36">
        <v>163.41666666666666</v>
      </c>
      <c r="J500" s="36">
        <v>166.38333333333338</v>
      </c>
      <c r="K500" s="31">
        <v>160.44999999999999</v>
      </c>
      <c r="L500" s="31">
        <v>152.35</v>
      </c>
      <c r="M500" s="31">
        <v>22.916899999999998</v>
      </c>
      <c r="N500" s="1"/>
      <c r="O500" s="1"/>
    </row>
    <row r="501" spans="1:15" ht="12.75" customHeight="1">
      <c r="A501" s="33">
        <v>491</v>
      </c>
      <c r="B501" s="53" t="s">
        <v>544</v>
      </c>
      <c r="C501" s="53">
        <v>807.85</v>
      </c>
      <c r="D501" s="36">
        <v>808.88333333333333</v>
      </c>
      <c r="E501" s="36">
        <v>798.9666666666667</v>
      </c>
      <c r="F501" s="36">
        <v>790.08333333333337</v>
      </c>
      <c r="G501" s="36">
        <v>780.16666666666674</v>
      </c>
      <c r="H501" s="36">
        <v>817.76666666666665</v>
      </c>
      <c r="I501" s="36">
        <v>827.68333333333339</v>
      </c>
      <c r="J501" s="36">
        <v>836.56666666666661</v>
      </c>
      <c r="K501" s="31">
        <v>818.8</v>
      </c>
      <c r="L501" s="31">
        <v>800</v>
      </c>
      <c r="M501" s="31">
        <v>0.91363000000000005</v>
      </c>
      <c r="N501" s="1"/>
      <c r="O501" s="1"/>
    </row>
    <row r="502" spans="1:15" ht="12.75" customHeight="1">
      <c r="A502" s="33">
        <v>492</v>
      </c>
      <c r="B502" s="53" t="s">
        <v>302</v>
      </c>
      <c r="C502" s="53">
        <v>1425.1</v>
      </c>
      <c r="D502" s="36">
        <v>1420.3333333333333</v>
      </c>
      <c r="E502" s="36">
        <v>1404.6666666666665</v>
      </c>
      <c r="F502" s="36">
        <v>1384.2333333333333</v>
      </c>
      <c r="G502" s="36">
        <v>1368.5666666666666</v>
      </c>
      <c r="H502" s="36">
        <v>1440.7666666666664</v>
      </c>
      <c r="I502" s="36">
        <v>1456.4333333333329</v>
      </c>
      <c r="J502" s="36">
        <v>1476.8666666666663</v>
      </c>
      <c r="K502" s="31">
        <v>1436</v>
      </c>
      <c r="L502" s="31">
        <v>1399.9</v>
      </c>
      <c r="M502" s="31">
        <v>1.01512</v>
      </c>
      <c r="N502" s="1"/>
      <c r="O502" s="1"/>
    </row>
    <row r="503" spans="1:15" ht="12.75" customHeight="1">
      <c r="A503" s="33">
        <v>493</v>
      </c>
      <c r="B503" s="53" t="s">
        <v>238</v>
      </c>
      <c r="C503" s="36">
        <v>477.3</v>
      </c>
      <c r="D503" s="36">
        <v>476.61666666666662</v>
      </c>
      <c r="E503" s="36">
        <v>473.78333333333325</v>
      </c>
      <c r="F503" s="36">
        <v>470.26666666666665</v>
      </c>
      <c r="G503" s="36">
        <v>467.43333333333328</v>
      </c>
      <c r="H503" s="36">
        <v>480.13333333333321</v>
      </c>
      <c r="I503" s="36">
        <v>482.96666666666658</v>
      </c>
      <c r="J503" s="31">
        <v>486.48333333333318</v>
      </c>
      <c r="K503" s="31">
        <v>479.45</v>
      </c>
      <c r="L503" s="31">
        <v>473.1</v>
      </c>
      <c r="M503" s="53">
        <v>53.857669999999999</v>
      </c>
      <c r="N503" s="1"/>
      <c r="O503" s="1"/>
    </row>
    <row r="504" spans="1:15" ht="12.75" customHeight="1">
      <c r="A504" s="33">
        <v>494</v>
      </c>
      <c r="B504" s="53" t="s">
        <v>303</v>
      </c>
      <c r="C504" s="36">
        <v>24.45</v>
      </c>
      <c r="D504" s="36">
        <v>24.516666666666666</v>
      </c>
      <c r="E504" s="36">
        <v>24.233333333333331</v>
      </c>
      <c r="F504" s="36">
        <v>24.016666666666666</v>
      </c>
      <c r="G504" s="36">
        <v>23.733333333333331</v>
      </c>
      <c r="H504" s="36">
        <v>24.733333333333331</v>
      </c>
      <c r="I504" s="36">
        <v>25.016666666666662</v>
      </c>
      <c r="J504" s="31">
        <v>25.233333333333331</v>
      </c>
      <c r="K504" s="31">
        <v>24.8</v>
      </c>
      <c r="L504" s="31">
        <v>24.3</v>
      </c>
      <c r="M504" s="53">
        <v>1126.1817699999999</v>
      </c>
      <c r="N504" s="1"/>
      <c r="O504" s="1"/>
    </row>
    <row r="505" spans="1:15" ht="12.75" customHeight="1">
      <c r="A505" s="33">
        <v>495</v>
      </c>
      <c r="B505" s="53" t="s">
        <v>545</v>
      </c>
      <c r="C505" s="53">
        <v>14510.2</v>
      </c>
      <c r="D505" s="36">
        <v>14527.616666666667</v>
      </c>
      <c r="E505" s="36">
        <v>14405.483333333334</v>
      </c>
      <c r="F505" s="36">
        <v>14300.766666666666</v>
      </c>
      <c r="G505" s="36">
        <v>14178.633333333333</v>
      </c>
      <c r="H505" s="36">
        <v>14632.333333333334</v>
      </c>
      <c r="I505" s="36">
        <v>14754.466666666669</v>
      </c>
      <c r="J505" s="36">
        <v>14859.183333333334</v>
      </c>
      <c r="K505" s="31">
        <v>14649.75</v>
      </c>
      <c r="L505" s="31">
        <v>14422.9</v>
      </c>
      <c r="M505" s="31">
        <v>5.8099999999999999E-2</v>
      </c>
      <c r="N505" s="1"/>
      <c r="O505" s="1"/>
    </row>
    <row r="506" spans="1:15" ht="12.75" customHeight="1">
      <c r="A506" s="33">
        <v>496</v>
      </c>
      <c r="B506" s="53" t="s">
        <v>239</v>
      </c>
      <c r="C506" s="53">
        <v>150.30000000000001</v>
      </c>
      <c r="D506" s="36">
        <v>149.48333333333332</v>
      </c>
      <c r="E506" s="36">
        <v>146.61666666666665</v>
      </c>
      <c r="F506" s="36">
        <v>142.93333333333334</v>
      </c>
      <c r="G506" s="36">
        <v>140.06666666666666</v>
      </c>
      <c r="H506" s="36">
        <v>153.16666666666663</v>
      </c>
      <c r="I506" s="36">
        <v>156.0333333333333</v>
      </c>
      <c r="J506" s="36">
        <v>159.71666666666661</v>
      </c>
      <c r="K506" s="31">
        <v>152.35</v>
      </c>
      <c r="L506" s="31">
        <v>145.80000000000001</v>
      </c>
      <c r="M506" s="31">
        <v>137.58998</v>
      </c>
      <c r="N506" s="1"/>
      <c r="O506" s="1"/>
    </row>
    <row r="507" spans="1:15" ht="12.75" customHeight="1">
      <c r="A507" s="33">
        <v>497</v>
      </c>
      <c r="B507" s="53" t="s">
        <v>546</v>
      </c>
      <c r="C507" s="36">
        <v>611.04999999999995</v>
      </c>
      <c r="D507" s="36">
        <v>609.18333333333328</v>
      </c>
      <c r="E507" s="36">
        <v>603.86666666666656</v>
      </c>
      <c r="F507" s="36">
        <v>596.68333333333328</v>
      </c>
      <c r="G507" s="36">
        <v>591.36666666666656</v>
      </c>
      <c r="H507" s="36">
        <v>616.36666666666656</v>
      </c>
      <c r="I507" s="36">
        <v>621.68333333333339</v>
      </c>
      <c r="J507" s="31">
        <v>628.86666666666656</v>
      </c>
      <c r="K507" s="31">
        <v>614.5</v>
      </c>
      <c r="L507" s="31">
        <v>602</v>
      </c>
      <c r="M507" s="53">
        <v>3.9285000000000001</v>
      </c>
      <c r="N507" s="1"/>
      <c r="O507" s="1"/>
    </row>
    <row r="508" spans="1:15" ht="12.75" customHeight="1">
      <c r="A508" s="33">
        <v>498</v>
      </c>
      <c r="B508" s="53" t="s">
        <v>304</v>
      </c>
      <c r="C508" s="53">
        <v>196.9</v>
      </c>
      <c r="D508" s="36">
        <v>196.85</v>
      </c>
      <c r="E508" s="36">
        <v>194.1</v>
      </c>
      <c r="F508" s="36">
        <v>191.3</v>
      </c>
      <c r="G508" s="36">
        <v>188.55</v>
      </c>
      <c r="H508" s="36">
        <v>199.64999999999998</v>
      </c>
      <c r="I508" s="36">
        <v>202.39999999999998</v>
      </c>
      <c r="J508" s="36">
        <v>205.19999999999996</v>
      </c>
      <c r="K508" s="31">
        <v>199.6</v>
      </c>
      <c r="L508" s="31">
        <v>194.05</v>
      </c>
      <c r="M508" s="31">
        <v>351.41521999999998</v>
      </c>
      <c r="N508" s="1"/>
      <c r="O508" s="1"/>
    </row>
    <row r="509" spans="1:15" ht="12.75" customHeight="1">
      <c r="A509" s="224">
        <v>499</v>
      </c>
      <c r="B509" s="225" t="s">
        <v>240</v>
      </c>
      <c r="C509" s="225">
        <v>994.2</v>
      </c>
      <c r="D509" s="226">
        <v>992.75</v>
      </c>
      <c r="E509" s="226">
        <v>986.1</v>
      </c>
      <c r="F509" s="226">
        <v>978</v>
      </c>
      <c r="G509" s="226">
        <v>971.35</v>
      </c>
      <c r="H509" s="226">
        <v>1000.85</v>
      </c>
      <c r="I509" s="226">
        <v>1007.5000000000001</v>
      </c>
      <c r="J509" s="226">
        <v>1015.6</v>
      </c>
      <c r="K509" s="227">
        <v>999.4</v>
      </c>
      <c r="L509" s="227">
        <v>984.65</v>
      </c>
      <c r="M509" s="227">
        <v>5.9416399999999996</v>
      </c>
      <c r="N509" s="1"/>
      <c r="O509" s="1"/>
    </row>
    <row r="510" spans="1:15" ht="12.75" customHeight="1">
      <c r="A510" s="239">
        <v>500</v>
      </c>
      <c r="B510" s="240" t="s">
        <v>547</v>
      </c>
      <c r="C510" s="240">
        <v>1593.75</v>
      </c>
      <c r="D510" s="241">
        <v>1581.6166666666668</v>
      </c>
      <c r="E510" s="241">
        <v>1564.2333333333336</v>
      </c>
      <c r="F510" s="241">
        <v>1534.7166666666667</v>
      </c>
      <c r="G510" s="241">
        <v>1517.3333333333335</v>
      </c>
      <c r="H510" s="241">
        <v>1611.1333333333337</v>
      </c>
      <c r="I510" s="241">
        <v>1628.5166666666669</v>
      </c>
      <c r="J510" s="241">
        <v>1658.0333333333338</v>
      </c>
      <c r="K510" s="239">
        <v>1599</v>
      </c>
      <c r="L510" s="239">
        <v>1552.1</v>
      </c>
      <c r="M510" s="239">
        <v>0.33798</v>
      </c>
      <c r="N510" s="1"/>
      <c r="O510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60" t="s">
        <v>548</v>
      </c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44" t="s">
        <v>241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4" t="s">
        <v>242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4" t="s">
        <v>243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244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245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64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64" t="s">
        <v>248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64" t="s">
        <v>249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250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251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252</v>
      </c>
      <c r="N527" s="1"/>
      <c r="O527" s="1"/>
    </row>
    <row r="528" spans="1:15" ht="12.75" customHeight="1">
      <c r="A528" s="64" t="s">
        <v>253</v>
      </c>
      <c r="N528" s="1"/>
      <c r="O528" s="1"/>
    </row>
    <row r="529" spans="1:15" ht="12.75" customHeight="1">
      <c r="A529" s="64" t="s">
        <v>254</v>
      </c>
      <c r="N529" s="1"/>
      <c r="O529" s="1"/>
    </row>
    <row r="530" spans="1:15" ht="12.75" customHeight="1">
      <c r="A530" s="64" t="s">
        <v>255</v>
      </c>
      <c r="N530" s="1"/>
      <c r="O530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3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style="83" customWidth="1"/>
    <col min="2" max="2" width="14.28515625" style="32" customWidth="1"/>
    <col min="3" max="3" width="28.28515625" style="31" customWidth="1"/>
    <col min="4" max="4" width="55.7109375" style="31" customWidth="1"/>
    <col min="5" max="5" width="12.42578125" style="31" customWidth="1"/>
    <col min="6" max="6" width="13.140625" style="84" customWidth="1"/>
    <col min="7" max="7" width="9.5703125" style="32" customWidth="1"/>
    <col min="8" max="8" width="10.28515625" style="32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68" t="s">
        <v>309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ht="6" customHeight="1">
      <c r="A5" s="352"/>
      <c r="B5" s="353"/>
      <c r="C5" s="352"/>
      <c r="D5" s="353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ht="26.25" customHeight="1">
      <c r="A6" s="72"/>
      <c r="B6" s="77"/>
      <c r="C6" s="65"/>
      <c r="D6" s="65"/>
      <c r="E6" s="23" t="s">
        <v>308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ht="16.5" customHeight="1">
      <c r="A7" s="78" t="s">
        <v>549</v>
      </c>
      <c r="B7" s="354" t="s">
        <v>550</v>
      </c>
      <c r="C7" s="354"/>
      <c r="D7" s="7">
        <f>Main!B10</f>
        <v>45394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ht="51">
      <c r="A9" s="81" t="s">
        <v>551</v>
      </c>
      <c r="B9" s="82" t="s">
        <v>552</v>
      </c>
      <c r="C9" s="82" t="s">
        <v>553</v>
      </c>
      <c r="D9" s="82" t="s">
        <v>554</v>
      </c>
      <c r="E9" s="82" t="s">
        <v>555</v>
      </c>
      <c r="F9" s="82" t="s">
        <v>556</v>
      </c>
      <c r="G9" s="82" t="s">
        <v>557</v>
      </c>
      <c r="H9" s="82" t="s">
        <v>558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ht="12.75" customHeight="1">
      <c r="A10" s="83">
        <v>45392</v>
      </c>
      <c r="B10" s="32">
        <v>531017</v>
      </c>
      <c r="C10" s="31" t="s">
        <v>1060</v>
      </c>
      <c r="D10" s="31" t="s">
        <v>1061</v>
      </c>
      <c r="E10" s="31" t="s">
        <v>560</v>
      </c>
      <c r="F10" s="84">
        <v>75534</v>
      </c>
      <c r="G10" s="32">
        <v>16.54</v>
      </c>
      <c r="H10" s="32" t="s">
        <v>330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ht="12.75" customHeight="1">
      <c r="A11" s="83">
        <v>45392</v>
      </c>
      <c r="B11" s="32">
        <v>538922</v>
      </c>
      <c r="C11" s="31" t="s">
        <v>1062</v>
      </c>
      <c r="D11" s="31" t="s">
        <v>1063</v>
      </c>
      <c r="E11" s="31" t="s">
        <v>560</v>
      </c>
      <c r="F11" s="84">
        <v>48786</v>
      </c>
      <c r="G11" s="32">
        <v>49.58</v>
      </c>
      <c r="H11" s="32" t="s">
        <v>330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ht="12.75" customHeight="1">
      <c r="A12" s="83">
        <v>45392</v>
      </c>
      <c r="B12" s="32">
        <v>538922</v>
      </c>
      <c r="C12" s="31" t="s">
        <v>1062</v>
      </c>
      <c r="D12" s="31" t="s">
        <v>1063</v>
      </c>
      <c r="E12" s="31" t="s">
        <v>559</v>
      </c>
      <c r="F12" s="84">
        <v>46436</v>
      </c>
      <c r="G12" s="32">
        <v>50.88</v>
      </c>
      <c r="H12" s="32" t="s">
        <v>330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ht="12.75" customHeight="1">
      <c r="A13" s="83">
        <v>45392</v>
      </c>
      <c r="B13" s="32">
        <v>512379</v>
      </c>
      <c r="C13" s="31" t="s">
        <v>1064</v>
      </c>
      <c r="D13" s="31" t="s">
        <v>1065</v>
      </c>
      <c r="E13" s="31" t="s">
        <v>560</v>
      </c>
      <c r="F13" s="84">
        <v>1366863</v>
      </c>
      <c r="G13" s="32">
        <v>17.79</v>
      </c>
      <c r="H13" s="32" t="s">
        <v>330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ht="12.75" customHeight="1">
      <c r="A14" s="83">
        <v>45392</v>
      </c>
      <c r="B14" s="32">
        <v>512379</v>
      </c>
      <c r="C14" s="31" t="s">
        <v>1064</v>
      </c>
      <c r="D14" s="31" t="s">
        <v>1065</v>
      </c>
      <c r="E14" s="31" t="s">
        <v>559</v>
      </c>
      <c r="F14" s="84">
        <v>2101697</v>
      </c>
      <c r="G14" s="32">
        <v>18.32</v>
      </c>
      <c r="H14" s="32" t="s">
        <v>330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ht="12.75" customHeight="1">
      <c r="A15" s="83">
        <v>45392</v>
      </c>
      <c r="B15" s="32">
        <v>543594</v>
      </c>
      <c r="C15" s="31" t="s">
        <v>1020</v>
      </c>
      <c r="D15" s="31" t="s">
        <v>1066</v>
      </c>
      <c r="E15" s="31" t="s">
        <v>559</v>
      </c>
      <c r="F15" s="84">
        <v>147000</v>
      </c>
      <c r="G15" s="32">
        <v>10.039999999999999</v>
      </c>
      <c r="H15" s="32" t="s">
        <v>330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ht="12.75" customHeight="1">
      <c r="A16" s="83">
        <v>45392</v>
      </c>
      <c r="B16" s="32">
        <v>543594</v>
      </c>
      <c r="C16" s="31" t="s">
        <v>1020</v>
      </c>
      <c r="D16" s="31" t="s">
        <v>1066</v>
      </c>
      <c r="E16" s="31" t="s">
        <v>560</v>
      </c>
      <c r="F16" s="84">
        <v>108000</v>
      </c>
      <c r="G16" s="32">
        <v>10.130000000000001</v>
      </c>
      <c r="H16" s="32" t="s">
        <v>330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ht="12.75" customHeight="1">
      <c r="A17" s="83">
        <v>45392</v>
      </c>
      <c r="B17" s="32">
        <v>543594</v>
      </c>
      <c r="C17" s="31" t="s">
        <v>1020</v>
      </c>
      <c r="D17" s="31" t="s">
        <v>1021</v>
      </c>
      <c r="E17" s="31" t="s">
        <v>560</v>
      </c>
      <c r="F17" s="84">
        <v>1401000</v>
      </c>
      <c r="G17" s="32">
        <v>10.07</v>
      </c>
      <c r="H17" s="32" t="s">
        <v>330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ht="12.75" customHeight="1">
      <c r="A18" s="83">
        <v>45392</v>
      </c>
      <c r="B18" s="32">
        <v>543594</v>
      </c>
      <c r="C18" s="31" t="s">
        <v>1020</v>
      </c>
      <c r="D18" s="31" t="s">
        <v>1004</v>
      </c>
      <c r="E18" s="31" t="s">
        <v>560</v>
      </c>
      <c r="F18" s="84">
        <v>1047000</v>
      </c>
      <c r="G18" s="32">
        <v>10.119999999999999</v>
      </c>
      <c r="H18" s="32" t="s">
        <v>330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ht="12.75" customHeight="1">
      <c r="A19" s="83">
        <v>45392</v>
      </c>
      <c r="B19" s="32">
        <v>543594</v>
      </c>
      <c r="C19" s="31" t="s">
        <v>1020</v>
      </c>
      <c r="D19" s="31" t="s">
        <v>961</v>
      </c>
      <c r="E19" s="31" t="s">
        <v>560</v>
      </c>
      <c r="F19" s="84">
        <v>216000</v>
      </c>
      <c r="G19" s="32">
        <v>10.02</v>
      </c>
      <c r="H19" s="32" t="s">
        <v>330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ht="12.75" customHeight="1">
      <c r="A20" s="83">
        <v>45392</v>
      </c>
      <c r="B20" s="32">
        <v>543594</v>
      </c>
      <c r="C20" s="31" t="s">
        <v>1020</v>
      </c>
      <c r="D20" s="31" t="s">
        <v>1004</v>
      </c>
      <c r="E20" s="31" t="s">
        <v>559</v>
      </c>
      <c r="F20" s="84">
        <v>1065000</v>
      </c>
      <c r="G20" s="32">
        <v>10.050000000000001</v>
      </c>
      <c r="H20" s="32" t="s">
        <v>330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ht="12.75" customHeight="1">
      <c r="A21" s="83">
        <v>45392</v>
      </c>
      <c r="B21" s="32">
        <v>504351</v>
      </c>
      <c r="C21" s="31" t="s">
        <v>1005</v>
      </c>
      <c r="D21" s="31" t="s">
        <v>1067</v>
      </c>
      <c r="E21" s="31" t="s">
        <v>559</v>
      </c>
      <c r="F21" s="84">
        <v>14100000</v>
      </c>
      <c r="G21" s="32">
        <v>2.29</v>
      </c>
      <c r="H21" s="32" t="s">
        <v>330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ht="12.75" customHeight="1">
      <c r="A22" s="83">
        <v>45392</v>
      </c>
      <c r="B22" s="32">
        <v>504351</v>
      </c>
      <c r="C22" s="31" t="s">
        <v>1005</v>
      </c>
      <c r="D22" s="31" t="s">
        <v>893</v>
      </c>
      <c r="E22" s="31" t="s">
        <v>560</v>
      </c>
      <c r="F22" s="84">
        <v>15208650</v>
      </c>
      <c r="G22" s="32">
        <v>2.2799999999999998</v>
      </c>
      <c r="H22" s="32" t="s">
        <v>330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ht="12.75" customHeight="1">
      <c r="A23" s="83">
        <v>45392</v>
      </c>
      <c r="B23" s="32">
        <v>508980</v>
      </c>
      <c r="C23" s="31" t="s">
        <v>1068</v>
      </c>
      <c r="D23" s="31" t="s">
        <v>1069</v>
      </c>
      <c r="E23" s="31" t="s">
        <v>559</v>
      </c>
      <c r="F23" s="84">
        <v>100000</v>
      </c>
      <c r="G23" s="32">
        <v>21.79</v>
      </c>
      <c r="H23" s="32" t="s">
        <v>330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ht="12.75" customHeight="1">
      <c r="A24" s="83">
        <v>45392</v>
      </c>
      <c r="B24" s="32">
        <v>544156</v>
      </c>
      <c r="C24" s="31" t="s">
        <v>1070</v>
      </c>
      <c r="D24" s="31" t="s">
        <v>1071</v>
      </c>
      <c r="E24" s="31" t="s">
        <v>560</v>
      </c>
      <c r="F24" s="84">
        <v>27000</v>
      </c>
      <c r="G24" s="32">
        <v>34.76</v>
      </c>
      <c r="H24" s="32" t="s">
        <v>330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ht="12.75" customHeight="1">
      <c r="A25" s="83">
        <v>45392</v>
      </c>
      <c r="B25" s="32">
        <v>513337</v>
      </c>
      <c r="C25" s="31" t="s">
        <v>948</v>
      </c>
      <c r="D25" s="31" t="s">
        <v>1072</v>
      </c>
      <c r="E25" s="31" t="s">
        <v>560</v>
      </c>
      <c r="F25" s="84">
        <v>300000</v>
      </c>
      <c r="G25" s="32">
        <v>47.55</v>
      </c>
      <c r="H25" s="32" t="s">
        <v>330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ht="12.75" customHeight="1">
      <c r="A26" s="83">
        <v>45392</v>
      </c>
      <c r="B26" s="32">
        <v>513337</v>
      </c>
      <c r="C26" s="31" t="s">
        <v>948</v>
      </c>
      <c r="D26" s="31" t="s">
        <v>1073</v>
      </c>
      <c r="E26" s="31" t="s">
        <v>560</v>
      </c>
      <c r="F26" s="84">
        <v>900000</v>
      </c>
      <c r="G26" s="32">
        <v>47.55</v>
      </c>
      <c r="H26" s="32" t="s">
        <v>330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ht="12.75" customHeight="1">
      <c r="A27" s="83">
        <v>45392</v>
      </c>
      <c r="B27" s="32">
        <v>513337</v>
      </c>
      <c r="C27" s="31" t="s">
        <v>948</v>
      </c>
      <c r="D27" s="31" t="s">
        <v>1004</v>
      </c>
      <c r="E27" s="31" t="s">
        <v>560</v>
      </c>
      <c r="F27" s="84">
        <v>651500</v>
      </c>
      <c r="G27" s="32">
        <v>47.55</v>
      </c>
      <c r="H27" s="32" t="s">
        <v>330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ht="12.75" customHeight="1">
      <c r="A28" s="83">
        <v>45392</v>
      </c>
      <c r="B28" s="32">
        <v>513337</v>
      </c>
      <c r="C28" s="31" t="s">
        <v>948</v>
      </c>
      <c r="D28" s="31" t="s">
        <v>961</v>
      </c>
      <c r="E28" s="31" t="s">
        <v>560</v>
      </c>
      <c r="F28" s="84">
        <v>703761</v>
      </c>
      <c r="G28" s="32">
        <v>47.55</v>
      </c>
      <c r="H28" s="32" t="s">
        <v>330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ht="12.75" customHeight="1">
      <c r="A29" s="83">
        <v>45392</v>
      </c>
      <c r="B29" s="32">
        <v>513337</v>
      </c>
      <c r="C29" s="31" t="s">
        <v>948</v>
      </c>
      <c r="D29" s="31" t="s">
        <v>1004</v>
      </c>
      <c r="E29" s="31" t="s">
        <v>559</v>
      </c>
      <c r="F29" s="84">
        <v>665414</v>
      </c>
      <c r="G29" s="32">
        <v>47.54</v>
      </c>
      <c r="H29" s="32" t="s">
        <v>330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ht="12.75" customHeight="1">
      <c r="A30" s="83">
        <v>45392</v>
      </c>
      <c r="B30" s="32">
        <v>513337</v>
      </c>
      <c r="C30" s="31" t="s">
        <v>948</v>
      </c>
      <c r="D30" s="31" t="s">
        <v>961</v>
      </c>
      <c r="E30" s="31" t="s">
        <v>559</v>
      </c>
      <c r="F30" s="84">
        <v>703761</v>
      </c>
      <c r="G30" s="32">
        <v>47.55</v>
      </c>
      <c r="H30" s="32" t="s">
        <v>330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ht="12.75" customHeight="1">
      <c r="A31" s="83">
        <v>45392</v>
      </c>
      <c r="B31" s="32">
        <v>536709</v>
      </c>
      <c r="C31" s="31" t="s">
        <v>1006</v>
      </c>
      <c r="D31" s="31" t="s">
        <v>1022</v>
      </c>
      <c r="E31" s="31" t="s">
        <v>560</v>
      </c>
      <c r="F31" s="84">
        <v>200000</v>
      </c>
      <c r="G31" s="32">
        <v>17.66</v>
      </c>
      <c r="H31" s="32" t="s">
        <v>330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ht="12.75" customHeight="1">
      <c r="A32" s="83">
        <v>45392</v>
      </c>
      <c r="B32" s="32">
        <v>536709</v>
      </c>
      <c r="C32" s="31" t="s">
        <v>1006</v>
      </c>
      <c r="D32" s="31" t="s">
        <v>1074</v>
      </c>
      <c r="E32" s="31" t="s">
        <v>559</v>
      </c>
      <c r="F32" s="84">
        <v>125000</v>
      </c>
      <c r="G32" s="32">
        <v>17.690000000000001</v>
      </c>
      <c r="H32" s="32" t="s">
        <v>330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ht="12.75" customHeight="1">
      <c r="A33" s="83">
        <v>45392</v>
      </c>
      <c r="B33" s="32">
        <v>544160</v>
      </c>
      <c r="C33" s="31" t="s">
        <v>1075</v>
      </c>
      <c r="D33" s="31" t="s">
        <v>1076</v>
      </c>
      <c r="E33" s="31" t="s">
        <v>560</v>
      </c>
      <c r="F33" s="84">
        <v>40000</v>
      </c>
      <c r="G33" s="32">
        <v>72.89</v>
      </c>
      <c r="H33" s="32" t="s">
        <v>330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ht="12.75" customHeight="1">
      <c r="A34" s="83">
        <v>45392</v>
      </c>
      <c r="B34" s="32">
        <v>544160</v>
      </c>
      <c r="C34" s="31" t="s">
        <v>1075</v>
      </c>
      <c r="D34" s="31" t="s">
        <v>893</v>
      </c>
      <c r="E34" s="31" t="s">
        <v>560</v>
      </c>
      <c r="F34" s="84">
        <v>25600</v>
      </c>
      <c r="G34" s="32">
        <v>72.89</v>
      </c>
      <c r="H34" s="32" t="s">
        <v>330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ht="12.75" customHeight="1">
      <c r="A35" s="83">
        <v>45392</v>
      </c>
      <c r="B35" s="32">
        <v>538794</v>
      </c>
      <c r="C35" s="31" t="s">
        <v>1077</v>
      </c>
      <c r="D35" s="31" t="s">
        <v>1078</v>
      </c>
      <c r="E35" s="31" t="s">
        <v>559</v>
      </c>
      <c r="F35" s="84">
        <v>24000</v>
      </c>
      <c r="G35" s="32">
        <v>13.28</v>
      </c>
      <c r="H35" s="32" t="s">
        <v>330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ht="12.75" customHeight="1">
      <c r="A36" s="83">
        <v>45392</v>
      </c>
      <c r="B36" s="32">
        <v>505523</v>
      </c>
      <c r="C36" s="31" t="s">
        <v>1023</v>
      </c>
      <c r="D36" s="31" t="s">
        <v>1004</v>
      </c>
      <c r="E36" s="31" t="s">
        <v>559</v>
      </c>
      <c r="F36" s="84">
        <v>27146201</v>
      </c>
      <c r="G36" s="32">
        <v>0.9</v>
      </c>
      <c r="H36" s="32" t="s">
        <v>330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ht="12.75" customHeight="1">
      <c r="A37" s="83">
        <v>45392</v>
      </c>
      <c r="B37" s="32">
        <v>505523</v>
      </c>
      <c r="C37" s="31" t="s">
        <v>1023</v>
      </c>
      <c r="D37" s="31" t="s">
        <v>1004</v>
      </c>
      <c r="E37" s="31" t="s">
        <v>560</v>
      </c>
      <c r="F37" s="84">
        <v>7105234</v>
      </c>
      <c r="G37" s="32">
        <v>0.94</v>
      </c>
      <c r="H37" s="32" t="s">
        <v>330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ht="12.75" customHeight="1">
      <c r="A38" s="83">
        <v>45392</v>
      </c>
      <c r="B38" s="32">
        <v>505523</v>
      </c>
      <c r="C38" s="31" t="s">
        <v>1023</v>
      </c>
      <c r="D38" s="31" t="s">
        <v>1079</v>
      </c>
      <c r="E38" s="31" t="s">
        <v>560</v>
      </c>
      <c r="F38" s="84">
        <v>18300000</v>
      </c>
      <c r="G38" s="32">
        <v>0.9</v>
      </c>
      <c r="H38" s="32" t="s">
        <v>330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ht="12.75" customHeight="1">
      <c r="A39" s="83">
        <v>45392</v>
      </c>
      <c r="B39" s="32">
        <v>505523</v>
      </c>
      <c r="C39" s="31" t="s">
        <v>1023</v>
      </c>
      <c r="D39" s="31" t="s">
        <v>1080</v>
      </c>
      <c r="E39" s="31" t="s">
        <v>560</v>
      </c>
      <c r="F39" s="84">
        <v>18200000</v>
      </c>
      <c r="G39" s="32">
        <v>0.9</v>
      </c>
      <c r="H39" s="32" t="s">
        <v>330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ht="12.75" customHeight="1">
      <c r="A40" s="83">
        <v>45392</v>
      </c>
      <c r="B40" s="32">
        <v>531494</v>
      </c>
      <c r="C40" s="31" t="s">
        <v>1081</v>
      </c>
      <c r="D40" s="31" t="s">
        <v>1071</v>
      </c>
      <c r="E40" s="31" t="s">
        <v>559</v>
      </c>
      <c r="F40" s="84">
        <v>5900000</v>
      </c>
      <c r="G40" s="32">
        <v>7.27</v>
      </c>
      <c r="H40" s="32" t="s">
        <v>330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ht="12.75" customHeight="1">
      <c r="A41" s="83">
        <v>45392</v>
      </c>
      <c r="B41" s="32">
        <v>531494</v>
      </c>
      <c r="C41" s="31" t="s">
        <v>1081</v>
      </c>
      <c r="D41" s="31" t="s">
        <v>1082</v>
      </c>
      <c r="E41" s="31" t="s">
        <v>560</v>
      </c>
      <c r="F41" s="84">
        <v>2600300</v>
      </c>
      <c r="G41" s="32">
        <v>7.27</v>
      </c>
      <c r="H41" s="32" t="s">
        <v>330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ht="12.75" customHeight="1">
      <c r="A42" s="83">
        <v>45392</v>
      </c>
      <c r="B42" s="32">
        <v>531494</v>
      </c>
      <c r="C42" s="31" t="s">
        <v>1081</v>
      </c>
      <c r="D42" s="31" t="s">
        <v>1065</v>
      </c>
      <c r="E42" s="31" t="s">
        <v>560</v>
      </c>
      <c r="F42" s="84">
        <v>3000010</v>
      </c>
      <c r="G42" s="32">
        <v>7.27</v>
      </c>
      <c r="H42" s="32" t="s">
        <v>330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ht="12.75" customHeight="1">
      <c r="A43" s="83">
        <v>45392</v>
      </c>
      <c r="B43" s="32">
        <v>511535</v>
      </c>
      <c r="C43" s="31" t="s">
        <v>1083</v>
      </c>
      <c r="D43" s="31" t="s">
        <v>1084</v>
      </c>
      <c r="E43" s="31" t="s">
        <v>560</v>
      </c>
      <c r="F43" s="84">
        <v>52233</v>
      </c>
      <c r="G43" s="32">
        <v>51.19</v>
      </c>
      <c r="H43" s="32" t="s">
        <v>330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ht="12.75" customHeight="1">
      <c r="A44" s="83">
        <v>45392</v>
      </c>
      <c r="B44" s="32">
        <v>511535</v>
      </c>
      <c r="C44" s="31" t="s">
        <v>1083</v>
      </c>
      <c r="D44" s="31" t="s">
        <v>1085</v>
      </c>
      <c r="E44" s="31" t="s">
        <v>560</v>
      </c>
      <c r="F44" s="84">
        <v>53105</v>
      </c>
      <c r="G44" s="32">
        <v>51.18</v>
      </c>
      <c r="H44" s="32" t="s">
        <v>330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ht="12.75" customHeight="1">
      <c r="A45" s="83">
        <v>45392</v>
      </c>
      <c r="B45" s="32">
        <v>543400</v>
      </c>
      <c r="C45" s="31" t="s">
        <v>1086</v>
      </c>
      <c r="D45" s="31" t="s">
        <v>1087</v>
      </c>
      <c r="E45" s="31" t="s">
        <v>559</v>
      </c>
      <c r="F45" s="84">
        <v>128000</v>
      </c>
      <c r="G45" s="32">
        <v>9.01</v>
      </c>
      <c r="H45" s="32" t="s">
        <v>330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ht="12.75" customHeight="1">
      <c r="A46" s="83">
        <v>45392</v>
      </c>
      <c r="B46" s="32">
        <v>543400</v>
      </c>
      <c r="C46" s="31" t="s">
        <v>1086</v>
      </c>
      <c r="D46" s="31" t="s">
        <v>1088</v>
      </c>
      <c r="E46" s="31" t="s">
        <v>560</v>
      </c>
      <c r="F46" s="84">
        <v>138000</v>
      </c>
      <c r="G46" s="32">
        <v>9.01</v>
      </c>
      <c r="H46" s="32" t="s">
        <v>330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ht="12.75" customHeight="1">
      <c r="A47" s="83">
        <v>45392</v>
      </c>
      <c r="B47" s="32">
        <v>539287</v>
      </c>
      <c r="C47" s="31" t="s">
        <v>1089</v>
      </c>
      <c r="D47" s="31" t="s">
        <v>1090</v>
      </c>
      <c r="E47" s="31" t="s">
        <v>560</v>
      </c>
      <c r="F47" s="84">
        <v>50000</v>
      </c>
      <c r="G47" s="32">
        <v>21.85</v>
      </c>
      <c r="H47" s="32" t="s">
        <v>330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ht="12.75" customHeight="1">
      <c r="A48" s="83">
        <v>45392</v>
      </c>
      <c r="B48" s="32">
        <v>544021</v>
      </c>
      <c r="C48" s="31" t="s">
        <v>1091</v>
      </c>
      <c r="D48" s="31" t="s">
        <v>1092</v>
      </c>
      <c r="E48" s="31" t="s">
        <v>560</v>
      </c>
      <c r="F48" s="84">
        <v>233699</v>
      </c>
      <c r="G48" s="32">
        <v>1188.4000000000001</v>
      </c>
      <c r="H48" s="32" t="s">
        <v>330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ht="12.75" customHeight="1">
      <c r="A49" s="83">
        <v>45392</v>
      </c>
      <c r="B49" s="32">
        <v>544021</v>
      </c>
      <c r="C49" s="31" t="s">
        <v>1091</v>
      </c>
      <c r="D49" s="31" t="s">
        <v>1092</v>
      </c>
      <c r="E49" s="31" t="s">
        <v>559</v>
      </c>
      <c r="F49" s="84">
        <v>236119</v>
      </c>
      <c r="G49" s="32">
        <v>1186.17</v>
      </c>
      <c r="H49" s="32" t="s">
        <v>330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ht="12.75" customHeight="1">
      <c r="A50" s="83">
        <v>45392</v>
      </c>
      <c r="B50" s="32">
        <v>544021</v>
      </c>
      <c r="C50" s="31" t="s">
        <v>1091</v>
      </c>
      <c r="D50" s="31" t="s">
        <v>1093</v>
      </c>
      <c r="E50" s="31" t="s">
        <v>559</v>
      </c>
      <c r="F50" s="84">
        <v>500000</v>
      </c>
      <c r="G50" s="32">
        <v>1144.93</v>
      </c>
      <c r="H50" s="32" t="s">
        <v>330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ht="12.75" customHeight="1">
      <c r="A51" s="83">
        <v>45392</v>
      </c>
      <c r="B51" s="32">
        <v>544021</v>
      </c>
      <c r="C51" s="31" t="s">
        <v>1091</v>
      </c>
      <c r="D51" s="31" t="s">
        <v>1094</v>
      </c>
      <c r="E51" s="31" t="s">
        <v>560</v>
      </c>
      <c r="F51" s="84">
        <v>537210</v>
      </c>
      <c r="G51" s="32">
        <v>1130.6300000000001</v>
      </c>
      <c r="H51" s="32" t="s">
        <v>330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ht="12.75" customHeight="1">
      <c r="A52" s="83">
        <v>45392</v>
      </c>
      <c r="B52" s="32">
        <v>544021</v>
      </c>
      <c r="C52" s="31" t="s">
        <v>1091</v>
      </c>
      <c r="D52" s="31" t="s">
        <v>1095</v>
      </c>
      <c r="E52" s="31" t="s">
        <v>560</v>
      </c>
      <c r="F52" s="84">
        <v>202666</v>
      </c>
      <c r="G52" s="32">
        <v>1168.8399999999999</v>
      </c>
      <c r="H52" s="32" t="s">
        <v>330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ht="12.75" customHeight="1">
      <c r="A53" s="83">
        <v>45392</v>
      </c>
      <c r="B53" s="32">
        <v>544021</v>
      </c>
      <c r="C53" s="31" t="s">
        <v>1091</v>
      </c>
      <c r="D53" s="31" t="s">
        <v>1095</v>
      </c>
      <c r="E53" s="31" t="s">
        <v>559</v>
      </c>
      <c r="F53" s="84">
        <v>202666</v>
      </c>
      <c r="G53" s="32">
        <v>1201.8800000000001</v>
      </c>
      <c r="H53" s="32" t="s">
        <v>330</v>
      </c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</row>
    <row r="54" spans="1:28" ht="12.75" customHeight="1">
      <c r="A54" s="83">
        <v>45392</v>
      </c>
      <c r="B54" s="32">
        <v>544021</v>
      </c>
      <c r="C54" s="31" t="s">
        <v>1091</v>
      </c>
      <c r="D54" s="31" t="s">
        <v>1096</v>
      </c>
      <c r="E54" s="31" t="s">
        <v>559</v>
      </c>
      <c r="F54" s="84">
        <v>471226</v>
      </c>
      <c r="G54" s="32">
        <v>1119.76</v>
      </c>
      <c r="H54" s="32" t="s">
        <v>330</v>
      </c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</row>
    <row r="55" spans="1:28" ht="12.75" customHeight="1">
      <c r="A55" s="83">
        <v>45392</v>
      </c>
      <c r="B55" s="32">
        <v>544021</v>
      </c>
      <c r="C55" s="31" t="s">
        <v>1091</v>
      </c>
      <c r="D55" s="31" t="s">
        <v>1071</v>
      </c>
      <c r="E55" s="31" t="s">
        <v>559</v>
      </c>
      <c r="F55" s="84">
        <v>277618</v>
      </c>
      <c r="G55" s="32">
        <v>1117.5999999999999</v>
      </c>
      <c r="H55" s="32" t="s">
        <v>330</v>
      </c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  <c r="AA55" s="72"/>
      <c r="AB55" s="72"/>
    </row>
    <row r="56" spans="1:28" ht="12.75" customHeight="1">
      <c r="A56" s="83">
        <v>45392</v>
      </c>
      <c r="B56" s="32">
        <v>544021</v>
      </c>
      <c r="C56" s="31" t="s">
        <v>1091</v>
      </c>
      <c r="D56" s="31" t="s">
        <v>1096</v>
      </c>
      <c r="E56" s="31" t="s">
        <v>560</v>
      </c>
      <c r="F56" s="84">
        <v>453023</v>
      </c>
      <c r="G56" s="32">
        <v>1170.76</v>
      </c>
      <c r="H56" s="32" t="s">
        <v>330</v>
      </c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</row>
    <row r="57" spans="1:28" ht="12.75" customHeight="1">
      <c r="A57" s="83">
        <v>45392</v>
      </c>
      <c r="B57" s="32">
        <v>544021</v>
      </c>
      <c r="C57" s="31" t="s">
        <v>1091</v>
      </c>
      <c r="D57" s="31" t="s">
        <v>1071</v>
      </c>
      <c r="E57" s="31" t="s">
        <v>560</v>
      </c>
      <c r="F57" s="84">
        <v>267618</v>
      </c>
      <c r="G57" s="32">
        <v>1182.5999999999999</v>
      </c>
      <c r="H57" s="32" t="s">
        <v>330</v>
      </c>
      <c r="I57" s="72"/>
      <c r="J57" s="72"/>
      <c r="K57" s="72"/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72"/>
      <c r="X57" s="72"/>
      <c r="Y57" s="72"/>
      <c r="Z57" s="72"/>
      <c r="AA57" s="72"/>
      <c r="AB57" s="72"/>
    </row>
    <row r="58" spans="1:28" ht="12.75" customHeight="1">
      <c r="A58" s="83">
        <v>45392</v>
      </c>
      <c r="B58" s="32">
        <v>544021</v>
      </c>
      <c r="C58" s="31" t="s">
        <v>1091</v>
      </c>
      <c r="D58" s="31" t="s">
        <v>1097</v>
      </c>
      <c r="E58" s="31" t="s">
        <v>560</v>
      </c>
      <c r="F58" s="84">
        <v>1235169</v>
      </c>
      <c r="G58" s="32">
        <v>1116.78</v>
      </c>
      <c r="H58" s="32" t="s">
        <v>330</v>
      </c>
      <c r="I58" s="72"/>
      <c r="J58" s="72"/>
      <c r="K58" s="72"/>
      <c r="L58" s="72"/>
      <c r="M58" s="72"/>
      <c r="N58" s="72"/>
      <c r="O58" s="72"/>
      <c r="P58" s="72"/>
      <c r="Q58" s="72"/>
      <c r="R58" s="72"/>
      <c r="S58" s="72"/>
      <c r="T58" s="72"/>
      <c r="U58" s="72"/>
      <c r="V58" s="72"/>
      <c r="W58" s="72"/>
      <c r="X58" s="72"/>
      <c r="Y58" s="72"/>
      <c r="Z58" s="72"/>
      <c r="AA58" s="72"/>
      <c r="AB58" s="72"/>
    </row>
    <row r="59" spans="1:28" ht="12.75" customHeight="1">
      <c r="A59" s="83">
        <v>45392</v>
      </c>
      <c r="B59" s="32">
        <v>544021</v>
      </c>
      <c r="C59" s="31" t="s">
        <v>1091</v>
      </c>
      <c r="D59" s="31" t="s">
        <v>1098</v>
      </c>
      <c r="E59" s="31" t="s">
        <v>560</v>
      </c>
      <c r="F59" s="84">
        <v>376462</v>
      </c>
      <c r="G59" s="32">
        <v>1115.18</v>
      </c>
      <c r="H59" s="32" t="s">
        <v>330</v>
      </c>
      <c r="I59" s="72"/>
      <c r="J59" s="72"/>
      <c r="K59" s="72"/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72"/>
      <c r="X59" s="72"/>
      <c r="Y59" s="72"/>
      <c r="Z59" s="72"/>
      <c r="AA59" s="72"/>
      <c r="AB59" s="72"/>
    </row>
    <row r="60" spans="1:28" ht="12.75" customHeight="1">
      <c r="A60" s="83">
        <v>45392</v>
      </c>
      <c r="B60" s="32">
        <v>544021</v>
      </c>
      <c r="C60" s="31" t="s">
        <v>1091</v>
      </c>
      <c r="D60" s="31" t="s">
        <v>1099</v>
      </c>
      <c r="E60" s="31" t="s">
        <v>560</v>
      </c>
      <c r="F60" s="84">
        <v>203186</v>
      </c>
      <c r="G60" s="32">
        <v>1173.8399999999999</v>
      </c>
      <c r="H60" s="32" t="s">
        <v>330</v>
      </c>
      <c r="I60" s="72"/>
      <c r="J60" s="72"/>
      <c r="K60" s="72"/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/>
      <c r="W60" s="72"/>
      <c r="X60" s="72"/>
      <c r="Y60" s="72"/>
      <c r="Z60" s="72"/>
      <c r="AA60" s="72"/>
      <c r="AB60" s="72"/>
    </row>
    <row r="61" spans="1:28" ht="12.75" customHeight="1">
      <c r="A61" s="83">
        <v>45392</v>
      </c>
      <c r="B61" s="32">
        <v>544021</v>
      </c>
      <c r="C61" s="31" t="s">
        <v>1091</v>
      </c>
      <c r="D61" s="31" t="s">
        <v>1099</v>
      </c>
      <c r="E61" s="31" t="s">
        <v>559</v>
      </c>
      <c r="F61" s="84">
        <v>203186</v>
      </c>
      <c r="G61" s="32">
        <v>1172.74</v>
      </c>
      <c r="H61" s="32" t="s">
        <v>330</v>
      </c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2"/>
      <c r="AB61" s="72"/>
    </row>
    <row r="62" spans="1:28" ht="12.75" customHeight="1">
      <c r="A62" s="83">
        <v>45392</v>
      </c>
      <c r="B62" s="32">
        <v>530251</v>
      </c>
      <c r="C62" s="31" t="s">
        <v>1100</v>
      </c>
      <c r="D62" s="31" t="s">
        <v>1101</v>
      </c>
      <c r="E62" s="31" t="s">
        <v>560</v>
      </c>
      <c r="F62" s="84">
        <v>1061175</v>
      </c>
      <c r="G62" s="32">
        <v>0.55000000000000004</v>
      </c>
      <c r="H62" s="32" t="s">
        <v>330</v>
      </c>
      <c r="I62" s="72"/>
      <c r="J62" s="72"/>
      <c r="K62" s="72"/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72"/>
      <c r="Y62" s="72"/>
      <c r="Z62" s="72"/>
      <c r="AA62" s="72"/>
      <c r="AB62" s="72"/>
    </row>
    <row r="63" spans="1:28" ht="12.75" customHeight="1">
      <c r="A63" s="83">
        <v>45392</v>
      </c>
      <c r="B63" s="32">
        <v>543625</v>
      </c>
      <c r="C63" s="31" t="s">
        <v>1102</v>
      </c>
      <c r="D63" s="31" t="s">
        <v>1103</v>
      </c>
      <c r="E63" s="31" t="s">
        <v>559</v>
      </c>
      <c r="F63" s="84">
        <v>280000</v>
      </c>
      <c r="G63" s="32">
        <v>20.53</v>
      </c>
      <c r="H63" s="32" t="s">
        <v>330</v>
      </c>
      <c r="I63" s="72"/>
      <c r="J63" s="72"/>
      <c r="K63" s="72"/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/>
      <c r="W63" s="72"/>
      <c r="X63" s="72"/>
      <c r="Y63" s="72"/>
      <c r="Z63" s="72"/>
      <c r="AA63" s="72"/>
      <c r="AB63" s="72"/>
    </row>
    <row r="64" spans="1:28" ht="12.75" customHeight="1">
      <c r="A64" s="83">
        <v>45392</v>
      </c>
      <c r="B64" s="32">
        <v>534708</v>
      </c>
      <c r="C64" s="31" t="s">
        <v>1024</v>
      </c>
      <c r="D64" s="31" t="s">
        <v>1104</v>
      </c>
      <c r="E64" s="31" t="s">
        <v>559</v>
      </c>
      <c r="F64" s="84">
        <v>75000</v>
      </c>
      <c r="G64" s="32">
        <v>9.4</v>
      </c>
      <c r="H64" s="32" t="s">
        <v>330</v>
      </c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</row>
    <row r="65" spans="1:28" ht="12.75" customHeight="1">
      <c r="A65" s="83">
        <v>45392</v>
      </c>
      <c r="B65" s="32">
        <v>538923</v>
      </c>
      <c r="C65" s="31" t="s">
        <v>1105</v>
      </c>
      <c r="D65" s="31" t="s">
        <v>1106</v>
      </c>
      <c r="E65" s="31" t="s">
        <v>559</v>
      </c>
      <c r="F65" s="84">
        <v>34427</v>
      </c>
      <c r="G65" s="32">
        <v>49.29</v>
      </c>
      <c r="H65" s="32" t="s">
        <v>330</v>
      </c>
      <c r="I65" s="72"/>
      <c r="J65" s="72"/>
      <c r="K65" s="72"/>
      <c r="L65" s="72"/>
      <c r="M65" s="72"/>
      <c r="N65" s="72"/>
      <c r="O65" s="72"/>
      <c r="P65" s="72"/>
      <c r="Q65" s="72"/>
      <c r="R65" s="72"/>
      <c r="S65" s="72"/>
      <c r="T65" s="72"/>
      <c r="U65" s="72"/>
      <c r="V65" s="72"/>
      <c r="W65" s="72"/>
      <c r="X65" s="72"/>
      <c r="Y65" s="72"/>
      <c r="Z65" s="72"/>
      <c r="AA65" s="72"/>
      <c r="AB65" s="72"/>
    </row>
    <row r="66" spans="1:28" ht="12.75" customHeight="1">
      <c r="A66" s="83">
        <v>45392</v>
      </c>
      <c r="B66" s="32">
        <v>537392</v>
      </c>
      <c r="C66" s="31" t="s">
        <v>1107</v>
      </c>
      <c r="D66" s="31" t="s">
        <v>1108</v>
      </c>
      <c r="E66" s="31" t="s">
        <v>559</v>
      </c>
      <c r="F66" s="84">
        <v>100000</v>
      </c>
      <c r="G66" s="32">
        <v>5.88</v>
      </c>
      <c r="H66" s="32" t="s">
        <v>330</v>
      </c>
      <c r="I66" s="72"/>
      <c r="J66" s="72"/>
      <c r="K66" s="72"/>
      <c r="L66" s="72"/>
      <c r="M66" s="72"/>
      <c r="N66" s="72"/>
      <c r="O66" s="72"/>
      <c r="P66" s="72"/>
      <c r="Q66" s="72"/>
      <c r="R66" s="72"/>
      <c r="S66" s="72"/>
      <c r="T66" s="72"/>
      <c r="U66" s="72"/>
      <c r="V66" s="72"/>
      <c r="W66" s="72"/>
      <c r="X66" s="72"/>
      <c r="Y66" s="72"/>
      <c r="Z66" s="72"/>
      <c r="AA66" s="72"/>
      <c r="AB66" s="72"/>
    </row>
    <row r="67" spans="1:28" ht="12.75" customHeight="1">
      <c r="A67" s="83">
        <v>45392</v>
      </c>
      <c r="B67" s="32">
        <v>537392</v>
      </c>
      <c r="C67" s="31" t="s">
        <v>1107</v>
      </c>
      <c r="D67" s="31" t="s">
        <v>1109</v>
      </c>
      <c r="E67" s="31" t="s">
        <v>560</v>
      </c>
      <c r="F67" s="84">
        <v>126071</v>
      </c>
      <c r="G67" s="32">
        <v>5.93</v>
      </c>
      <c r="H67" s="32" t="s">
        <v>330</v>
      </c>
      <c r="I67" s="72"/>
      <c r="J67" s="72"/>
      <c r="K67" s="72"/>
      <c r="L67" s="72"/>
      <c r="M67" s="72"/>
      <c r="N67" s="72"/>
      <c r="O67" s="72"/>
      <c r="P67" s="72"/>
      <c r="Q67" s="72"/>
      <c r="R67" s="72"/>
      <c r="S67" s="72"/>
      <c r="T67" s="72"/>
      <c r="U67" s="72"/>
      <c r="V67" s="72"/>
      <c r="W67" s="72"/>
      <c r="X67" s="72"/>
      <c r="Y67" s="72"/>
      <c r="Z67" s="72"/>
      <c r="AA67" s="72"/>
      <c r="AB67" s="72"/>
    </row>
    <row r="68" spans="1:28" ht="12.75" customHeight="1">
      <c r="A68" s="83">
        <v>45392</v>
      </c>
      <c r="B68" s="32">
        <v>532035</v>
      </c>
      <c r="C68" s="31" t="s">
        <v>1110</v>
      </c>
      <c r="D68" s="31" t="s">
        <v>1106</v>
      </c>
      <c r="E68" s="31" t="s">
        <v>559</v>
      </c>
      <c r="F68" s="84">
        <v>125368</v>
      </c>
      <c r="G68" s="32">
        <v>9.59</v>
      </c>
      <c r="H68" s="32" t="s">
        <v>330</v>
      </c>
      <c r="I68" s="72"/>
      <c r="J68" s="72"/>
      <c r="K68" s="72"/>
      <c r="L68" s="72"/>
      <c r="M68" s="72"/>
      <c r="N68" s="72"/>
      <c r="O68" s="72"/>
      <c r="P68" s="72"/>
      <c r="Q68" s="72"/>
      <c r="R68" s="72"/>
      <c r="S68" s="72"/>
      <c r="T68" s="72"/>
      <c r="U68" s="72"/>
      <c r="V68" s="72"/>
      <c r="W68" s="72"/>
      <c r="X68" s="72"/>
      <c r="Y68" s="72"/>
      <c r="Z68" s="72"/>
      <c r="AA68" s="72"/>
      <c r="AB68" s="72"/>
    </row>
    <row r="69" spans="1:28" ht="12.75" customHeight="1">
      <c r="A69" s="83">
        <v>45392</v>
      </c>
      <c r="B69" s="32">
        <v>543436</v>
      </c>
      <c r="C69" s="31" t="s">
        <v>1111</v>
      </c>
      <c r="D69" s="31" t="s">
        <v>1112</v>
      </c>
      <c r="E69" s="31" t="s">
        <v>560</v>
      </c>
      <c r="F69" s="84">
        <v>6400</v>
      </c>
      <c r="G69" s="32">
        <v>122</v>
      </c>
      <c r="H69" s="32" t="s">
        <v>330</v>
      </c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72"/>
      <c r="V69" s="72"/>
      <c r="W69" s="72"/>
      <c r="X69" s="72"/>
      <c r="Y69" s="72"/>
      <c r="Z69" s="72"/>
      <c r="AA69" s="72"/>
      <c r="AB69" s="72"/>
    </row>
    <row r="70" spans="1:28" ht="12.75" customHeight="1">
      <c r="A70" s="83">
        <v>45392</v>
      </c>
      <c r="B70" s="32">
        <v>543436</v>
      </c>
      <c r="C70" s="31" t="s">
        <v>1111</v>
      </c>
      <c r="D70" s="31" t="s">
        <v>1113</v>
      </c>
      <c r="E70" s="31" t="s">
        <v>559</v>
      </c>
      <c r="F70" s="84">
        <v>6400</v>
      </c>
      <c r="G70" s="32">
        <v>122</v>
      </c>
      <c r="H70" s="32" t="s">
        <v>330</v>
      </c>
      <c r="I70" s="72"/>
      <c r="J70" s="72"/>
      <c r="K70" s="72"/>
      <c r="L70" s="72"/>
      <c r="M70" s="72"/>
      <c r="N70" s="72"/>
      <c r="O70" s="72"/>
      <c r="P70" s="72"/>
      <c r="Q70" s="72"/>
      <c r="R70" s="72"/>
      <c r="S70" s="72"/>
      <c r="T70" s="72"/>
      <c r="U70" s="72"/>
      <c r="V70" s="72"/>
      <c r="W70" s="72"/>
      <c r="X70" s="72"/>
      <c r="Y70" s="72"/>
      <c r="Z70" s="72"/>
      <c r="AA70" s="72"/>
      <c r="AB70" s="72"/>
    </row>
    <row r="71" spans="1:28" ht="12.75" customHeight="1">
      <c r="A71" s="83">
        <v>45392</v>
      </c>
      <c r="B71" s="32" t="s">
        <v>1025</v>
      </c>
      <c r="C71" s="31" t="s">
        <v>1026</v>
      </c>
      <c r="D71" s="31" t="s">
        <v>904</v>
      </c>
      <c r="E71" s="31" t="s">
        <v>559</v>
      </c>
      <c r="F71" s="84">
        <v>186000</v>
      </c>
      <c r="G71" s="32">
        <v>44.9</v>
      </c>
      <c r="H71" s="32" t="s">
        <v>884</v>
      </c>
      <c r="I71" s="72"/>
      <c r="J71" s="72"/>
      <c r="K71" s="72"/>
      <c r="L71" s="72"/>
      <c r="M71" s="72"/>
      <c r="N71" s="72"/>
      <c r="O71" s="72"/>
      <c r="P71" s="72"/>
      <c r="Q71" s="72"/>
      <c r="R71" s="72"/>
      <c r="S71" s="72"/>
      <c r="T71" s="72"/>
      <c r="U71" s="72"/>
      <c r="V71" s="72"/>
      <c r="W71" s="72"/>
      <c r="X71" s="72"/>
      <c r="Y71" s="72"/>
      <c r="Z71" s="72"/>
      <c r="AA71" s="72"/>
      <c r="AB71" s="72"/>
    </row>
    <row r="72" spans="1:28" ht="12.75" customHeight="1">
      <c r="A72" s="83">
        <v>45392</v>
      </c>
      <c r="B72" s="32" t="s">
        <v>1114</v>
      </c>
      <c r="C72" s="31" t="s">
        <v>1115</v>
      </c>
      <c r="D72" s="31" t="s">
        <v>1116</v>
      </c>
      <c r="E72" s="31" t="s">
        <v>559</v>
      </c>
      <c r="F72" s="84">
        <v>270000</v>
      </c>
      <c r="G72" s="32">
        <v>48</v>
      </c>
      <c r="H72" s="32" t="s">
        <v>884</v>
      </c>
      <c r="I72" s="72"/>
      <c r="J72" s="72"/>
      <c r="K72" s="72"/>
      <c r="L72" s="72"/>
      <c r="M72" s="72"/>
      <c r="N72" s="72"/>
      <c r="O72" s="72"/>
      <c r="P72" s="72"/>
      <c r="Q72" s="72"/>
      <c r="R72" s="72"/>
      <c r="S72" s="72"/>
      <c r="T72" s="72"/>
      <c r="U72" s="72"/>
      <c r="V72" s="72"/>
      <c r="W72" s="72"/>
      <c r="X72" s="72"/>
      <c r="Y72" s="72"/>
      <c r="Z72" s="72"/>
      <c r="AA72" s="72"/>
      <c r="AB72" s="72"/>
    </row>
    <row r="73" spans="1:28" ht="12.75" customHeight="1">
      <c r="A73" s="83">
        <v>45392</v>
      </c>
      <c r="B73" s="32" t="s">
        <v>1114</v>
      </c>
      <c r="C73" s="31" t="s">
        <v>1115</v>
      </c>
      <c r="D73" s="31" t="s">
        <v>1117</v>
      </c>
      <c r="E73" s="31" t="s">
        <v>559</v>
      </c>
      <c r="F73" s="84">
        <v>276000</v>
      </c>
      <c r="G73" s="32">
        <v>50.17</v>
      </c>
      <c r="H73" s="32" t="s">
        <v>884</v>
      </c>
      <c r="I73" s="72"/>
      <c r="J73" s="72"/>
      <c r="K73" s="72"/>
      <c r="L73" s="72"/>
      <c r="M73" s="72"/>
      <c r="N73" s="72"/>
      <c r="O73" s="72"/>
      <c r="P73" s="72"/>
      <c r="Q73" s="72"/>
      <c r="R73" s="72"/>
      <c r="S73" s="72"/>
      <c r="T73" s="72"/>
      <c r="U73" s="72"/>
      <c r="V73" s="72"/>
      <c r="W73" s="72"/>
      <c r="X73" s="72"/>
      <c r="Y73" s="72"/>
      <c r="Z73" s="72"/>
      <c r="AA73" s="72"/>
      <c r="AB73" s="72"/>
    </row>
    <row r="74" spans="1:28" ht="12.75" customHeight="1">
      <c r="A74" s="83">
        <v>45392</v>
      </c>
      <c r="B74" s="32" t="s">
        <v>1114</v>
      </c>
      <c r="C74" s="31" t="s">
        <v>1115</v>
      </c>
      <c r="D74" s="31" t="s">
        <v>1118</v>
      </c>
      <c r="E74" s="31" t="s">
        <v>559</v>
      </c>
      <c r="F74" s="84">
        <v>284000</v>
      </c>
      <c r="G74" s="32">
        <v>51.55</v>
      </c>
      <c r="H74" s="32" t="s">
        <v>884</v>
      </c>
      <c r="I74" s="72"/>
      <c r="J74" s="72"/>
      <c r="K74" s="72"/>
      <c r="L74" s="72"/>
      <c r="M74" s="72"/>
      <c r="N74" s="72"/>
      <c r="O74" s="72"/>
      <c r="P74" s="72"/>
      <c r="Q74" s="72"/>
      <c r="R74" s="72"/>
      <c r="S74" s="72"/>
      <c r="T74" s="72"/>
      <c r="U74" s="72"/>
      <c r="V74" s="72"/>
      <c r="W74" s="72"/>
      <c r="X74" s="72"/>
      <c r="Y74" s="72"/>
      <c r="Z74" s="72"/>
      <c r="AA74" s="72"/>
      <c r="AB74" s="72"/>
    </row>
    <row r="75" spans="1:28" ht="12.75" customHeight="1">
      <c r="A75" s="83">
        <v>45392</v>
      </c>
      <c r="B75" s="32" t="s">
        <v>1028</v>
      </c>
      <c r="C75" s="31" t="s">
        <v>1029</v>
      </c>
      <c r="D75" s="31" t="s">
        <v>1119</v>
      </c>
      <c r="E75" s="31" t="s">
        <v>559</v>
      </c>
      <c r="F75" s="84">
        <v>1040168</v>
      </c>
      <c r="G75" s="32">
        <v>20.5</v>
      </c>
      <c r="H75" s="32" t="s">
        <v>884</v>
      </c>
      <c r="I75" s="72"/>
      <c r="J75" s="72"/>
      <c r="K75" s="72"/>
      <c r="L75" s="72"/>
      <c r="M75" s="72"/>
      <c r="N75" s="72"/>
      <c r="O75" s="72"/>
      <c r="P75" s="72"/>
      <c r="Q75" s="72"/>
      <c r="R75" s="72"/>
      <c r="S75" s="72"/>
      <c r="T75" s="72"/>
      <c r="U75" s="72"/>
      <c r="V75" s="72"/>
      <c r="W75" s="72"/>
      <c r="X75" s="72"/>
      <c r="Y75" s="72"/>
      <c r="Z75" s="72"/>
      <c r="AA75" s="72"/>
      <c r="AB75" s="72"/>
    </row>
    <row r="76" spans="1:28" ht="12.75" customHeight="1">
      <c r="A76" s="83">
        <v>45392</v>
      </c>
      <c r="B76" s="32" t="s">
        <v>1028</v>
      </c>
      <c r="C76" s="31" t="s">
        <v>1029</v>
      </c>
      <c r="D76" s="31" t="s">
        <v>1120</v>
      </c>
      <c r="E76" s="31" t="s">
        <v>559</v>
      </c>
      <c r="F76" s="84">
        <v>1060903</v>
      </c>
      <c r="G76" s="32">
        <v>20.48</v>
      </c>
      <c r="H76" s="32" t="s">
        <v>884</v>
      </c>
      <c r="I76" s="72"/>
      <c r="J76" s="72"/>
      <c r="K76" s="72"/>
      <c r="L76" s="72"/>
      <c r="M76" s="72"/>
      <c r="N76" s="72"/>
      <c r="O76" s="72"/>
      <c r="P76" s="72"/>
      <c r="Q76" s="72"/>
      <c r="R76" s="72"/>
      <c r="S76" s="72"/>
      <c r="T76" s="72"/>
      <c r="U76" s="72"/>
      <c r="V76" s="72"/>
      <c r="W76" s="72"/>
      <c r="X76" s="72"/>
      <c r="Y76" s="72"/>
      <c r="Z76" s="72"/>
      <c r="AA76" s="72"/>
      <c r="AB76" s="72"/>
    </row>
    <row r="77" spans="1:28" ht="12.75" customHeight="1">
      <c r="A77" s="83">
        <v>45392</v>
      </c>
      <c r="B77" s="32" t="s">
        <v>1028</v>
      </c>
      <c r="C77" s="31" t="s">
        <v>1029</v>
      </c>
      <c r="D77" s="31" t="s">
        <v>1121</v>
      </c>
      <c r="E77" s="31" t="s">
        <v>559</v>
      </c>
      <c r="F77" s="84">
        <v>1800000</v>
      </c>
      <c r="G77" s="32">
        <v>20.100000000000001</v>
      </c>
      <c r="H77" s="32" t="s">
        <v>884</v>
      </c>
      <c r="I77" s="72"/>
      <c r="J77" s="72"/>
      <c r="K77" s="72"/>
      <c r="L77" s="72"/>
      <c r="M77" s="72"/>
      <c r="N77" s="72"/>
      <c r="O77" s="72"/>
      <c r="P77" s="72"/>
      <c r="Q77" s="72"/>
      <c r="R77" s="72"/>
      <c r="S77" s="72"/>
      <c r="T77" s="72"/>
      <c r="U77" s="72"/>
      <c r="V77" s="72"/>
      <c r="W77" s="72"/>
      <c r="X77" s="72"/>
      <c r="Y77" s="72"/>
      <c r="Z77" s="72"/>
      <c r="AA77" s="72"/>
      <c r="AB77" s="72"/>
    </row>
    <row r="78" spans="1:28" ht="12.75" customHeight="1">
      <c r="A78" s="83">
        <v>45392</v>
      </c>
      <c r="B78" s="32" t="s">
        <v>1028</v>
      </c>
      <c r="C78" s="31" t="s">
        <v>1029</v>
      </c>
      <c r="D78" s="31" t="s">
        <v>1122</v>
      </c>
      <c r="E78" s="31" t="s">
        <v>559</v>
      </c>
      <c r="F78" s="84">
        <v>970129</v>
      </c>
      <c r="G78" s="32">
        <v>20.49</v>
      </c>
      <c r="H78" s="32" t="s">
        <v>884</v>
      </c>
      <c r="I78" s="72"/>
      <c r="J78" s="72"/>
      <c r="K78" s="72"/>
      <c r="L78" s="72"/>
      <c r="M78" s="72"/>
      <c r="N78" s="72"/>
      <c r="O78" s="72"/>
      <c r="P78" s="72"/>
      <c r="Q78" s="72"/>
      <c r="R78" s="72"/>
      <c r="S78" s="72"/>
      <c r="T78" s="72"/>
      <c r="U78" s="72"/>
      <c r="V78" s="72"/>
      <c r="W78" s="72"/>
      <c r="X78" s="72"/>
      <c r="Y78" s="72"/>
      <c r="Z78" s="72"/>
      <c r="AA78" s="72"/>
      <c r="AB78" s="72"/>
    </row>
    <row r="79" spans="1:28" ht="12.75" customHeight="1">
      <c r="A79" s="83">
        <v>45392</v>
      </c>
      <c r="B79" s="32" t="s">
        <v>1028</v>
      </c>
      <c r="C79" s="31" t="s">
        <v>1029</v>
      </c>
      <c r="D79" s="31" t="s">
        <v>1123</v>
      </c>
      <c r="E79" s="31" t="s">
        <v>559</v>
      </c>
      <c r="F79" s="84">
        <v>1030878</v>
      </c>
      <c r="G79" s="32">
        <v>20.5</v>
      </c>
      <c r="H79" s="32" t="s">
        <v>884</v>
      </c>
      <c r="I79" s="72"/>
      <c r="J79" s="72"/>
      <c r="K79" s="7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2"/>
      <c r="Y79" s="72"/>
      <c r="Z79" s="72"/>
      <c r="AA79" s="72"/>
      <c r="AB79" s="72"/>
    </row>
    <row r="80" spans="1:28" ht="12.75" customHeight="1">
      <c r="A80" s="83">
        <v>45392</v>
      </c>
      <c r="B80" s="32" t="s">
        <v>1028</v>
      </c>
      <c r="C80" s="31" t="s">
        <v>1029</v>
      </c>
      <c r="D80" s="31" t="s">
        <v>1030</v>
      </c>
      <c r="E80" s="31" t="s">
        <v>559</v>
      </c>
      <c r="F80" s="84">
        <v>1100000</v>
      </c>
      <c r="G80" s="32">
        <v>19.8</v>
      </c>
      <c r="H80" s="32" t="s">
        <v>884</v>
      </c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</row>
    <row r="81" spans="1:28" ht="12.75" customHeight="1">
      <c r="A81" s="83">
        <v>45392</v>
      </c>
      <c r="B81" s="32" t="s">
        <v>1028</v>
      </c>
      <c r="C81" s="31" t="s">
        <v>1029</v>
      </c>
      <c r="D81" s="31" t="s">
        <v>1124</v>
      </c>
      <c r="E81" s="31" t="s">
        <v>559</v>
      </c>
      <c r="F81" s="84">
        <v>1010000</v>
      </c>
      <c r="G81" s="32">
        <v>20.5</v>
      </c>
      <c r="H81" s="32" t="s">
        <v>884</v>
      </c>
      <c r="I81" s="72"/>
      <c r="J81" s="72"/>
      <c r="K81" s="72"/>
      <c r="L81" s="72"/>
      <c r="M81" s="72"/>
      <c r="N81" s="72"/>
      <c r="O81" s="72"/>
      <c r="P81" s="72"/>
      <c r="Q81" s="72"/>
      <c r="R81" s="72"/>
      <c r="S81" s="72"/>
      <c r="T81" s="72"/>
      <c r="U81" s="72"/>
      <c r="V81" s="72"/>
      <c r="W81" s="72"/>
      <c r="X81" s="72"/>
      <c r="Y81" s="72"/>
      <c r="Z81" s="72"/>
      <c r="AA81" s="72"/>
      <c r="AB81" s="72"/>
    </row>
    <row r="82" spans="1:28" ht="12.75" customHeight="1">
      <c r="A82" s="83">
        <v>45392</v>
      </c>
      <c r="B82" s="32" t="s">
        <v>1125</v>
      </c>
      <c r="C82" s="31" t="s">
        <v>1126</v>
      </c>
      <c r="D82" s="31" t="s">
        <v>1127</v>
      </c>
      <c r="E82" s="31" t="s">
        <v>559</v>
      </c>
      <c r="F82" s="84">
        <v>143116</v>
      </c>
      <c r="G82" s="32">
        <v>175.31</v>
      </c>
      <c r="H82" s="32" t="s">
        <v>884</v>
      </c>
      <c r="I82" s="72"/>
      <c r="J82" s="72"/>
      <c r="K82" s="72"/>
      <c r="L82" s="72"/>
      <c r="M82" s="72"/>
      <c r="N82" s="72"/>
      <c r="O82" s="72"/>
      <c r="P82" s="72"/>
      <c r="Q82" s="72"/>
      <c r="R82" s="72"/>
      <c r="S82" s="72"/>
      <c r="T82" s="72"/>
      <c r="U82" s="72"/>
      <c r="V82" s="72"/>
      <c r="W82" s="72"/>
      <c r="X82" s="72"/>
      <c r="Y82" s="72"/>
      <c r="Z82" s="72"/>
      <c r="AA82" s="72"/>
      <c r="AB82" s="72"/>
    </row>
    <row r="83" spans="1:28" ht="12.75" customHeight="1">
      <c r="A83" s="83">
        <v>45392</v>
      </c>
      <c r="B83" s="32" t="s">
        <v>1125</v>
      </c>
      <c r="C83" s="31" t="s">
        <v>1126</v>
      </c>
      <c r="D83" s="31" t="s">
        <v>1008</v>
      </c>
      <c r="E83" s="31" t="s">
        <v>559</v>
      </c>
      <c r="F83" s="84">
        <v>167127</v>
      </c>
      <c r="G83" s="32">
        <v>172.73</v>
      </c>
      <c r="H83" s="32" t="s">
        <v>884</v>
      </c>
      <c r="I83" s="72"/>
      <c r="J83" s="72"/>
      <c r="K83" s="72"/>
      <c r="L83" s="72"/>
      <c r="M83" s="72"/>
      <c r="N83" s="72"/>
      <c r="O83" s="72"/>
      <c r="P83" s="72"/>
      <c r="Q83" s="72"/>
      <c r="R83" s="72"/>
      <c r="S83" s="72"/>
      <c r="T83" s="72"/>
      <c r="U83" s="72"/>
      <c r="V83" s="72"/>
      <c r="W83" s="72"/>
      <c r="X83" s="72"/>
      <c r="Y83" s="72"/>
      <c r="Z83" s="72"/>
      <c r="AA83" s="72"/>
      <c r="AB83" s="72"/>
    </row>
    <row r="84" spans="1:28" ht="12.75" customHeight="1">
      <c r="A84" s="83">
        <v>45392</v>
      </c>
      <c r="B84" s="32" t="s">
        <v>1128</v>
      </c>
      <c r="C84" s="31" t="s">
        <v>1129</v>
      </c>
      <c r="D84" s="31" t="s">
        <v>901</v>
      </c>
      <c r="E84" s="31" t="s">
        <v>559</v>
      </c>
      <c r="F84" s="84">
        <v>306609</v>
      </c>
      <c r="G84" s="32">
        <v>158.13999999999999</v>
      </c>
      <c r="H84" s="32" t="s">
        <v>884</v>
      </c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</row>
    <row r="85" spans="1:28" ht="12.75" customHeight="1">
      <c r="A85" s="83">
        <v>45392</v>
      </c>
      <c r="B85" s="32" t="s">
        <v>1130</v>
      </c>
      <c r="C85" s="31" t="s">
        <v>1131</v>
      </c>
      <c r="D85" s="31" t="s">
        <v>1132</v>
      </c>
      <c r="E85" s="31" t="s">
        <v>559</v>
      </c>
      <c r="F85" s="84">
        <v>213033</v>
      </c>
      <c r="G85" s="32">
        <v>15.87</v>
      </c>
      <c r="H85" s="32" t="s">
        <v>884</v>
      </c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</row>
    <row r="86" spans="1:28" ht="12.75" customHeight="1">
      <c r="A86" s="83">
        <v>45392</v>
      </c>
      <c r="B86" s="32" t="s">
        <v>398</v>
      </c>
      <c r="C86" s="31" t="s">
        <v>1133</v>
      </c>
      <c r="D86" s="31" t="s">
        <v>901</v>
      </c>
      <c r="E86" s="31" t="s">
        <v>559</v>
      </c>
      <c r="F86" s="84">
        <v>206769</v>
      </c>
      <c r="G86" s="32">
        <v>2317.8000000000002</v>
      </c>
      <c r="H86" s="32" t="s">
        <v>884</v>
      </c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  <c r="Z86" s="72"/>
      <c r="AA86" s="72"/>
      <c r="AB86" s="72"/>
    </row>
    <row r="87" spans="1:28" ht="12.75" customHeight="1">
      <c r="A87" s="83">
        <v>45392</v>
      </c>
      <c r="B87" s="32" t="s">
        <v>1134</v>
      </c>
      <c r="C87" s="31" t="s">
        <v>1135</v>
      </c>
      <c r="D87" s="31" t="s">
        <v>1007</v>
      </c>
      <c r="E87" s="31" t="s">
        <v>559</v>
      </c>
      <c r="F87" s="84">
        <v>100000</v>
      </c>
      <c r="G87" s="32">
        <v>76</v>
      </c>
      <c r="H87" s="32" t="s">
        <v>884</v>
      </c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  <c r="Z87" s="72"/>
      <c r="AA87" s="72"/>
      <c r="AB87" s="72"/>
    </row>
    <row r="88" spans="1:28" ht="12.75" customHeight="1">
      <c r="A88" s="83">
        <v>45392</v>
      </c>
      <c r="B88" s="32" t="s">
        <v>1134</v>
      </c>
      <c r="C88" s="31" t="s">
        <v>1135</v>
      </c>
      <c r="D88" s="31" t="s">
        <v>1136</v>
      </c>
      <c r="E88" s="31" t="s">
        <v>559</v>
      </c>
      <c r="F88" s="84">
        <v>100000</v>
      </c>
      <c r="G88" s="32">
        <v>75.900000000000006</v>
      </c>
      <c r="H88" s="32" t="s">
        <v>884</v>
      </c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  <c r="Z88" s="72"/>
      <c r="AA88" s="72"/>
      <c r="AB88" s="72"/>
    </row>
    <row r="89" spans="1:28" ht="12.75" customHeight="1">
      <c r="A89" s="83">
        <v>45392</v>
      </c>
      <c r="B89" s="32" t="s">
        <v>905</v>
      </c>
      <c r="C89" s="31" t="s">
        <v>906</v>
      </c>
      <c r="D89" s="31" t="s">
        <v>1031</v>
      </c>
      <c r="E89" s="31" t="s">
        <v>559</v>
      </c>
      <c r="F89" s="84">
        <v>500000</v>
      </c>
      <c r="G89" s="32">
        <v>129.76</v>
      </c>
      <c r="H89" s="32" t="s">
        <v>884</v>
      </c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  <c r="Z89" s="72"/>
      <c r="AA89" s="72"/>
      <c r="AB89" s="72"/>
    </row>
    <row r="90" spans="1:28" ht="12.75" customHeight="1">
      <c r="A90" s="83">
        <v>45392</v>
      </c>
      <c r="B90" s="32" t="s">
        <v>422</v>
      </c>
      <c r="C90" s="31" t="s">
        <v>1137</v>
      </c>
      <c r="D90" s="31" t="s">
        <v>901</v>
      </c>
      <c r="E90" s="31" t="s">
        <v>559</v>
      </c>
      <c r="F90" s="84">
        <v>954343</v>
      </c>
      <c r="G90" s="32">
        <v>536.5</v>
      </c>
      <c r="H90" s="32" t="s">
        <v>884</v>
      </c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  <c r="Z90" s="72"/>
      <c r="AA90" s="72"/>
      <c r="AB90" s="72"/>
    </row>
    <row r="91" spans="1:28" ht="12.75" customHeight="1">
      <c r="A91" s="83">
        <v>45392</v>
      </c>
      <c r="B91" s="32" t="s">
        <v>1138</v>
      </c>
      <c r="C91" s="31" t="s">
        <v>1139</v>
      </c>
      <c r="D91" s="31" t="s">
        <v>960</v>
      </c>
      <c r="E91" s="31" t="s">
        <v>559</v>
      </c>
      <c r="F91" s="84">
        <v>85548</v>
      </c>
      <c r="G91" s="32">
        <v>857.47</v>
      </c>
      <c r="H91" s="32" t="s">
        <v>884</v>
      </c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  <c r="Z91" s="72"/>
      <c r="AA91" s="72"/>
      <c r="AB91" s="72"/>
    </row>
    <row r="92" spans="1:28" ht="12.75" customHeight="1">
      <c r="A92" s="83">
        <v>45392</v>
      </c>
      <c r="B92" s="32" t="s">
        <v>1138</v>
      </c>
      <c r="C92" s="31" t="s">
        <v>1139</v>
      </c>
      <c r="D92" s="31" t="s">
        <v>1140</v>
      </c>
      <c r="E92" s="31" t="s">
        <v>559</v>
      </c>
      <c r="F92" s="84">
        <v>218880</v>
      </c>
      <c r="G92" s="32">
        <v>858.01</v>
      </c>
      <c r="H92" s="32" t="s">
        <v>884</v>
      </c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  <c r="Z92" s="72"/>
      <c r="AA92" s="72"/>
      <c r="AB92" s="72"/>
    </row>
    <row r="93" spans="1:28" ht="12.75" customHeight="1">
      <c r="A93" s="83">
        <v>45392</v>
      </c>
      <c r="B93" s="32" t="s">
        <v>175</v>
      </c>
      <c r="C93" s="31" t="s">
        <v>1141</v>
      </c>
      <c r="D93" s="31" t="s">
        <v>901</v>
      </c>
      <c r="E93" s="31" t="s">
        <v>559</v>
      </c>
      <c r="F93" s="84">
        <v>262847</v>
      </c>
      <c r="G93" s="32">
        <v>3896.15</v>
      </c>
      <c r="H93" s="32" t="s">
        <v>884</v>
      </c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  <c r="Z93" s="72"/>
      <c r="AA93" s="72"/>
      <c r="AB93" s="72"/>
    </row>
    <row r="94" spans="1:28" ht="12.75" customHeight="1">
      <c r="A94" s="83">
        <v>45392</v>
      </c>
      <c r="B94" s="32" t="s">
        <v>1142</v>
      </c>
      <c r="C94" s="31" t="s">
        <v>1143</v>
      </c>
      <c r="D94" s="31" t="s">
        <v>1144</v>
      </c>
      <c r="E94" s="31" t="s">
        <v>559</v>
      </c>
      <c r="F94" s="84">
        <v>100000</v>
      </c>
      <c r="G94" s="32">
        <v>37.93</v>
      </c>
      <c r="H94" s="32" t="s">
        <v>884</v>
      </c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  <c r="Z94" s="72"/>
      <c r="AA94" s="72"/>
      <c r="AB94" s="72"/>
    </row>
    <row r="95" spans="1:28" ht="12.75" customHeight="1">
      <c r="A95" s="83">
        <v>45392</v>
      </c>
      <c r="B95" s="32" t="s">
        <v>984</v>
      </c>
      <c r="C95" s="31" t="s">
        <v>985</v>
      </c>
      <c r="D95" s="31" t="s">
        <v>904</v>
      </c>
      <c r="E95" s="31" t="s">
        <v>559</v>
      </c>
      <c r="F95" s="84">
        <v>168000</v>
      </c>
      <c r="G95" s="32">
        <v>119.98</v>
      </c>
      <c r="H95" s="32" t="s">
        <v>884</v>
      </c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  <c r="Z95" s="72"/>
      <c r="AA95" s="72"/>
      <c r="AB95" s="72"/>
    </row>
    <row r="96" spans="1:28" ht="12.75" customHeight="1">
      <c r="A96" s="83">
        <v>45392</v>
      </c>
      <c r="B96" s="32" t="s">
        <v>984</v>
      </c>
      <c r="C96" s="31" t="s">
        <v>985</v>
      </c>
      <c r="D96" s="31" t="s">
        <v>1145</v>
      </c>
      <c r="E96" s="31" t="s">
        <v>559</v>
      </c>
      <c r="F96" s="84">
        <v>84800</v>
      </c>
      <c r="G96" s="32">
        <v>119.85</v>
      </c>
      <c r="H96" s="32" t="s">
        <v>884</v>
      </c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</row>
    <row r="97" spans="1:28" ht="12.75" customHeight="1">
      <c r="A97" s="83">
        <v>45392</v>
      </c>
      <c r="B97" s="32" t="s">
        <v>1146</v>
      </c>
      <c r="C97" s="31" t="s">
        <v>1147</v>
      </c>
      <c r="D97" s="31" t="s">
        <v>1148</v>
      </c>
      <c r="E97" s="31" t="s">
        <v>559</v>
      </c>
      <c r="F97" s="84">
        <v>90000</v>
      </c>
      <c r="G97" s="32">
        <v>20.2</v>
      </c>
      <c r="H97" s="32" t="s">
        <v>884</v>
      </c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2"/>
      <c r="X97" s="72"/>
      <c r="Y97" s="72"/>
      <c r="Z97" s="72"/>
      <c r="AA97" s="72"/>
      <c r="AB97" s="72"/>
    </row>
    <row r="98" spans="1:28" ht="12.75" customHeight="1">
      <c r="A98" s="83">
        <v>45392</v>
      </c>
      <c r="B98" s="32" t="s">
        <v>1149</v>
      </c>
      <c r="C98" s="31" t="s">
        <v>1150</v>
      </c>
      <c r="D98" s="31" t="s">
        <v>1151</v>
      </c>
      <c r="E98" s="31" t="s">
        <v>559</v>
      </c>
      <c r="F98" s="84">
        <v>64800</v>
      </c>
      <c r="G98" s="32">
        <v>31.8</v>
      </c>
      <c r="H98" s="32" t="s">
        <v>884</v>
      </c>
      <c r="I98" s="72"/>
      <c r="J98" s="72"/>
      <c r="K98" s="72"/>
      <c r="L98" s="72"/>
      <c r="M98" s="72"/>
      <c r="N98" s="72"/>
      <c r="O98" s="72"/>
      <c r="P98" s="72"/>
      <c r="Q98" s="72"/>
      <c r="R98" s="72"/>
      <c r="S98" s="72"/>
      <c r="T98" s="72"/>
      <c r="U98" s="72"/>
      <c r="V98" s="72"/>
      <c r="W98" s="72"/>
      <c r="X98" s="72"/>
      <c r="Y98" s="72"/>
      <c r="Z98" s="72"/>
      <c r="AA98" s="72"/>
      <c r="AB98" s="72"/>
    </row>
    <row r="99" spans="1:28" ht="12.75" customHeight="1">
      <c r="A99" s="83">
        <v>45392</v>
      </c>
      <c r="B99" s="32" t="s">
        <v>1152</v>
      </c>
      <c r="C99" s="31" t="s">
        <v>1153</v>
      </c>
      <c r="D99" s="31" t="s">
        <v>983</v>
      </c>
      <c r="E99" s="31" t="s">
        <v>559</v>
      </c>
      <c r="F99" s="84">
        <v>3344919</v>
      </c>
      <c r="G99" s="32">
        <v>3.33</v>
      </c>
      <c r="H99" s="32" t="s">
        <v>884</v>
      </c>
      <c r="I99" s="72"/>
      <c r="J99" s="72"/>
      <c r="K99" s="72"/>
      <c r="L99" s="72"/>
      <c r="M99" s="72"/>
      <c r="N99" s="72"/>
      <c r="O99" s="72"/>
      <c r="P99" s="72"/>
      <c r="Q99" s="72"/>
      <c r="R99" s="72"/>
      <c r="S99" s="72"/>
      <c r="T99" s="72"/>
      <c r="U99" s="72"/>
      <c r="V99" s="72"/>
      <c r="W99" s="72"/>
      <c r="X99" s="72"/>
      <c r="Y99" s="72"/>
      <c r="Z99" s="72"/>
      <c r="AA99" s="72"/>
      <c r="AB99" s="72"/>
    </row>
    <row r="100" spans="1:28" ht="12.75" customHeight="1">
      <c r="A100" s="83">
        <v>45392</v>
      </c>
      <c r="B100" s="32" t="s">
        <v>1152</v>
      </c>
      <c r="C100" s="31" t="s">
        <v>1153</v>
      </c>
      <c r="D100" s="31" t="s">
        <v>1154</v>
      </c>
      <c r="E100" s="31" t="s">
        <v>559</v>
      </c>
      <c r="F100" s="84">
        <v>6478644</v>
      </c>
      <c r="G100" s="32">
        <v>3.29</v>
      </c>
      <c r="H100" s="32" t="s">
        <v>884</v>
      </c>
      <c r="I100" s="72"/>
      <c r="J100" s="72"/>
      <c r="K100" s="72"/>
      <c r="L100" s="72"/>
      <c r="M100" s="72"/>
      <c r="N100" s="72"/>
      <c r="O100" s="72"/>
      <c r="P100" s="72"/>
      <c r="Q100" s="72"/>
      <c r="R100" s="72"/>
      <c r="S100" s="72"/>
      <c r="T100" s="72"/>
      <c r="U100" s="72"/>
      <c r="V100" s="72"/>
      <c r="W100" s="72"/>
      <c r="X100" s="72"/>
      <c r="Y100" s="72"/>
      <c r="Z100" s="72"/>
      <c r="AA100" s="72"/>
      <c r="AB100" s="72"/>
    </row>
    <row r="101" spans="1:28" ht="12.75" customHeight="1">
      <c r="A101" s="83">
        <v>45392</v>
      </c>
      <c r="B101" s="32" t="s">
        <v>1152</v>
      </c>
      <c r="C101" s="31" t="s">
        <v>1153</v>
      </c>
      <c r="D101" s="31" t="s">
        <v>1155</v>
      </c>
      <c r="E101" s="31" t="s">
        <v>559</v>
      </c>
      <c r="F101" s="84">
        <v>4463395</v>
      </c>
      <c r="G101" s="32">
        <v>3.28</v>
      </c>
      <c r="H101" s="32" t="s">
        <v>884</v>
      </c>
      <c r="I101" s="72"/>
      <c r="J101" s="72"/>
      <c r="K101" s="72"/>
      <c r="L101" s="72"/>
      <c r="M101" s="72"/>
      <c r="N101" s="72"/>
      <c r="O101" s="72"/>
      <c r="P101" s="72"/>
      <c r="Q101" s="72"/>
      <c r="R101" s="72"/>
      <c r="S101" s="72"/>
      <c r="T101" s="72"/>
      <c r="U101" s="72"/>
      <c r="V101" s="72"/>
      <c r="W101" s="72"/>
      <c r="X101" s="72"/>
      <c r="Y101" s="72"/>
      <c r="Z101" s="72"/>
      <c r="AA101" s="72"/>
      <c r="AB101" s="72"/>
    </row>
    <row r="102" spans="1:28" ht="12.75" customHeight="1">
      <c r="A102" s="83">
        <v>45392</v>
      </c>
      <c r="B102" s="32" t="s">
        <v>1156</v>
      </c>
      <c r="C102" s="31" t="s">
        <v>1157</v>
      </c>
      <c r="D102" s="31" t="s">
        <v>904</v>
      </c>
      <c r="E102" s="31" t="s">
        <v>559</v>
      </c>
      <c r="F102" s="84">
        <v>146400</v>
      </c>
      <c r="G102" s="32">
        <v>261.10000000000002</v>
      </c>
      <c r="H102" s="32" t="s">
        <v>884</v>
      </c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</row>
    <row r="103" spans="1:28" ht="12.75" customHeight="1">
      <c r="A103" s="83">
        <v>45392</v>
      </c>
      <c r="B103" s="32" t="s">
        <v>520</v>
      </c>
      <c r="C103" s="31" t="s">
        <v>1158</v>
      </c>
      <c r="D103" s="31" t="s">
        <v>901</v>
      </c>
      <c r="E103" s="31" t="s">
        <v>559</v>
      </c>
      <c r="F103" s="84">
        <v>764764</v>
      </c>
      <c r="G103" s="32">
        <v>997.4</v>
      </c>
      <c r="H103" s="32" t="s">
        <v>884</v>
      </c>
      <c r="I103" s="72"/>
      <c r="J103" s="72"/>
      <c r="K103" s="72"/>
      <c r="L103" s="72"/>
      <c r="M103" s="72"/>
      <c r="N103" s="72"/>
      <c r="O103" s="72"/>
      <c r="P103" s="72"/>
      <c r="Q103" s="72"/>
      <c r="R103" s="72"/>
      <c r="S103" s="72"/>
      <c r="T103" s="72"/>
      <c r="U103" s="72"/>
      <c r="V103" s="72"/>
      <c r="W103" s="72"/>
      <c r="X103" s="72"/>
      <c r="Y103" s="72"/>
      <c r="Z103" s="72"/>
      <c r="AA103" s="72"/>
      <c r="AB103" s="72"/>
    </row>
    <row r="104" spans="1:28" ht="12.75" customHeight="1">
      <c r="A104" s="83">
        <v>45392</v>
      </c>
      <c r="B104" s="32" t="s">
        <v>1159</v>
      </c>
      <c r="C104" s="31" t="s">
        <v>1160</v>
      </c>
      <c r="D104" s="31" t="s">
        <v>1161</v>
      </c>
      <c r="E104" s="31" t="s">
        <v>559</v>
      </c>
      <c r="F104" s="84">
        <v>300000</v>
      </c>
      <c r="G104" s="32">
        <v>799.96</v>
      </c>
      <c r="H104" s="32" t="s">
        <v>884</v>
      </c>
      <c r="I104" s="72"/>
      <c r="J104" s="72"/>
      <c r="K104" s="72"/>
      <c r="L104" s="72"/>
      <c r="M104" s="72"/>
      <c r="N104" s="72"/>
      <c r="O104" s="72"/>
      <c r="P104" s="72"/>
      <c r="Q104" s="72"/>
      <c r="R104" s="72"/>
      <c r="S104" s="72"/>
      <c r="T104" s="72"/>
      <c r="U104" s="72"/>
      <c r="V104" s="72"/>
      <c r="W104" s="72"/>
      <c r="X104" s="72"/>
      <c r="Y104" s="72"/>
      <c r="Z104" s="72"/>
      <c r="AA104" s="72"/>
      <c r="AB104" s="72"/>
    </row>
    <row r="105" spans="1:28" ht="12.75" customHeight="1">
      <c r="A105" s="83">
        <v>45392</v>
      </c>
      <c r="B105" s="32" t="s">
        <v>1162</v>
      </c>
      <c r="C105" s="31" t="s">
        <v>1163</v>
      </c>
      <c r="D105" s="31" t="s">
        <v>1164</v>
      </c>
      <c r="E105" s="31" t="s">
        <v>559</v>
      </c>
      <c r="F105" s="84">
        <v>6994789</v>
      </c>
      <c r="G105" s="32">
        <v>4.03</v>
      </c>
      <c r="H105" s="32" t="s">
        <v>884</v>
      </c>
      <c r="I105" s="72"/>
      <c r="J105" s="72"/>
      <c r="K105" s="72"/>
      <c r="L105" s="72"/>
      <c r="M105" s="72"/>
      <c r="N105" s="72"/>
      <c r="O105" s="72"/>
      <c r="P105" s="72"/>
      <c r="Q105" s="72"/>
      <c r="R105" s="72"/>
      <c r="S105" s="72"/>
      <c r="T105" s="72"/>
      <c r="U105" s="72"/>
      <c r="V105" s="72"/>
      <c r="W105" s="72"/>
      <c r="X105" s="72"/>
      <c r="Y105" s="72"/>
      <c r="Z105" s="72"/>
      <c r="AA105" s="72"/>
      <c r="AB105" s="72"/>
    </row>
    <row r="106" spans="1:28" ht="12.75" customHeight="1">
      <c r="A106" s="83">
        <v>45392</v>
      </c>
      <c r="B106" s="32" t="s">
        <v>1025</v>
      </c>
      <c r="C106" s="31" t="s">
        <v>1026</v>
      </c>
      <c r="D106" s="31" t="s">
        <v>904</v>
      </c>
      <c r="E106" s="31" t="s">
        <v>560</v>
      </c>
      <c r="F106" s="84">
        <v>120000</v>
      </c>
      <c r="G106" s="32">
        <v>46.41</v>
      </c>
      <c r="H106" s="32" t="s">
        <v>884</v>
      </c>
      <c r="I106" s="72"/>
      <c r="J106" s="72"/>
      <c r="K106" s="72"/>
      <c r="L106" s="72"/>
      <c r="M106" s="72"/>
      <c r="N106" s="72"/>
      <c r="O106" s="72"/>
      <c r="P106" s="72"/>
      <c r="Q106" s="72"/>
      <c r="R106" s="72"/>
      <c r="S106" s="72"/>
      <c r="T106" s="72"/>
      <c r="U106" s="72"/>
      <c r="V106" s="72"/>
      <c r="W106" s="72"/>
      <c r="X106" s="72"/>
      <c r="Y106" s="72"/>
      <c r="Z106" s="72"/>
      <c r="AA106" s="72"/>
      <c r="AB106" s="72"/>
    </row>
    <row r="107" spans="1:28" ht="12.75" customHeight="1">
      <c r="A107" s="83">
        <v>45392</v>
      </c>
      <c r="B107" s="32" t="s">
        <v>1025</v>
      </c>
      <c r="C107" s="31" t="s">
        <v>1026</v>
      </c>
      <c r="D107" s="31" t="s">
        <v>1027</v>
      </c>
      <c r="E107" s="31" t="s">
        <v>560</v>
      </c>
      <c r="F107" s="84">
        <v>126000</v>
      </c>
      <c r="G107" s="32">
        <v>47.9</v>
      </c>
      <c r="H107" s="32" t="s">
        <v>884</v>
      </c>
      <c r="I107" s="72"/>
      <c r="J107" s="72"/>
      <c r="K107" s="72"/>
      <c r="L107" s="72"/>
      <c r="M107" s="72"/>
      <c r="N107" s="72"/>
      <c r="O107" s="72"/>
      <c r="P107" s="72"/>
      <c r="Q107" s="72"/>
      <c r="R107" s="72"/>
      <c r="S107" s="72"/>
      <c r="T107" s="72"/>
      <c r="U107" s="72"/>
      <c r="V107" s="72"/>
      <c r="W107" s="72"/>
      <c r="X107" s="72"/>
      <c r="Y107" s="72"/>
      <c r="Z107" s="72"/>
      <c r="AA107" s="72"/>
      <c r="AB107" s="72"/>
    </row>
    <row r="108" spans="1:28" ht="12.75" customHeight="1">
      <c r="A108" s="83">
        <v>45392</v>
      </c>
      <c r="B108" s="32" t="s">
        <v>958</v>
      </c>
      <c r="C108" s="31" t="s">
        <v>959</v>
      </c>
      <c r="D108" s="31" t="s">
        <v>1165</v>
      </c>
      <c r="E108" s="31" t="s">
        <v>560</v>
      </c>
      <c r="F108" s="84">
        <v>100000</v>
      </c>
      <c r="G108" s="32">
        <v>64.36</v>
      </c>
      <c r="H108" s="32" t="s">
        <v>884</v>
      </c>
      <c r="I108" s="72"/>
      <c r="J108" s="72"/>
      <c r="K108" s="72"/>
      <c r="L108" s="72"/>
      <c r="M108" s="72"/>
      <c r="N108" s="72"/>
      <c r="O108" s="72"/>
      <c r="P108" s="72"/>
      <c r="Q108" s="72"/>
      <c r="R108" s="72"/>
      <c r="S108" s="72"/>
      <c r="T108" s="72"/>
      <c r="U108" s="72"/>
      <c r="V108" s="72"/>
      <c r="W108" s="72"/>
      <c r="X108" s="72"/>
      <c r="Y108" s="72"/>
      <c r="Z108" s="72"/>
      <c r="AA108" s="72"/>
      <c r="AB108" s="72"/>
    </row>
    <row r="109" spans="1:28" ht="12.75" customHeight="1">
      <c r="A109" s="83">
        <v>45392</v>
      </c>
      <c r="B109" s="32" t="s">
        <v>1114</v>
      </c>
      <c r="C109" s="31" t="s">
        <v>1115</v>
      </c>
      <c r="D109" s="31" t="s">
        <v>1117</v>
      </c>
      <c r="E109" s="31" t="s">
        <v>560</v>
      </c>
      <c r="F109" s="84">
        <v>253000</v>
      </c>
      <c r="G109" s="32">
        <v>55</v>
      </c>
      <c r="H109" s="32" t="s">
        <v>884</v>
      </c>
      <c r="I109" s="72"/>
      <c r="J109" s="72"/>
      <c r="K109" s="72"/>
      <c r="L109" s="72"/>
      <c r="M109" s="72"/>
      <c r="N109" s="72"/>
      <c r="O109" s="72"/>
      <c r="P109" s="72"/>
      <c r="Q109" s="72"/>
      <c r="R109" s="72"/>
      <c r="S109" s="72"/>
      <c r="T109" s="72"/>
      <c r="U109" s="72"/>
      <c r="V109" s="72"/>
      <c r="W109" s="72"/>
      <c r="X109" s="72"/>
      <c r="Y109" s="72"/>
      <c r="Z109" s="72"/>
      <c r="AA109" s="72"/>
      <c r="AB109" s="72"/>
    </row>
    <row r="110" spans="1:28" ht="12.75" customHeight="1">
      <c r="A110" s="83">
        <v>45392</v>
      </c>
      <c r="B110" s="32" t="s">
        <v>1114</v>
      </c>
      <c r="C110" s="31" t="s">
        <v>1115</v>
      </c>
      <c r="D110" s="31" t="s">
        <v>1118</v>
      </c>
      <c r="E110" s="31" t="s">
        <v>560</v>
      </c>
      <c r="F110" s="84">
        <v>284000</v>
      </c>
      <c r="G110" s="32">
        <v>53.13</v>
      </c>
      <c r="H110" s="32" t="s">
        <v>884</v>
      </c>
      <c r="I110" s="72"/>
      <c r="J110" s="72"/>
      <c r="K110" s="72"/>
      <c r="L110" s="72"/>
      <c r="M110" s="72"/>
      <c r="N110" s="72"/>
      <c r="O110" s="72"/>
      <c r="P110" s="72"/>
      <c r="Q110" s="72"/>
      <c r="R110" s="72"/>
      <c r="S110" s="72"/>
      <c r="T110" s="72"/>
      <c r="U110" s="72"/>
      <c r="V110" s="72"/>
      <c r="W110" s="72"/>
      <c r="X110" s="72"/>
      <c r="Y110" s="72"/>
      <c r="Z110" s="72"/>
      <c r="AA110" s="72"/>
      <c r="AB110" s="72"/>
    </row>
    <row r="111" spans="1:28" ht="12.75" customHeight="1">
      <c r="A111" s="83">
        <v>45392</v>
      </c>
      <c r="B111" s="32" t="s">
        <v>1114</v>
      </c>
      <c r="C111" s="31" t="s">
        <v>1115</v>
      </c>
      <c r="D111" s="31" t="s">
        <v>1166</v>
      </c>
      <c r="E111" s="31" t="s">
        <v>560</v>
      </c>
      <c r="F111" s="84">
        <v>890000</v>
      </c>
      <c r="G111" s="32">
        <v>48.1</v>
      </c>
      <c r="H111" s="32" t="s">
        <v>884</v>
      </c>
      <c r="I111" s="72"/>
      <c r="J111" s="72"/>
      <c r="K111" s="72"/>
      <c r="L111" s="72"/>
      <c r="M111" s="72"/>
      <c r="N111" s="72"/>
      <c r="O111" s="72"/>
      <c r="P111" s="72"/>
      <c r="Q111" s="72"/>
      <c r="R111" s="72"/>
      <c r="S111" s="72"/>
      <c r="T111" s="72"/>
      <c r="U111" s="72"/>
      <c r="V111" s="72"/>
      <c r="W111" s="72"/>
      <c r="X111" s="72"/>
      <c r="Y111" s="72"/>
      <c r="Z111" s="72"/>
      <c r="AA111" s="72"/>
      <c r="AB111" s="72"/>
    </row>
    <row r="112" spans="1:28" ht="12.75" customHeight="1">
      <c r="A112" s="83">
        <v>45392</v>
      </c>
      <c r="B112" s="32" t="s">
        <v>1167</v>
      </c>
      <c r="C112" s="31" t="s">
        <v>1168</v>
      </c>
      <c r="D112" s="31" t="s">
        <v>1169</v>
      </c>
      <c r="E112" s="31" t="s">
        <v>560</v>
      </c>
      <c r="F112" s="84">
        <v>190000</v>
      </c>
      <c r="G112" s="32">
        <v>194.49</v>
      </c>
      <c r="H112" s="32" t="s">
        <v>884</v>
      </c>
      <c r="I112" s="72"/>
      <c r="J112" s="72"/>
      <c r="K112" s="72"/>
      <c r="L112" s="72"/>
      <c r="M112" s="72"/>
      <c r="N112" s="72"/>
      <c r="O112" s="72"/>
      <c r="P112" s="72"/>
      <c r="Q112" s="72"/>
      <c r="R112" s="72"/>
      <c r="S112" s="72"/>
      <c r="T112" s="72"/>
      <c r="U112" s="72"/>
      <c r="V112" s="72"/>
      <c r="W112" s="72"/>
      <c r="X112" s="72"/>
      <c r="Y112" s="72"/>
      <c r="Z112" s="72"/>
      <c r="AA112" s="72"/>
      <c r="AB112" s="72"/>
    </row>
    <row r="113" spans="1:28" ht="12.75" customHeight="1">
      <c r="A113" s="83">
        <v>45392</v>
      </c>
      <c r="B113" s="32" t="s">
        <v>1028</v>
      </c>
      <c r="C113" s="31" t="s">
        <v>1029</v>
      </c>
      <c r="D113" s="31" t="s">
        <v>1120</v>
      </c>
      <c r="E113" s="31" t="s">
        <v>560</v>
      </c>
      <c r="F113" s="84">
        <v>1060903</v>
      </c>
      <c r="G113" s="32">
        <v>20.49</v>
      </c>
      <c r="H113" s="32" t="s">
        <v>884</v>
      </c>
      <c r="I113" s="72"/>
      <c r="J113" s="72"/>
      <c r="K113" s="72"/>
      <c r="L113" s="72"/>
      <c r="M113" s="72"/>
      <c r="N113" s="72"/>
      <c r="O113" s="72"/>
      <c r="P113" s="72"/>
      <c r="Q113" s="72"/>
      <c r="R113" s="72"/>
      <c r="S113" s="72"/>
      <c r="T113" s="72"/>
      <c r="U113" s="72"/>
      <c r="V113" s="72"/>
      <c r="W113" s="72"/>
      <c r="X113" s="72"/>
      <c r="Y113" s="72"/>
      <c r="Z113" s="72"/>
      <c r="AA113" s="72"/>
      <c r="AB113" s="72"/>
    </row>
    <row r="114" spans="1:28" ht="12.75" customHeight="1">
      <c r="A114" s="83">
        <v>45392</v>
      </c>
      <c r="B114" s="32" t="s">
        <v>1028</v>
      </c>
      <c r="C114" s="31" t="s">
        <v>1029</v>
      </c>
      <c r="D114" s="31" t="s">
        <v>1123</v>
      </c>
      <c r="E114" s="31" t="s">
        <v>560</v>
      </c>
      <c r="F114" s="84">
        <v>1030878</v>
      </c>
      <c r="G114" s="32">
        <v>20.5</v>
      </c>
      <c r="H114" s="32" t="s">
        <v>884</v>
      </c>
      <c r="I114" s="72"/>
      <c r="J114" s="72"/>
      <c r="K114" s="72"/>
      <c r="L114" s="72"/>
      <c r="M114" s="72"/>
      <c r="N114" s="72"/>
      <c r="O114" s="72"/>
      <c r="P114" s="72"/>
      <c r="Q114" s="72"/>
      <c r="R114" s="72"/>
      <c r="S114" s="72"/>
      <c r="T114" s="72"/>
      <c r="U114" s="72"/>
      <c r="V114" s="72"/>
      <c r="W114" s="72"/>
      <c r="X114" s="72"/>
      <c r="Y114" s="72"/>
      <c r="Z114" s="72"/>
      <c r="AA114" s="72"/>
      <c r="AB114" s="72"/>
    </row>
    <row r="115" spans="1:28" ht="12.75" customHeight="1">
      <c r="A115" s="83">
        <v>45392</v>
      </c>
      <c r="B115" s="32" t="s">
        <v>1028</v>
      </c>
      <c r="C115" s="31" t="s">
        <v>1029</v>
      </c>
      <c r="D115" s="31" t="s">
        <v>1032</v>
      </c>
      <c r="E115" s="31" t="s">
        <v>560</v>
      </c>
      <c r="F115" s="84">
        <v>2987718</v>
      </c>
      <c r="G115" s="32">
        <v>19.989999999999998</v>
      </c>
      <c r="H115" s="32" t="s">
        <v>884</v>
      </c>
      <c r="I115" s="72"/>
      <c r="J115" s="72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72"/>
      <c r="X115" s="72"/>
      <c r="Y115" s="72"/>
      <c r="Z115" s="72"/>
      <c r="AA115" s="72"/>
      <c r="AB115" s="72"/>
    </row>
    <row r="116" spans="1:28" ht="12.75" customHeight="1">
      <c r="A116" s="83">
        <v>45392</v>
      </c>
      <c r="B116" s="32" t="s">
        <v>1028</v>
      </c>
      <c r="C116" s="31" t="s">
        <v>1029</v>
      </c>
      <c r="D116" s="31" t="s">
        <v>1122</v>
      </c>
      <c r="E116" s="31" t="s">
        <v>560</v>
      </c>
      <c r="F116" s="84">
        <v>970129</v>
      </c>
      <c r="G116" s="32">
        <v>20.49</v>
      </c>
      <c r="H116" s="32" t="s">
        <v>884</v>
      </c>
      <c r="I116" s="72"/>
      <c r="J116" s="72"/>
      <c r="K116" s="72"/>
      <c r="L116" s="72"/>
      <c r="M116" s="72"/>
      <c r="N116" s="72"/>
      <c r="O116" s="72"/>
      <c r="P116" s="72"/>
      <c r="Q116" s="72"/>
      <c r="R116" s="72"/>
      <c r="S116" s="72"/>
      <c r="T116" s="72"/>
      <c r="U116" s="72"/>
      <c r="V116" s="72"/>
      <c r="W116" s="72"/>
      <c r="X116" s="72"/>
      <c r="Y116" s="72"/>
      <c r="Z116" s="72"/>
      <c r="AA116" s="72"/>
      <c r="AB116" s="72"/>
    </row>
    <row r="117" spans="1:28" ht="12.75" customHeight="1">
      <c r="A117" s="83">
        <v>45392</v>
      </c>
      <c r="B117" s="32" t="s">
        <v>1028</v>
      </c>
      <c r="C117" s="31" t="s">
        <v>1029</v>
      </c>
      <c r="D117" s="31" t="s">
        <v>1119</v>
      </c>
      <c r="E117" s="31" t="s">
        <v>560</v>
      </c>
      <c r="F117" s="84">
        <v>1040168</v>
      </c>
      <c r="G117" s="32">
        <v>20.5</v>
      </c>
      <c r="H117" s="32" t="s">
        <v>884</v>
      </c>
      <c r="I117" s="72"/>
      <c r="J117" s="72"/>
      <c r="K117" s="72"/>
      <c r="L117" s="72"/>
      <c r="M117" s="72"/>
      <c r="N117" s="72"/>
      <c r="O117" s="72"/>
      <c r="P117" s="72"/>
      <c r="Q117" s="72"/>
      <c r="R117" s="72"/>
      <c r="S117" s="72"/>
      <c r="T117" s="72"/>
      <c r="U117" s="72"/>
      <c r="V117" s="72"/>
      <c r="W117" s="72"/>
      <c r="X117" s="72"/>
      <c r="Y117" s="72"/>
      <c r="Z117" s="72"/>
      <c r="AA117" s="72"/>
      <c r="AB117" s="72"/>
    </row>
    <row r="118" spans="1:28" ht="12.75" customHeight="1">
      <c r="A118" s="83">
        <v>45392</v>
      </c>
      <c r="B118" s="32" t="s">
        <v>1028</v>
      </c>
      <c r="C118" s="31" t="s">
        <v>1029</v>
      </c>
      <c r="D118" s="31" t="s">
        <v>1124</v>
      </c>
      <c r="E118" s="31" t="s">
        <v>560</v>
      </c>
      <c r="F118" s="84">
        <v>1010000</v>
      </c>
      <c r="G118" s="32">
        <v>20.48</v>
      </c>
      <c r="H118" s="32" t="s">
        <v>884</v>
      </c>
      <c r="I118" s="72"/>
      <c r="J118" s="72"/>
      <c r="K118" s="72"/>
      <c r="L118" s="72"/>
      <c r="M118" s="72"/>
      <c r="N118" s="72"/>
      <c r="O118" s="72"/>
      <c r="P118" s="72"/>
      <c r="Q118" s="72"/>
      <c r="R118" s="72"/>
      <c r="S118" s="72"/>
      <c r="T118" s="72"/>
      <c r="U118" s="72"/>
      <c r="V118" s="72"/>
      <c r="W118" s="72"/>
      <c r="X118" s="72"/>
      <c r="Y118" s="72"/>
      <c r="Z118" s="72"/>
      <c r="AA118" s="72"/>
      <c r="AB118" s="72"/>
    </row>
    <row r="119" spans="1:28" ht="12.75" customHeight="1">
      <c r="A119" s="83">
        <v>45392</v>
      </c>
      <c r="B119" s="32" t="s">
        <v>1125</v>
      </c>
      <c r="C119" s="31" t="s">
        <v>1126</v>
      </c>
      <c r="D119" s="31" t="s">
        <v>1127</v>
      </c>
      <c r="E119" s="31" t="s">
        <v>560</v>
      </c>
      <c r="F119" s="84">
        <v>143116</v>
      </c>
      <c r="G119" s="32">
        <v>174.27</v>
      </c>
      <c r="H119" s="32" t="s">
        <v>884</v>
      </c>
      <c r="I119" s="72"/>
      <c r="J119" s="72"/>
      <c r="K119" s="72"/>
      <c r="L119" s="72"/>
      <c r="M119" s="72"/>
      <c r="N119" s="72"/>
      <c r="O119" s="72"/>
      <c r="P119" s="72"/>
      <c r="Q119" s="72"/>
      <c r="R119" s="72"/>
      <c r="S119" s="72"/>
      <c r="T119" s="72"/>
      <c r="U119" s="72"/>
      <c r="V119" s="72"/>
      <c r="W119" s="72"/>
      <c r="X119" s="72"/>
      <c r="Y119" s="72"/>
      <c r="Z119" s="72"/>
      <c r="AA119" s="72"/>
      <c r="AB119" s="72"/>
    </row>
    <row r="120" spans="1:28" ht="12.75" customHeight="1">
      <c r="A120" s="83">
        <v>45392</v>
      </c>
      <c r="B120" s="32" t="s">
        <v>1125</v>
      </c>
      <c r="C120" s="31" t="s">
        <v>1126</v>
      </c>
      <c r="D120" s="31" t="s">
        <v>1008</v>
      </c>
      <c r="E120" s="31" t="s">
        <v>560</v>
      </c>
      <c r="F120" s="84">
        <v>167127</v>
      </c>
      <c r="G120" s="32">
        <v>172.95</v>
      </c>
      <c r="H120" s="32" t="s">
        <v>884</v>
      </c>
      <c r="I120" s="72"/>
      <c r="J120" s="72"/>
      <c r="K120" s="72"/>
      <c r="L120" s="72"/>
      <c r="M120" s="72"/>
      <c r="N120" s="72"/>
      <c r="O120" s="72"/>
      <c r="P120" s="72"/>
      <c r="Q120" s="72"/>
      <c r="R120" s="72"/>
      <c r="S120" s="72"/>
      <c r="T120" s="72"/>
      <c r="U120" s="72"/>
      <c r="V120" s="72"/>
      <c r="W120" s="72"/>
      <c r="X120" s="72"/>
      <c r="Y120" s="72"/>
      <c r="Z120" s="72"/>
      <c r="AA120" s="72"/>
      <c r="AB120" s="72"/>
    </row>
    <row r="121" spans="1:28" ht="12.75" customHeight="1">
      <c r="A121" s="83">
        <v>45392</v>
      </c>
      <c r="B121" s="32" t="s">
        <v>1128</v>
      </c>
      <c r="C121" s="31" t="s">
        <v>1129</v>
      </c>
      <c r="D121" s="31" t="s">
        <v>901</v>
      </c>
      <c r="E121" s="31" t="s">
        <v>560</v>
      </c>
      <c r="F121" s="84">
        <v>306609</v>
      </c>
      <c r="G121" s="32">
        <v>158.31</v>
      </c>
      <c r="H121" s="32" t="s">
        <v>884</v>
      </c>
      <c r="I121" s="72"/>
      <c r="J121" s="72"/>
      <c r="K121" s="72"/>
      <c r="L121" s="72"/>
      <c r="M121" s="72"/>
      <c r="N121" s="72"/>
      <c r="O121" s="72"/>
      <c r="P121" s="72"/>
      <c r="Q121" s="72"/>
      <c r="R121" s="72"/>
      <c r="S121" s="72"/>
      <c r="T121" s="72"/>
      <c r="U121" s="72"/>
      <c r="V121" s="72"/>
      <c r="W121" s="72"/>
      <c r="X121" s="72"/>
      <c r="Y121" s="72"/>
      <c r="Z121" s="72"/>
      <c r="AA121" s="72"/>
      <c r="AB121" s="72"/>
    </row>
    <row r="122" spans="1:28" ht="12.75" customHeight="1">
      <c r="A122" s="83">
        <v>45392</v>
      </c>
      <c r="B122" s="32" t="s">
        <v>1170</v>
      </c>
      <c r="C122" s="31" t="s">
        <v>1171</v>
      </c>
      <c r="D122" s="31" t="s">
        <v>1172</v>
      </c>
      <c r="E122" s="31" t="s">
        <v>560</v>
      </c>
      <c r="F122" s="84">
        <v>3081506</v>
      </c>
      <c r="G122" s="32">
        <v>3.39</v>
      </c>
      <c r="H122" s="32" t="s">
        <v>884</v>
      </c>
      <c r="I122" s="72"/>
      <c r="J122" s="72"/>
      <c r="K122" s="72"/>
      <c r="L122" s="72"/>
      <c r="M122" s="72"/>
      <c r="N122" s="72"/>
      <c r="O122" s="72"/>
      <c r="P122" s="72"/>
      <c r="Q122" s="72"/>
      <c r="R122" s="72"/>
      <c r="S122" s="72"/>
      <c r="T122" s="72"/>
      <c r="U122" s="72"/>
      <c r="V122" s="72"/>
      <c r="W122" s="72"/>
      <c r="X122" s="72"/>
      <c r="Y122" s="72"/>
      <c r="Z122" s="72"/>
      <c r="AA122" s="72"/>
      <c r="AB122" s="72"/>
    </row>
    <row r="123" spans="1:28" ht="12.75" customHeight="1">
      <c r="A123" s="83">
        <v>45392</v>
      </c>
      <c r="B123" s="32" t="s">
        <v>1130</v>
      </c>
      <c r="C123" s="31" t="s">
        <v>1131</v>
      </c>
      <c r="D123" s="31" t="s">
        <v>1132</v>
      </c>
      <c r="E123" s="31" t="s">
        <v>560</v>
      </c>
      <c r="F123" s="84">
        <v>172979</v>
      </c>
      <c r="G123" s="32">
        <v>15.62</v>
      </c>
      <c r="H123" s="32" t="s">
        <v>884</v>
      </c>
      <c r="I123" s="72"/>
      <c r="J123" s="72"/>
      <c r="K123" s="72"/>
      <c r="L123" s="72"/>
      <c r="M123" s="72"/>
      <c r="N123" s="72"/>
      <c r="O123" s="72"/>
      <c r="P123" s="72"/>
      <c r="Q123" s="72"/>
      <c r="R123" s="72"/>
      <c r="S123" s="72"/>
      <c r="T123" s="72"/>
      <c r="U123" s="72"/>
      <c r="V123" s="72"/>
      <c r="W123" s="72"/>
      <c r="X123" s="72"/>
      <c r="Y123" s="72"/>
      <c r="Z123" s="72"/>
      <c r="AA123" s="72"/>
      <c r="AB123" s="72"/>
    </row>
    <row r="124" spans="1:28" ht="12.75" customHeight="1">
      <c r="A124" s="83">
        <v>45392</v>
      </c>
      <c r="B124" s="32" t="s">
        <v>1130</v>
      </c>
      <c r="C124" s="31" t="s">
        <v>1131</v>
      </c>
      <c r="D124" s="31" t="s">
        <v>1173</v>
      </c>
      <c r="E124" s="31" t="s">
        <v>560</v>
      </c>
      <c r="F124" s="84">
        <v>150000</v>
      </c>
      <c r="G124" s="32">
        <v>15.72</v>
      </c>
      <c r="H124" s="32" t="s">
        <v>884</v>
      </c>
      <c r="I124" s="72"/>
      <c r="J124" s="72"/>
      <c r="K124" s="72"/>
      <c r="L124" s="72"/>
      <c r="M124" s="72"/>
      <c r="N124" s="72"/>
      <c r="O124" s="72"/>
      <c r="P124" s="72"/>
      <c r="Q124" s="72"/>
      <c r="R124" s="72"/>
      <c r="S124" s="72"/>
      <c r="T124" s="72"/>
      <c r="U124" s="72"/>
      <c r="V124" s="72"/>
      <c r="W124" s="72"/>
      <c r="X124" s="72"/>
      <c r="Y124" s="72"/>
      <c r="Z124" s="72"/>
      <c r="AA124" s="72"/>
      <c r="AB124" s="72"/>
    </row>
    <row r="125" spans="1:28" ht="12.75" customHeight="1">
      <c r="A125" s="83">
        <v>45392</v>
      </c>
      <c r="B125" s="32" t="s">
        <v>398</v>
      </c>
      <c r="C125" s="31" t="s">
        <v>1133</v>
      </c>
      <c r="D125" s="31" t="s">
        <v>901</v>
      </c>
      <c r="E125" s="31" t="s">
        <v>560</v>
      </c>
      <c r="F125" s="84">
        <v>206769</v>
      </c>
      <c r="G125" s="32">
        <v>2317.15</v>
      </c>
      <c r="H125" s="32" t="s">
        <v>884</v>
      </c>
      <c r="I125" s="72"/>
      <c r="J125" s="72"/>
      <c r="K125" s="72"/>
      <c r="L125" s="72"/>
      <c r="M125" s="72"/>
      <c r="N125" s="72"/>
      <c r="O125" s="72"/>
      <c r="P125" s="72"/>
      <c r="Q125" s="72"/>
      <c r="R125" s="72"/>
      <c r="S125" s="72"/>
      <c r="T125" s="72"/>
      <c r="U125" s="72"/>
      <c r="V125" s="72"/>
      <c r="W125" s="72"/>
      <c r="X125" s="72"/>
      <c r="Y125" s="72"/>
      <c r="Z125" s="72"/>
      <c r="AA125" s="72"/>
      <c r="AB125" s="72"/>
    </row>
    <row r="126" spans="1:28" ht="12.75" customHeight="1">
      <c r="A126" s="83">
        <v>45392</v>
      </c>
      <c r="B126" s="32" t="s">
        <v>1134</v>
      </c>
      <c r="C126" s="31" t="s">
        <v>1135</v>
      </c>
      <c r="D126" s="31" t="s">
        <v>1007</v>
      </c>
      <c r="E126" s="31" t="s">
        <v>560</v>
      </c>
      <c r="F126" s="84">
        <v>102444</v>
      </c>
      <c r="G126" s="32">
        <v>75.84</v>
      </c>
      <c r="H126" s="32" t="s">
        <v>884</v>
      </c>
      <c r="I126" s="72"/>
      <c r="J126" s="72"/>
      <c r="K126" s="72"/>
      <c r="L126" s="72"/>
      <c r="M126" s="72"/>
      <c r="N126" s="72"/>
      <c r="O126" s="72"/>
      <c r="P126" s="72"/>
      <c r="Q126" s="72"/>
      <c r="R126" s="72"/>
      <c r="S126" s="72"/>
      <c r="T126" s="72"/>
      <c r="U126" s="72"/>
      <c r="V126" s="72"/>
      <c r="W126" s="72"/>
      <c r="X126" s="72"/>
      <c r="Y126" s="72"/>
      <c r="Z126" s="72"/>
      <c r="AA126" s="72"/>
      <c r="AB126" s="72"/>
    </row>
    <row r="127" spans="1:28" ht="15" customHeight="1">
      <c r="A127" s="83">
        <v>45392</v>
      </c>
      <c r="B127" s="32" t="s">
        <v>1134</v>
      </c>
      <c r="C127" s="31" t="s">
        <v>1135</v>
      </c>
      <c r="D127" s="31" t="s">
        <v>1136</v>
      </c>
      <c r="E127" s="31" t="s">
        <v>560</v>
      </c>
      <c r="F127" s="84">
        <v>100000</v>
      </c>
      <c r="G127" s="32">
        <v>76</v>
      </c>
      <c r="H127" s="32" t="s">
        <v>884</v>
      </c>
    </row>
    <row r="128" spans="1:28" ht="15" customHeight="1">
      <c r="A128" s="83">
        <v>45392</v>
      </c>
      <c r="B128" s="32" t="s">
        <v>422</v>
      </c>
      <c r="C128" s="31" t="s">
        <v>1137</v>
      </c>
      <c r="D128" s="31" t="s">
        <v>901</v>
      </c>
      <c r="E128" s="31" t="s">
        <v>560</v>
      </c>
      <c r="F128" s="84">
        <v>954343</v>
      </c>
      <c r="G128" s="32">
        <v>537.01</v>
      </c>
      <c r="H128" s="32" t="s">
        <v>884</v>
      </c>
    </row>
    <row r="129" spans="1:8" ht="15" customHeight="1">
      <c r="A129" s="83">
        <v>45392</v>
      </c>
      <c r="B129" s="32" t="s">
        <v>1138</v>
      </c>
      <c r="C129" s="31" t="s">
        <v>1139</v>
      </c>
      <c r="D129" s="31" t="s">
        <v>1140</v>
      </c>
      <c r="E129" s="31" t="s">
        <v>560</v>
      </c>
      <c r="F129" s="84">
        <v>182236</v>
      </c>
      <c r="G129" s="32">
        <v>856.96</v>
      </c>
      <c r="H129" s="32" t="s">
        <v>884</v>
      </c>
    </row>
    <row r="130" spans="1:8" ht="15" customHeight="1">
      <c r="A130" s="83">
        <v>45392</v>
      </c>
      <c r="B130" s="32" t="s">
        <v>1138</v>
      </c>
      <c r="C130" s="31" t="s">
        <v>1139</v>
      </c>
      <c r="D130" s="31" t="s">
        <v>960</v>
      </c>
      <c r="E130" s="31" t="s">
        <v>560</v>
      </c>
      <c r="F130" s="84">
        <v>86087</v>
      </c>
      <c r="G130" s="32">
        <v>857.69</v>
      </c>
      <c r="H130" s="32" t="s">
        <v>884</v>
      </c>
    </row>
    <row r="131" spans="1:8" ht="15" customHeight="1">
      <c r="A131" s="83">
        <v>45392</v>
      </c>
      <c r="B131" s="32" t="s">
        <v>175</v>
      </c>
      <c r="C131" s="31" t="s">
        <v>1141</v>
      </c>
      <c r="D131" s="31" t="s">
        <v>901</v>
      </c>
      <c r="E131" s="31" t="s">
        <v>560</v>
      </c>
      <c r="F131" s="84">
        <v>262847</v>
      </c>
      <c r="G131" s="32">
        <v>3898.57</v>
      </c>
      <c r="H131" s="32" t="s">
        <v>884</v>
      </c>
    </row>
    <row r="132" spans="1:8" ht="15" customHeight="1">
      <c r="A132" s="83">
        <v>45392</v>
      </c>
      <c r="B132" s="32" t="s">
        <v>984</v>
      </c>
      <c r="C132" s="31" t="s">
        <v>985</v>
      </c>
      <c r="D132" s="31" t="s">
        <v>1174</v>
      </c>
      <c r="E132" s="31" t="s">
        <v>560</v>
      </c>
      <c r="F132" s="84">
        <v>40000</v>
      </c>
      <c r="G132" s="32">
        <v>119.85</v>
      </c>
      <c r="H132" s="32" t="s">
        <v>884</v>
      </c>
    </row>
    <row r="133" spans="1:8" ht="15" customHeight="1">
      <c r="A133" s="83">
        <v>45392</v>
      </c>
      <c r="B133" s="32" t="s">
        <v>1175</v>
      </c>
      <c r="C133" s="31" t="s">
        <v>1176</v>
      </c>
      <c r="D133" s="31" t="s">
        <v>1177</v>
      </c>
      <c r="E133" s="31" t="s">
        <v>560</v>
      </c>
      <c r="F133" s="84">
        <v>100000</v>
      </c>
      <c r="G133" s="32">
        <v>139.43</v>
      </c>
      <c r="H133" s="32" t="s">
        <v>884</v>
      </c>
    </row>
    <row r="134" spans="1:8" ht="15" customHeight="1">
      <c r="A134" s="83">
        <v>45392</v>
      </c>
      <c r="B134" s="32" t="s">
        <v>1146</v>
      </c>
      <c r="C134" s="31" t="s">
        <v>1147</v>
      </c>
      <c r="D134" s="31" t="s">
        <v>1178</v>
      </c>
      <c r="E134" s="31" t="s">
        <v>560</v>
      </c>
      <c r="F134" s="84">
        <v>90000</v>
      </c>
      <c r="G134" s="32">
        <v>20.2</v>
      </c>
      <c r="H134" s="32" t="s">
        <v>884</v>
      </c>
    </row>
    <row r="135" spans="1:8" ht="15" customHeight="1">
      <c r="A135" s="83">
        <v>45392</v>
      </c>
      <c r="B135" s="32" t="s">
        <v>1152</v>
      </c>
      <c r="C135" s="31" t="s">
        <v>1153</v>
      </c>
      <c r="D135" s="31" t="s">
        <v>1154</v>
      </c>
      <c r="E135" s="31" t="s">
        <v>560</v>
      </c>
      <c r="F135" s="84">
        <v>6481644</v>
      </c>
      <c r="G135" s="32">
        <v>3.33</v>
      </c>
      <c r="H135" s="32" t="s">
        <v>884</v>
      </c>
    </row>
    <row r="136" spans="1:8" ht="15" customHeight="1">
      <c r="A136" s="83">
        <v>45392</v>
      </c>
      <c r="B136" s="32" t="s">
        <v>1152</v>
      </c>
      <c r="C136" s="31" t="s">
        <v>1153</v>
      </c>
      <c r="D136" s="31" t="s">
        <v>983</v>
      </c>
      <c r="E136" s="31" t="s">
        <v>560</v>
      </c>
      <c r="F136" s="84">
        <v>383980</v>
      </c>
      <c r="G136" s="32">
        <v>3.31</v>
      </c>
      <c r="H136" s="32" t="s">
        <v>884</v>
      </c>
    </row>
    <row r="137" spans="1:8" ht="15" customHeight="1">
      <c r="A137" s="83">
        <v>45392</v>
      </c>
      <c r="B137" s="32" t="s">
        <v>1152</v>
      </c>
      <c r="C137" s="31" t="s">
        <v>1153</v>
      </c>
      <c r="D137" s="31" t="s">
        <v>1155</v>
      </c>
      <c r="E137" s="31" t="s">
        <v>560</v>
      </c>
      <c r="F137" s="84">
        <v>4313274</v>
      </c>
      <c r="G137" s="32">
        <v>3.25</v>
      </c>
      <c r="H137" s="32" t="s">
        <v>884</v>
      </c>
    </row>
    <row r="138" spans="1:8" ht="15" customHeight="1">
      <c r="A138" s="83">
        <v>45392</v>
      </c>
      <c r="B138" s="32" t="s">
        <v>1156</v>
      </c>
      <c r="C138" s="31" t="s">
        <v>1157</v>
      </c>
      <c r="D138" s="31" t="s">
        <v>904</v>
      </c>
      <c r="E138" s="31" t="s">
        <v>560</v>
      </c>
      <c r="F138" s="84">
        <v>10800</v>
      </c>
      <c r="G138" s="32">
        <v>282</v>
      </c>
      <c r="H138" s="32" t="s">
        <v>884</v>
      </c>
    </row>
    <row r="139" spans="1:8" ht="15" customHeight="1">
      <c r="A139" s="83">
        <v>45392</v>
      </c>
      <c r="B139" s="32" t="s">
        <v>1156</v>
      </c>
      <c r="C139" s="31" t="s">
        <v>1157</v>
      </c>
      <c r="D139" s="31" t="s">
        <v>1179</v>
      </c>
      <c r="E139" s="31" t="s">
        <v>560</v>
      </c>
      <c r="F139" s="84">
        <v>52800</v>
      </c>
      <c r="G139" s="32">
        <v>286.66000000000003</v>
      </c>
      <c r="H139" s="32" t="s">
        <v>884</v>
      </c>
    </row>
    <row r="140" spans="1:8" ht="15" customHeight="1">
      <c r="A140" s="83">
        <v>45392</v>
      </c>
      <c r="B140" s="32" t="s">
        <v>520</v>
      </c>
      <c r="C140" s="31" t="s">
        <v>1158</v>
      </c>
      <c r="D140" s="31" t="s">
        <v>901</v>
      </c>
      <c r="E140" s="31" t="s">
        <v>560</v>
      </c>
      <c r="F140" s="84">
        <v>764764</v>
      </c>
      <c r="G140" s="32">
        <v>998.46</v>
      </c>
      <c r="H140" s="32" t="s">
        <v>884</v>
      </c>
    </row>
    <row r="141" spans="1:8" ht="15" customHeight="1">
      <c r="A141" s="83">
        <v>45392</v>
      </c>
      <c r="B141" s="32" t="s">
        <v>1159</v>
      </c>
      <c r="C141" s="31" t="s">
        <v>1160</v>
      </c>
      <c r="D141" s="31" t="s">
        <v>1180</v>
      </c>
      <c r="E141" s="31" t="s">
        <v>560</v>
      </c>
      <c r="F141" s="84">
        <v>200000</v>
      </c>
      <c r="G141" s="32">
        <v>800</v>
      </c>
      <c r="H141" s="32" t="s">
        <v>884</v>
      </c>
    </row>
    <row r="142" spans="1:8" ht="15" customHeight="1">
      <c r="A142" s="83">
        <v>45392</v>
      </c>
      <c r="B142" s="32" t="s">
        <v>1162</v>
      </c>
      <c r="C142" s="31" t="s">
        <v>1163</v>
      </c>
      <c r="D142" s="31" t="s">
        <v>1164</v>
      </c>
      <c r="E142" s="31" t="s">
        <v>560</v>
      </c>
      <c r="F142" s="84">
        <v>7498510</v>
      </c>
      <c r="G142" s="32">
        <v>4.03</v>
      </c>
      <c r="H142" s="32" t="s">
        <v>884</v>
      </c>
    </row>
    <row r="143" spans="1:8" ht="15" customHeight="1">
      <c r="A143" s="83">
        <v>45392</v>
      </c>
      <c r="B143" s="32" t="s">
        <v>1181</v>
      </c>
      <c r="C143" s="31" t="s">
        <v>1182</v>
      </c>
      <c r="D143" s="31" t="s">
        <v>1183</v>
      </c>
      <c r="E143" s="31" t="s">
        <v>560</v>
      </c>
      <c r="F143" s="84">
        <v>128000</v>
      </c>
      <c r="G143" s="32">
        <v>92.48</v>
      </c>
      <c r="H143" s="32" t="s">
        <v>884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8"/>
  <sheetViews>
    <sheetView zoomScale="80" zoomScaleNormal="80" workbookViewId="0">
      <selection activeCell="D12" sqref="D12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4.5703125" customWidth="1"/>
    <col min="7" max="7" width="9.5703125" customWidth="1"/>
    <col min="8" max="8" width="11.7109375" customWidth="1"/>
    <col min="9" max="9" width="18.1406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4" width="14.140625" customWidth="1"/>
    <col min="15" max="15" width="14" customWidth="1"/>
    <col min="16" max="16" width="14.5703125" customWidth="1"/>
    <col min="17" max="17" width="14.5703125" hidden="1" customWidth="1"/>
    <col min="18" max="18" width="17.7109375" customWidth="1"/>
    <col min="19" max="19" width="2.7109375" hidden="1" customWidth="1"/>
    <col min="20" max="20" width="12.7109375" customWidth="1"/>
    <col min="21" max="21" width="8.28515625" customWidth="1"/>
    <col min="22" max="39" width="9.28515625" customWidth="1"/>
  </cols>
  <sheetData>
    <row r="1" spans="1:27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6"/>
      <c r="T1" s="1"/>
      <c r="U1" s="1"/>
      <c r="V1" s="1"/>
      <c r="W1" s="1"/>
      <c r="X1" s="1"/>
      <c r="Y1" s="1"/>
      <c r="Z1" s="1"/>
      <c r="AA1" s="1"/>
    </row>
    <row r="2" spans="1:27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6"/>
      <c r="T2" s="1"/>
      <c r="U2" s="1"/>
      <c r="V2" s="1"/>
      <c r="W2" s="1"/>
      <c r="X2" s="1"/>
      <c r="Y2" s="1"/>
      <c r="Z2" s="1"/>
      <c r="AA2" s="1"/>
    </row>
    <row r="3" spans="1:27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6"/>
      <c r="T3" s="1"/>
      <c r="U3" s="1"/>
      <c r="V3" s="1"/>
      <c r="W3" s="1"/>
      <c r="X3" s="1"/>
      <c r="Y3" s="1"/>
      <c r="Z3" s="1"/>
      <c r="AA3" s="1"/>
    </row>
    <row r="4" spans="1:27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6"/>
      <c r="T4" s="1"/>
      <c r="U4" s="1"/>
      <c r="V4" s="1"/>
      <c r="W4" s="1"/>
      <c r="X4" s="1"/>
      <c r="Y4" s="1"/>
      <c r="Z4" s="1"/>
      <c r="AA4" s="1"/>
    </row>
    <row r="5" spans="1:27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308</v>
      </c>
      <c r="N5" s="1"/>
      <c r="O5" s="1"/>
      <c r="R5" s="1"/>
      <c r="S5" s="6"/>
      <c r="T5" s="1"/>
      <c r="U5" s="1"/>
      <c r="V5" s="1"/>
      <c r="W5" s="1"/>
      <c r="X5" s="1"/>
      <c r="Y5" s="1"/>
      <c r="Z5" s="1"/>
      <c r="AA5" s="1"/>
    </row>
    <row r="6" spans="1:27" ht="20.25" customHeight="1">
      <c r="A6" s="89" t="s">
        <v>926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6"/>
      <c r="T6" s="1"/>
      <c r="U6" s="1"/>
      <c r="V6" s="1"/>
      <c r="W6" s="1"/>
      <c r="X6" s="1"/>
      <c r="Y6" s="1"/>
      <c r="Z6" s="1"/>
      <c r="AA6" s="1"/>
    </row>
    <row r="7" spans="1:27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45394</v>
      </c>
      <c r="N7" s="1"/>
      <c r="O7" s="1"/>
      <c r="R7" s="1"/>
      <c r="S7" s="6"/>
      <c r="T7" s="1"/>
      <c r="U7" s="1"/>
      <c r="V7" s="1"/>
      <c r="W7" s="1"/>
      <c r="X7" s="1"/>
      <c r="Y7" s="1"/>
      <c r="Z7" s="1"/>
    </row>
    <row r="8" spans="1:27" ht="12.75" customHeight="1">
      <c r="B8" s="91" t="s">
        <v>561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6"/>
      <c r="T8" s="1"/>
      <c r="U8" s="1"/>
      <c r="V8" s="1"/>
      <c r="W8" s="1"/>
      <c r="X8" s="1"/>
      <c r="Y8" s="1"/>
      <c r="Z8" s="1"/>
      <c r="AA8" s="1"/>
    </row>
    <row r="9" spans="1:27" ht="38.25" customHeight="1">
      <c r="A9" s="92" t="s">
        <v>16</v>
      </c>
      <c r="B9" s="93" t="s">
        <v>551</v>
      </c>
      <c r="C9" s="93"/>
      <c r="D9" s="94" t="s">
        <v>562</v>
      </c>
      <c r="E9" s="93" t="s">
        <v>563</v>
      </c>
      <c r="F9" s="93" t="s">
        <v>564</v>
      </c>
      <c r="G9" s="93" t="s">
        <v>565</v>
      </c>
      <c r="H9" s="93" t="s">
        <v>566</v>
      </c>
      <c r="I9" s="93" t="s">
        <v>567</v>
      </c>
      <c r="J9" s="92" t="s">
        <v>568</v>
      </c>
      <c r="K9" s="93" t="s">
        <v>569</v>
      </c>
      <c r="L9" s="95" t="s">
        <v>570</v>
      </c>
      <c r="M9" s="95" t="s">
        <v>571</v>
      </c>
      <c r="N9" s="93" t="s">
        <v>572</v>
      </c>
      <c r="O9" s="266" t="s">
        <v>573</v>
      </c>
      <c r="P9" s="217" t="s">
        <v>574</v>
      </c>
      <c r="Q9" s="217" t="s">
        <v>850</v>
      </c>
      <c r="R9" s="1"/>
      <c r="S9" s="6"/>
      <c r="T9" s="1"/>
      <c r="U9" s="1"/>
      <c r="V9" s="1"/>
      <c r="W9" s="1"/>
      <c r="X9" s="1"/>
      <c r="Y9" s="1"/>
    </row>
    <row r="10" spans="1:27" ht="15" customHeight="1">
      <c r="A10" s="209">
        <v>1</v>
      </c>
      <c r="B10" s="206">
        <v>45362</v>
      </c>
      <c r="C10" s="210"/>
      <c r="D10" s="214" t="s">
        <v>186</v>
      </c>
      <c r="E10" s="211" t="s">
        <v>575</v>
      </c>
      <c r="F10" s="205" t="s">
        <v>889</v>
      </c>
      <c r="G10" s="207">
        <v>2390</v>
      </c>
      <c r="H10" s="205"/>
      <c r="I10" s="205" t="s">
        <v>890</v>
      </c>
      <c r="J10" s="207" t="s">
        <v>576</v>
      </c>
      <c r="K10" s="207"/>
      <c r="L10" s="208"/>
      <c r="M10" s="212"/>
      <c r="N10" s="207"/>
      <c r="O10" s="213"/>
      <c r="P10" s="208">
        <f>VLOOKUP(D10,'MidCap Intra'!$B$11:$C$568,2,0)</f>
        <v>2527.6</v>
      </c>
      <c r="Q10" s="254"/>
      <c r="S10" s="37" t="s">
        <v>577</v>
      </c>
    </row>
    <row r="11" spans="1:27" ht="15" customHeight="1">
      <c r="A11" s="311">
        <v>2</v>
      </c>
      <c r="B11" s="312">
        <v>45369</v>
      </c>
      <c r="C11" s="313"/>
      <c r="D11" s="314" t="s">
        <v>117</v>
      </c>
      <c r="E11" s="315" t="s">
        <v>575</v>
      </c>
      <c r="F11" s="304">
        <v>617.5</v>
      </c>
      <c r="G11" s="305">
        <v>590</v>
      </c>
      <c r="H11" s="304">
        <v>651</v>
      </c>
      <c r="I11" s="304" t="s">
        <v>891</v>
      </c>
      <c r="J11" s="298" t="s">
        <v>927</v>
      </c>
      <c r="K11" s="298">
        <f t="shared" ref="K11" si="0">H11-F11</f>
        <v>33.5</v>
      </c>
      <c r="L11" s="307">
        <f t="shared" ref="L11" si="1">(F11*-0.3)/100</f>
        <v>-1.8525</v>
      </c>
      <c r="M11" s="308">
        <f t="shared" ref="M11" si="2">(K11+L11)/F11</f>
        <v>5.1251012145748988E-2</v>
      </c>
      <c r="N11" s="298" t="s">
        <v>578</v>
      </c>
      <c r="O11" s="309">
        <v>45384</v>
      </c>
      <c r="P11" s="310"/>
      <c r="Q11" s="254"/>
      <c r="S11" s="37" t="s">
        <v>577</v>
      </c>
    </row>
    <row r="12" spans="1:27" ht="15" customHeight="1">
      <c r="A12" s="311">
        <v>3</v>
      </c>
      <c r="B12" s="312">
        <v>45371</v>
      </c>
      <c r="C12" s="313"/>
      <c r="D12" s="314" t="s">
        <v>112</v>
      </c>
      <c r="E12" s="315" t="s">
        <v>575</v>
      </c>
      <c r="F12" s="304">
        <v>147</v>
      </c>
      <c r="G12" s="305">
        <v>136</v>
      </c>
      <c r="H12" s="304">
        <v>155</v>
      </c>
      <c r="I12" s="304" t="s">
        <v>892</v>
      </c>
      <c r="J12" s="298" t="s">
        <v>964</v>
      </c>
      <c r="K12" s="298">
        <f t="shared" ref="K12" si="3">H12-F12</f>
        <v>8</v>
      </c>
      <c r="L12" s="307">
        <f t="shared" ref="L12" si="4">(F12*-0.3)/100</f>
        <v>-0.441</v>
      </c>
      <c r="M12" s="308">
        <f t="shared" ref="M12" si="5">(K12+L12)/F12</f>
        <v>5.1421768707482995E-2</v>
      </c>
      <c r="N12" s="298" t="s">
        <v>578</v>
      </c>
      <c r="O12" s="309">
        <v>45386</v>
      </c>
      <c r="P12" s="310"/>
      <c r="Q12" s="254"/>
      <c r="S12" s="37" t="s">
        <v>769</v>
      </c>
    </row>
    <row r="13" spans="1:27" ht="15" customHeight="1">
      <c r="A13" s="209">
        <v>4</v>
      </c>
      <c r="B13" s="206">
        <v>45373</v>
      </c>
      <c r="C13" s="210"/>
      <c r="D13" s="214" t="s">
        <v>227</v>
      </c>
      <c r="E13" s="211" t="s">
        <v>575</v>
      </c>
      <c r="F13" s="205" t="s">
        <v>895</v>
      </c>
      <c r="G13" s="207">
        <v>3640</v>
      </c>
      <c r="H13" s="205"/>
      <c r="I13" s="205" t="s">
        <v>896</v>
      </c>
      <c r="J13" s="207" t="s">
        <v>576</v>
      </c>
      <c r="K13" s="207"/>
      <c r="L13" s="208"/>
      <c r="M13" s="212"/>
      <c r="N13" s="207"/>
      <c r="O13" s="213"/>
      <c r="P13" s="208">
        <f>VLOOKUP(D13,'MidCap Intra'!$B$11:$C$568,2,0)</f>
        <v>3984.65</v>
      </c>
      <c r="Q13" s="254"/>
      <c r="S13" s="37" t="s">
        <v>577</v>
      </c>
    </row>
    <row r="14" spans="1:27" ht="15" customHeight="1">
      <c r="A14" s="209">
        <v>5</v>
      </c>
      <c r="B14" s="206">
        <v>45373</v>
      </c>
      <c r="C14" s="210"/>
      <c r="D14" s="214" t="s">
        <v>386</v>
      </c>
      <c r="E14" s="211" t="s">
        <v>575</v>
      </c>
      <c r="F14" s="205" t="s">
        <v>897</v>
      </c>
      <c r="G14" s="207">
        <v>1740</v>
      </c>
      <c r="H14" s="205"/>
      <c r="I14" s="205" t="s">
        <v>898</v>
      </c>
      <c r="J14" s="207" t="s">
        <v>576</v>
      </c>
      <c r="K14" s="207"/>
      <c r="L14" s="208"/>
      <c r="M14" s="212"/>
      <c r="N14" s="207"/>
      <c r="O14" s="213"/>
      <c r="P14" s="208">
        <f>VLOOKUP(D14,'MidCap Intra'!$B$11:$C$568,2,0)</f>
        <v>1896.45</v>
      </c>
      <c r="Q14" s="254"/>
      <c r="S14" s="37" t="s">
        <v>577</v>
      </c>
    </row>
    <row r="15" spans="1:27" ht="15" customHeight="1">
      <c r="A15" s="311">
        <v>6</v>
      </c>
      <c r="B15" s="312">
        <v>45377</v>
      </c>
      <c r="C15" s="313"/>
      <c r="D15" s="314" t="s">
        <v>231</v>
      </c>
      <c r="E15" s="315" t="s">
        <v>575</v>
      </c>
      <c r="F15" s="304">
        <v>3875</v>
      </c>
      <c r="G15" s="305">
        <v>3670</v>
      </c>
      <c r="H15" s="304">
        <v>4085</v>
      </c>
      <c r="I15" s="304" t="s">
        <v>902</v>
      </c>
      <c r="J15" s="298" t="s">
        <v>1050</v>
      </c>
      <c r="K15" s="298">
        <f t="shared" ref="K15" si="6">H15-F15</f>
        <v>210</v>
      </c>
      <c r="L15" s="307">
        <f t="shared" ref="L15" si="7">(F15*-0.3)/100</f>
        <v>-11.625</v>
      </c>
      <c r="M15" s="308">
        <f t="shared" ref="M15" si="8">(K15+L15)/F15</f>
        <v>5.1193548387096777E-2</v>
      </c>
      <c r="N15" s="298" t="s">
        <v>578</v>
      </c>
      <c r="O15" s="309">
        <v>45392</v>
      </c>
      <c r="P15" s="310"/>
      <c r="Q15" s="254"/>
      <c r="S15" s="37" t="s">
        <v>577</v>
      </c>
    </row>
    <row r="16" spans="1:27" ht="15" customHeight="1">
      <c r="A16" s="311">
        <v>7</v>
      </c>
      <c r="B16" s="312">
        <v>45378</v>
      </c>
      <c r="C16" s="313"/>
      <c r="D16" s="314" t="s">
        <v>354</v>
      </c>
      <c r="E16" s="315" t="s">
        <v>575</v>
      </c>
      <c r="F16" s="304">
        <v>1685</v>
      </c>
      <c r="G16" s="305">
        <v>1570</v>
      </c>
      <c r="H16" s="304">
        <v>1777</v>
      </c>
      <c r="I16" s="304" t="s">
        <v>903</v>
      </c>
      <c r="J16" s="298" t="s">
        <v>924</v>
      </c>
      <c r="K16" s="298">
        <f t="shared" ref="K16" si="9">H16-F16</f>
        <v>92</v>
      </c>
      <c r="L16" s="307">
        <f t="shared" ref="L16" si="10">(F16*-0.3)/100</f>
        <v>-5.0549999999999997</v>
      </c>
      <c r="M16" s="308">
        <f t="shared" ref="M16" si="11">(K16+L16)/F16</f>
        <v>5.1599406528189909E-2</v>
      </c>
      <c r="N16" s="298" t="s">
        <v>578</v>
      </c>
      <c r="O16" s="309">
        <v>45383</v>
      </c>
      <c r="P16" s="310"/>
      <c r="Q16" s="254"/>
      <c r="S16" s="37" t="s">
        <v>577</v>
      </c>
    </row>
    <row r="17" spans="1:39" ht="15" customHeight="1">
      <c r="A17" s="311">
        <v>8</v>
      </c>
      <c r="B17" s="312">
        <v>45379</v>
      </c>
      <c r="C17" s="313"/>
      <c r="D17" s="314" t="s">
        <v>301</v>
      </c>
      <c r="E17" s="315" t="s">
        <v>575</v>
      </c>
      <c r="F17" s="304">
        <v>1385</v>
      </c>
      <c r="G17" s="305">
        <v>1280</v>
      </c>
      <c r="H17" s="304">
        <v>1472</v>
      </c>
      <c r="I17" s="304" t="s">
        <v>907</v>
      </c>
      <c r="J17" s="298" t="s">
        <v>957</v>
      </c>
      <c r="K17" s="298">
        <f t="shared" ref="K17" si="12">H17-F17</f>
        <v>87</v>
      </c>
      <c r="L17" s="307">
        <f t="shared" ref="L17" si="13">(F17*-0.3)/100</f>
        <v>-4.1550000000000002</v>
      </c>
      <c r="M17" s="308">
        <f t="shared" ref="M17" si="14">(K17+L17)/F17</f>
        <v>5.9815884476534298E-2</v>
      </c>
      <c r="N17" s="298" t="s">
        <v>578</v>
      </c>
      <c r="O17" s="309">
        <v>45385</v>
      </c>
      <c r="P17" s="310"/>
      <c r="Q17" s="254"/>
      <c r="S17" s="37" t="s">
        <v>577</v>
      </c>
    </row>
    <row r="18" spans="1:39" ht="15" customHeight="1">
      <c r="A18" s="209">
        <v>9</v>
      </c>
      <c r="B18" s="206">
        <v>45379</v>
      </c>
      <c r="C18" s="210"/>
      <c r="D18" s="214" t="s">
        <v>64</v>
      </c>
      <c r="E18" s="211" t="s">
        <v>575</v>
      </c>
      <c r="F18" s="205" t="s">
        <v>908</v>
      </c>
      <c r="G18" s="207">
        <v>985</v>
      </c>
      <c r="H18" s="205"/>
      <c r="I18" s="205" t="s">
        <v>909</v>
      </c>
      <c r="J18" s="207" t="s">
        <v>576</v>
      </c>
      <c r="K18" s="207"/>
      <c r="L18" s="208"/>
      <c r="M18" s="212"/>
      <c r="N18" s="207"/>
      <c r="O18" s="213"/>
      <c r="P18" s="208">
        <f>VLOOKUP(D18,'MidCap Intra'!$B$11:$C$568,2,0)</f>
        <v>1087.8</v>
      </c>
      <c r="Q18" s="254"/>
      <c r="S18" s="37" t="s">
        <v>577</v>
      </c>
    </row>
    <row r="19" spans="1:39" ht="15" customHeight="1">
      <c r="A19" s="209">
        <v>10</v>
      </c>
      <c r="B19" s="206">
        <v>45384</v>
      </c>
      <c r="C19" s="210"/>
      <c r="D19" s="214" t="s">
        <v>849</v>
      </c>
      <c r="E19" s="211" t="s">
        <v>575</v>
      </c>
      <c r="F19" s="205" t="s">
        <v>932</v>
      </c>
      <c r="G19" s="207">
        <v>1220</v>
      </c>
      <c r="H19" s="205"/>
      <c r="I19" s="205" t="s">
        <v>933</v>
      </c>
      <c r="J19" s="207" t="s">
        <v>576</v>
      </c>
      <c r="K19" s="207"/>
      <c r="L19" s="208"/>
      <c r="M19" s="212"/>
      <c r="N19" s="207"/>
      <c r="O19" s="213"/>
      <c r="P19" s="208"/>
      <c r="Q19" s="254"/>
      <c r="S19" s="37" t="s">
        <v>577</v>
      </c>
    </row>
    <row r="20" spans="1:39" ht="15" customHeight="1">
      <c r="A20" s="209">
        <v>11</v>
      </c>
      <c r="B20" s="206">
        <v>45384</v>
      </c>
      <c r="C20" s="210"/>
      <c r="D20" s="214" t="s">
        <v>493</v>
      </c>
      <c r="E20" s="211" t="s">
        <v>575</v>
      </c>
      <c r="F20" s="205" t="s">
        <v>942</v>
      </c>
      <c r="G20" s="207">
        <v>124</v>
      </c>
      <c r="H20" s="205"/>
      <c r="I20" s="205" t="s">
        <v>943</v>
      </c>
      <c r="J20" s="207" t="s">
        <v>576</v>
      </c>
      <c r="K20" s="207"/>
      <c r="L20" s="208"/>
      <c r="M20" s="212"/>
      <c r="N20" s="207"/>
      <c r="O20" s="213"/>
      <c r="P20" s="208">
        <f>VLOOKUP(D20,'MidCap Intra'!$B$11:$C$568,2,0)</f>
        <v>132.4</v>
      </c>
      <c r="Q20" s="254"/>
      <c r="S20" s="37" t="s">
        <v>577</v>
      </c>
    </row>
    <row r="21" spans="1:39" ht="15" customHeight="1">
      <c r="A21" s="209">
        <v>12</v>
      </c>
      <c r="B21" s="206">
        <v>45385</v>
      </c>
      <c r="C21" s="210"/>
      <c r="D21" s="214" t="s">
        <v>84</v>
      </c>
      <c r="E21" s="211" t="s">
        <v>575</v>
      </c>
      <c r="F21" s="205" t="s">
        <v>951</v>
      </c>
      <c r="G21" s="207">
        <v>4580</v>
      </c>
      <c r="H21" s="205"/>
      <c r="I21" s="205" t="s">
        <v>952</v>
      </c>
      <c r="J21" s="207" t="s">
        <v>576</v>
      </c>
      <c r="K21" s="207"/>
      <c r="L21" s="208"/>
      <c r="M21" s="212"/>
      <c r="N21" s="207"/>
      <c r="O21" s="213"/>
      <c r="P21" s="208">
        <f>VLOOKUP(D21,'MidCap Intra'!$B$11:$C$568,2,0)</f>
        <v>4808.7</v>
      </c>
      <c r="Q21" s="254"/>
      <c r="S21" s="37" t="s">
        <v>577</v>
      </c>
    </row>
    <row r="22" spans="1:39" ht="15" customHeight="1">
      <c r="A22" s="209">
        <v>13</v>
      </c>
      <c r="B22" s="206">
        <v>45386</v>
      </c>
      <c r="C22" s="210"/>
      <c r="D22" s="214" t="s">
        <v>973</v>
      </c>
      <c r="E22" s="211" t="s">
        <v>575</v>
      </c>
      <c r="F22" s="205" t="s">
        <v>974</v>
      </c>
      <c r="G22" s="207">
        <v>35.799999999999997</v>
      </c>
      <c r="H22" s="205"/>
      <c r="I22" s="205" t="s">
        <v>975</v>
      </c>
      <c r="J22" s="207" t="s">
        <v>576</v>
      </c>
      <c r="K22" s="207"/>
      <c r="L22" s="208"/>
      <c r="M22" s="212"/>
      <c r="N22" s="207"/>
      <c r="O22" s="213"/>
      <c r="P22" s="208"/>
      <c r="Q22" s="254"/>
      <c r="S22" s="37" t="s">
        <v>577</v>
      </c>
    </row>
    <row r="23" spans="1:39" ht="15" customHeight="1">
      <c r="A23" s="209">
        <v>14</v>
      </c>
      <c r="B23" s="206">
        <v>45387</v>
      </c>
      <c r="C23" s="210"/>
      <c r="D23" s="214" t="s">
        <v>295</v>
      </c>
      <c r="E23" s="211" t="s">
        <v>575</v>
      </c>
      <c r="F23" s="205" t="s">
        <v>976</v>
      </c>
      <c r="G23" s="207">
        <v>7490</v>
      </c>
      <c r="H23" s="205"/>
      <c r="I23" s="205" t="s">
        <v>977</v>
      </c>
      <c r="J23" s="207" t="s">
        <v>576</v>
      </c>
      <c r="K23" s="207"/>
      <c r="L23" s="208"/>
      <c r="M23" s="212"/>
      <c r="N23" s="207"/>
      <c r="O23" s="213"/>
      <c r="P23" s="208">
        <f>VLOOKUP(D23,'MidCap Intra'!$B$11:$C$568,2,0)</f>
        <v>7846.75</v>
      </c>
      <c r="Q23" s="254"/>
      <c r="S23" s="37" t="s">
        <v>577</v>
      </c>
    </row>
    <row r="24" spans="1:39" ht="15" customHeight="1">
      <c r="A24" s="209">
        <v>15</v>
      </c>
      <c r="B24" s="206">
        <v>45390</v>
      </c>
      <c r="C24" s="210"/>
      <c r="D24" s="214" t="s">
        <v>301</v>
      </c>
      <c r="E24" s="211" t="s">
        <v>575</v>
      </c>
      <c r="F24" s="205" t="s">
        <v>991</v>
      </c>
      <c r="G24" s="207">
        <v>1370</v>
      </c>
      <c r="H24" s="205"/>
      <c r="I24" s="205" t="s">
        <v>992</v>
      </c>
      <c r="J24" s="207" t="s">
        <v>576</v>
      </c>
      <c r="K24" s="207"/>
      <c r="L24" s="208"/>
      <c r="M24" s="212"/>
      <c r="N24" s="207"/>
      <c r="O24" s="213"/>
      <c r="P24" s="208">
        <f>VLOOKUP(D24,'MidCap Intra'!$B$11:$C$568,2,0)</f>
        <v>1423.55</v>
      </c>
      <c r="Q24" s="254"/>
      <c r="S24" s="37" t="s">
        <v>577</v>
      </c>
    </row>
    <row r="25" spans="1:39" ht="15" customHeight="1">
      <c r="A25" s="209"/>
      <c r="B25" s="206"/>
      <c r="C25" s="210"/>
      <c r="D25" s="214"/>
      <c r="E25" s="211"/>
      <c r="F25" s="205"/>
      <c r="G25" s="207"/>
      <c r="H25" s="205"/>
      <c r="I25" s="205"/>
      <c r="J25" s="207"/>
      <c r="K25" s="207"/>
      <c r="L25" s="208"/>
      <c r="M25" s="212"/>
      <c r="N25" s="207"/>
      <c r="O25" s="213"/>
      <c r="P25" s="208"/>
      <c r="Q25" s="254"/>
      <c r="S25" s="37"/>
    </row>
    <row r="26" spans="1:39" ht="15" customHeight="1">
      <c r="A26" s="209"/>
      <c r="B26" s="206"/>
      <c r="C26" s="210"/>
      <c r="D26" s="214"/>
      <c r="E26" s="211"/>
      <c r="F26" s="205"/>
      <c r="G26" s="207"/>
      <c r="H26" s="205"/>
      <c r="I26" s="205"/>
      <c r="J26" s="207"/>
      <c r="K26" s="207"/>
      <c r="L26" s="208"/>
      <c r="M26" s="212"/>
      <c r="N26" s="207"/>
      <c r="O26" s="213"/>
      <c r="P26" s="208"/>
      <c r="Q26" s="254"/>
      <c r="S26" s="37"/>
    </row>
    <row r="28" spans="1:39" ht="14.25" customHeight="1">
      <c r="A28" s="99"/>
      <c r="B28" s="100"/>
      <c r="C28" s="101"/>
      <c r="D28" s="102"/>
      <c r="E28" s="103"/>
      <c r="F28" s="103"/>
      <c r="G28" s="99"/>
      <c r="H28" s="103"/>
      <c r="I28" s="104"/>
      <c r="J28" s="105"/>
      <c r="K28" s="105"/>
      <c r="L28" s="106"/>
      <c r="M28" s="107"/>
      <c r="N28" s="108"/>
      <c r="O28" s="109"/>
      <c r="P28" s="110"/>
      <c r="Q28" s="110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</row>
    <row r="29" spans="1:39" ht="12" customHeight="1">
      <c r="A29" s="111" t="s">
        <v>579</v>
      </c>
      <c r="B29" s="112"/>
      <c r="C29" s="113"/>
      <c r="E29" s="114"/>
      <c r="F29" s="114"/>
      <c r="G29" s="114"/>
      <c r="H29" s="114"/>
      <c r="I29" s="114"/>
      <c r="J29" s="115"/>
      <c r="K29" s="114"/>
      <c r="L29" s="116"/>
      <c r="M29" s="54"/>
      <c r="N29" s="115"/>
      <c r="O29" s="113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</row>
    <row r="30" spans="1:39" ht="12" customHeight="1">
      <c r="A30" s="117" t="s">
        <v>580</v>
      </c>
      <c r="B30" s="111"/>
      <c r="C30" s="111"/>
      <c r="D30" s="111"/>
      <c r="E30" s="37"/>
      <c r="F30" s="118" t="s">
        <v>581</v>
      </c>
      <c r="G30" s="6"/>
      <c r="H30" s="6"/>
      <c r="I30" s="6"/>
      <c r="J30" s="119"/>
      <c r="K30" s="120"/>
      <c r="L30" s="120"/>
      <c r="M30" s="121"/>
      <c r="N30" s="1"/>
      <c r="O30" s="122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</row>
    <row r="31" spans="1:39" ht="12" customHeight="1">
      <c r="A31" s="111" t="s">
        <v>582</v>
      </c>
      <c r="B31" s="111"/>
      <c r="C31" s="111"/>
      <c r="D31" s="111" t="s">
        <v>583</v>
      </c>
      <c r="E31" s="6"/>
      <c r="F31" s="118" t="s">
        <v>584</v>
      </c>
      <c r="G31" s="6"/>
      <c r="H31" s="6"/>
      <c r="I31" s="6"/>
      <c r="J31" s="119"/>
      <c r="K31" s="120"/>
      <c r="L31" s="120"/>
      <c r="M31" s="121"/>
      <c r="N31" s="1"/>
      <c r="O31" s="122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</row>
    <row r="32" spans="1:39" ht="12" customHeight="1">
      <c r="A32" s="111"/>
      <c r="B32" s="111"/>
      <c r="C32" s="111"/>
      <c r="D32" s="111"/>
      <c r="E32" s="6"/>
      <c r="F32" s="6"/>
      <c r="G32" s="6"/>
      <c r="H32" s="6"/>
      <c r="I32" s="6"/>
      <c r="J32" s="123"/>
      <c r="K32" s="120"/>
      <c r="L32" s="120"/>
      <c r="M32" s="6"/>
      <c r="N32" s="124"/>
      <c r="O32" s="1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</row>
    <row r="33" spans="1:39" ht="12" customHeight="1">
      <c r="A33" s="218"/>
      <c r="B33" s="218"/>
      <c r="C33" s="218"/>
      <c r="D33" s="218"/>
      <c r="E33" s="219"/>
      <c r="F33" s="219"/>
      <c r="G33" s="219"/>
      <c r="H33" s="219"/>
      <c r="I33" s="219"/>
      <c r="J33" s="220"/>
      <c r="K33" s="221"/>
      <c r="L33" s="221"/>
      <c r="M33" s="219"/>
      <c r="N33" s="222"/>
      <c r="O33" s="223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</row>
    <row r="34" spans="1:39" ht="14.25" customHeight="1">
      <c r="A34" s="111"/>
      <c r="B34" s="111"/>
      <c r="C34" s="111"/>
      <c r="D34" s="111"/>
      <c r="E34" s="6"/>
      <c r="F34" s="6"/>
      <c r="G34" s="6"/>
      <c r="H34" s="6"/>
      <c r="I34" s="6"/>
      <c r="J34" s="123"/>
      <c r="K34" s="120"/>
      <c r="L34" s="121"/>
      <c r="M34" s="6"/>
      <c r="N34" s="124"/>
      <c r="O34" s="1"/>
      <c r="P34" s="37"/>
      <c r="Q34" s="37"/>
      <c r="R34" s="37"/>
      <c r="S34" s="6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</row>
    <row r="35" spans="1:39" ht="12.75" customHeight="1">
      <c r="A35" s="134" t="s">
        <v>589</v>
      </c>
      <c r="B35" s="134"/>
      <c r="C35" s="134"/>
      <c r="D35" s="134"/>
      <c r="E35" s="6"/>
      <c r="F35" s="6"/>
      <c r="G35" s="6"/>
      <c r="H35" s="6"/>
      <c r="I35" s="6"/>
      <c r="J35" s="6"/>
      <c r="K35" s="6"/>
      <c r="L35" s="6"/>
      <c r="M35" s="6"/>
      <c r="N35" s="6"/>
      <c r="O35" s="24"/>
      <c r="R35" s="37"/>
      <c r="S35" s="6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</row>
    <row r="36" spans="1:39" ht="38.25" customHeight="1">
      <c r="A36" s="93" t="s">
        <v>16</v>
      </c>
      <c r="B36" s="93" t="s">
        <v>551</v>
      </c>
      <c r="C36" s="93"/>
      <c r="D36" s="94" t="s">
        <v>562</v>
      </c>
      <c r="E36" s="93" t="s">
        <v>563</v>
      </c>
      <c r="F36" s="93" t="s">
        <v>564</v>
      </c>
      <c r="G36" s="93" t="s">
        <v>585</v>
      </c>
      <c r="H36" s="93" t="s">
        <v>566</v>
      </c>
      <c r="I36" s="215" t="s">
        <v>567</v>
      </c>
      <c r="J36" s="217" t="s">
        <v>568</v>
      </c>
      <c r="K36" s="216" t="s">
        <v>590</v>
      </c>
      <c r="L36" s="95" t="s">
        <v>570</v>
      </c>
      <c r="M36" s="135" t="s">
        <v>591</v>
      </c>
      <c r="N36" s="93" t="s">
        <v>592</v>
      </c>
      <c r="O36" s="92" t="s">
        <v>572</v>
      </c>
      <c r="P36" s="94" t="s">
        <v>573</v>
      </c>
      <c r="Q36" s="257"/>
      <c r="R36" s="37"/>
      <c r="S36" s="6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</row>
    <row r="37" spans="1:39" ht="12.75" customHeight="1">
      <c r="A37" s="295">
        <v>1</v>
      </c>
      <c r="B37" s="293">
        <v>45379</v>
      </c>
      <c r="C37" s="294"/>
      <c r="D37" s="294" t="s">
        <v>910</v>
      </c>
      <c r="E37" s="295" t="s">
        <v>587</v>
      </c>
      <c r="F37" s="295">
        <v>3842.5</v>
      </c>
      <c r="G37" s="295">
        <v>3785</v>
      </c>
      <c r="H37" s="295">
        <v>3785</v>
      </c>
      <c r="I37" s="296" t="s">
        <v>911</v>
      </c>
      <c r="J37" s="285" t="s">
        <v>925</v>
      </c>
      <c r="K37" s="286">
        <f t="shared" ref="K37:K43" si="15">H37-F37</f>
        <v>-57.5</v>
      </c>
      <c r="L37" s="287">
        <f t="shared" ref="L37" si="16">(H37*N37)*0.03%</f>
        <v>198.71249999999998</v>
      </c>
      <c r="M37" s="288">
        <f t="shared" ref="M37" si="17">(K37*N37)-L37</f>
        <v>-10261.2125</v>
      </c>
      <c r="N37" s="286">
        <v>175</v>
      </c>
      <c r="O37" s="289" t="s">
        <v>588</v>
      </c>
      <c r="P37" s="290">
        <v>45352</v>
      </c>
      <c r="Q37" s="252"/>
      <c r="R37" s="136"/>
      <c r="S37" s="54" t="s">
        <v>577</v>
      </c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137"/>
      <c r="AH37" s="138"/>
      <c r="AI37" s="136"/>
      <c r="AJ37" s="136"/>
      <c r="AK37" s="137"/>
      <c r="AL37" s="137"/>
      <c r="AM37" s="137"/>
    </row>
    <row r="38" spans="1:39" ht="12.75" customHeight="1">
      <c r="A38" s="295">
        <v>2</v>
      </c>
      <c r="B38" s="293">
        <v>45383</v>
      </c>
      <c r="C38" s="294"/>
      <c r="D38" s="294" t="s">
        <v>919</v>
      </c>
      <c r="E38" s="295" t="s">
        <v>587</v>
      </c>
      <c r="F38" s="295">
        <v>12605</v>
      </c>
      <c r="G38" s="295">
        <v>12400</v>
      </c>
      <c r="H38" s="295">
        <v>12445</v>
      </c>
      <c r="I38" s="296" t="s">
        <v>920</v>
      </c>
      <c r="J38" s="285" t="s">
        <v>971</v>
      </c>
      <c r="K38" s="286">
        <f t="shared" si="15"/>
        <v>-160</v>
      </c>
      <c r="L38" s="287">
        <f t="shared" ref="L38" si="18">(H38*N38)*0.03%</f>
        <v>186.67499999999998</v>
      </c>
      <c r="M38" s="288">
        <f t="shared" ref="M38" si="19">(K38*N38)-L38</f>
        <v>-8186.6750000000002</v>
      </c>
      <c r="N38" s="286">
        <v>50</v>
      </c>
      <c r="O38" s="289" t="s">
        <v>588</v>
      </c>
      <c r="P38" s="290">
        <v>45386</v>
      </c>
      <c r="Q38" s="252"/>
      <c r="R38" s="136"/>
      <c r="S38" s="54" t="s">
        <v>769</v>
      </c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137"/>
      <c r="AH38" s="138"/>
      <c r="AI38" s="136"/>
      <c r="AJ38" s="136"/>
      <c r="AK38" s="137"/>
      <c r="AL38" s="137"/>
      <c r="AM38" s="137"/>
    </row>
    <row r="39" spans="1:39" ht="12.75" customHeight="1">
      <c r="A39" s="304">
        <v>3</v>
      </c>
      <c r="B39" s="301">
        <v>45293</v>
      </c>
      <c r="C39" s="303"/>
      <c r="D39" s="303" t="s">
        <v>928</v>
      </c>
      <c r="E39" s="304" t="s">
        <v>587</v>
      </c>
      <c r="F39" s="304">
        <v>1501</v>
      </c>
      <c r="G39" s="304">
        <v>1480</v>
      </c>
      <c r="H39" s="304">
        <v>1527.5</v>
      </c>
      <c r="I39" s="305" t="s">
        <v>929</v>
      </c>
      <c r="J39" s="326" t="s">
        <v>962</v>
      </c>
      <c r="K39" s="327">
        <f t="shared" si="15"/>
        <v>26.5</v>
      </c>
      <c r="L39" s="328">
        <f t="shared" ref="L39:L40" si="20">(H39*N39)*0.03%</f>
        <v>252.03749999999997</v>
      </c>
      <c r="M39" s="329">
        <f t="shared" ref="M39:M40" si="21">(K39*N39)-L39</f>
        <v>14322.9625</v>
      </c>
      <c r="N39" s="327">
        <v>550</v>
      </c>
      <c r="O39" s="330" t="s">
        <v>578</v>
      </c>
      <c r="P39" s="331">
        <v>45386</v>
      </c>
      <c r="Q39" s="252"/>
      <c r="R39" s="136"/>
      <c r="S39" s="54" t="s">
        <v>577</v>
      </c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137"/>
      <c r="AH39" s="138"/>
      <c r="AI39" s="136"/>
      <c r="AJ39" s="136"/>
      <c r="AK39" s="137"/>
      <c r="AL39" s="137"/>
      <c r="AM39" s="137"/>
    </row>
    <row r="40" spans="1:39" ht="12.75" customHeight="1">
      <c r="A40" s="295">
        <v>4</v>
      </c>
      <c r="B40" s="293">
        <v>45384</v>
      </c>
      <c r="C40" s="294"/>
      <c r="D40" s="294" t="s">
        <v>937</v>
      </c>
      <c r="E40" s="295" t="s">
        <v>587</v>
      </c>
      <c r="F40" s="295">
        <v>3176</v>
      </c>
      <c r="G40" s="295">
        <v>3104</v>
      </c>
      <c r="H40" s="295">
        <v>3104</v>
      </c>
      <c r="I40" s="296" t="s">
        <v>938</v>
      </c>
      <c r="J40" s="285" t="s">
        <v>1001</v>
      </c>
      <c r="K40" s="286">
        <f t="shared" si="15"/>
        <v>-72</v>
      </c>
      <c r="L40" s="287">
        <f t="shared" si="20"/>
        <v>139.67999999999998</v>
      </c>
      <c r="M40" s="288">
        <f t="shared" si="21"/>
        <v>-10939.68</v>
      </c>
      <c r="N40" s="286">
        <v>150</v>
      </c>
      <c r="O40" s="289" t="s">
        <v>588</v>
      </c>
      <c r="P40" s="290">
        <v>45390</v>
      </c>
      <c r="Q40" s="252"/>
      <c r="R40" s="136"/>
      <c r="S40" s="54" t="s">
        <v>865</v>
      </c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137"/>
      <c r="AH40" s="138"/>
      <c r="AI40" s="136"/>
      <c r="AJ40" s="136"/>
      <c r="AK40" s="137"/>
      <c r="AL40" s="137"/>
      <c r="AM40" s="137"/>
    </row>
    <row r="41" spans="1:39" ht="12.75" customHeight="1">
      <c r="A41" s="304">
        <v>5</v>
      </c>
      <c r="B41" s="301">
        <v>45384</v>
      </c>
      <c r="C41" s="303"/>
      <c r="D41" s="303" t="s">
        <v>944</v>
      </c>
      <c r="E41" s="304" t="s">
        <v>587</v>
      </c>
      <c r="F41" s="304">
        <v>2013</v>
      </c>
      <c r="G41" s="304">
        <v>1975</v>
      </c>
      <c r="H41" s="304">
        <v>2050</v>
      </c>
      <c r="I41" s="305" t="s">
        <v>945</v>
      </c>
      <c r="J41" s="326" t="s">
        <v>956</v>
      </c>
      <c r="K41" s="327">
        <f t="shared" si="15"/>
        <v>37</v>
      </c>
      <c r="L41" s="328">
        <f t="shared" ref="L41" si="22">(H41*N41)*0.03%</f>
        <v>153.75</v>
      </c>
      <c r="M41" s="329">
        <f t="shared" ref="M41" si="23">(K41*N41)-L41</f>
        <v>9096.25</v>
      </c>
      <c r="N41" s="327">
        <v>250</v>
      </c>
      <c r="O41" s="330" t="s">
        <v>578</v>
      </c>
      <c r="P41" s="331">
        <v>45385</v>
      </c>
      <c r="Q41" s="252"/>
      <c r="R41" s="136"/>
      <c r="S41" s="54" t="s">
        <v>865</v>
      </c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137"/>
      <c r="AH41" s="138"/>
      <c r="AI41" s="136"/>
      <c r="AJ41" s="136"/>
      <c r="AK41" s="137"/>
      <c r="AL41" s="137"/>
      <c r="AM41" s="137"/>
    </row>
    <row r="42" spans="1:39" ht="12.75" customHeight="1">
      <c r="A42" s="304">
        <v>6</v>
      </c>
      <c r="B42" s="301">
        <v>45384</v>
      </c>
      <c r="C42" s="303"/>
      <c r="D42" s="303" t="s">
        <v>946</v>
      </c>
      <c r="E42" s="304" t="s">
        <v>587</v>
      </c>
      <c r="F42" s="304">
        <v>10120</v>
      </c>
      <c r="G42" s="304">
        <v>10000</v>
      </c>
      <c r="H42" s="304">
        <v>10290</v>
      </c>
      <c r="I42" s="305" t="s">
        <v>947</v>
      </c>
      <c r="J42" s="326" t="s">
        <v>804</v>
      </c>
      <c r="K42" s="327">
        <f t="shared" si="15"/>
        <v>170</v>
      </c>
      <c r="L42" s="328">
        <f t="shared" ref="L42:L43" si="24">(H42*N42)*0.03%</f>
        <v>308.7</v>
      </c>
      <c r="M42" s="329">
        <f t="shared" ref="M42:M43" si="25">(K42*N42)-L42</f>
        <v>16691.3</v>
      </c>
      <c r="N42" s="327">
        <v>100</v>
      </c>
      <c r="O42" s="330" t="s">
        <v>578</v>
      </c>
      <c r="P42" s="331">
        <v>45385</v>
      </c>
      <c r="Q42" s="252"/>
      <c r="R42" s="136"/>
      <c r="S42" s="54" t="s">
        <v>577</v>
      </c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137"/>
      <c r="AH42" s="138"/>
      <c r="AI42" s="136"/>
      <c r="AJ42" s="136"/>
      <c r="AK42" s="137"/>
      <c r="AL42" s="137"/>
      <c r="AM42" s="137"/>
    </row>
    <row r="43" spans="1:39" ht="12.75" customHeight="1">
      <c r="A43" s="295">
        <v>7</v>
      </c>
      <c r="B43" s="293">
        <v>45385</v>
      </c>
      <c r="C43" s="294"/>
      <c r="D43" s="294" t="s">
        <v>946</v>
      </c>
      <c r="E43" s="295" t="s">
        <v>587</v>
      </c>
      <c r="F43" s="295">
        <v>10100</v>
      </c>
      <c r="G43" s="295">
        <v>10000</v>
      </c>
      <c r="H43" s="295">
        <v>10000</v>
      </c>
      <c r="I43" s="296" t="s">
        <v>947</v>
      </c>
      <c r="J43" s="285" t="s">
        <v>963</v>
      </c>
      <c r="K43" s="286">
        <f t="shared" si="15"/>
        <v>-100</v>
      </c>
      <c r="L43" s="287">
        <f t="shared" si="24"/>
        <v>300</v>
      </c>
      <c r="M43" s="288">
        <f t="shared" si="25"/>
        <v>-10300</v>
      </c>
      <c r="N43" s="286">
        <v>100</v>
      </c>
      <c r="O43" s="289" t="s">
        <v>588</v>
      </c>
      <c r="P43" s="290">
        <v>45386</v>
      </c>
      <c r="Q43" s="252"/>
      <c r="R43" s="136"/>
      <c r="S43" s="54" t="s">
        <v>577</v>
      </c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137"/>
      <c r="AH43" s="138"/>
      <c r="AI43" s="136"/>
      <c r="AJ43" s="136"/>
      <c r="AK43" s="137"/>
      <c r="AL43" s="137"/>
      <c r="AM43" s="137"/>
    </row>
    <row r="44" spans="1:39" ht="12.75" customHeight="1">
      <c r="A44" s="304">
        <v>8</v>
      </c>
      <c r="B44" s="301">
        <v>45386</v>
      </c>
      <c r="C44" s="303"/>
      <c r="D44" s="303" t="s">
        <v>972</v>
      </c>
      <c r="E44" s="304" t="s">
        <v>587</v>
      </c>
      <c r="F44" s="304">
        <v>1497</v>
      </c>
      <c r="G44" s="304">
        <v>1470</v>
      </c>
      <c r="H44" s="304">
        <v>1519</v>
      </c>
      <c r="I44" s="305" t="s">
        <v>929</v>
      </c>
      <c r="J44" s="326" t="s">
        <v>1014</v>
      </c>
      <c r="K44" s="327">
        <f t="shared" ref="K44" si="26">H44-F44</f>
        <v>22</v>
      </c>
      <c r="L44" s="328">
        <f t="shared" ref="L44" si="27">(H44*N44)*0.03%</f>
        <v>182.27999999999997</v>
      </c>
      <c r="M44" s="329">
        <f t="shared" ref="M44" si="28">(K44*N44)-L44</f>
        <v>8617.7199999999993</v>
      </c>
      <c r="N44" s="327">
        <v>400</v>
      </c>
      <c r="O44" s="330" t="s">
        <v>578</v>
      </c>
      <c r="P44" s="331">
        <v>45391</v>
      </c>
      <c r="Q44" s="252"/>
      <c r="R44" s="136"/>
      <c r="S44" s="54" t="s">
        <v>769</v>
      </c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137"/>
      <c r="AH44" s="138"/>
      <c r="AI44" s="136"/>
      <c r="AJ44" s="136"/>
      <c r="AK44" s="137"/>
      <c r="AL44" s="137"/>
      <c r="AM44" s="137"/>
    </row>
    <row r="45" spans="1:39" ht="12.75" customHeight="1">
      <c r="A45" s="304">
        <v>9</v>
      </c>
      <c r="B45" s="301">
        <v>45387</v>
      </c>
      <c r="C45" s="303"/>
      <c r="D45" s="303" t="s">
        <v>979</v>
      </c>
      <c r="E45" s="304" t="s">
        <v>587</v>
      </c>
      <c r="F45" s="304">
        <v>1553</v>
      </c>
      <c r="G45" s="304">
        <v>1532</v>
      </c>
      <c r="H45" s="304">
        <v>1571.5</v>
      </c>
      <c r="I45" s="305" t="s">
        <v>980</v>
      </c>
      <c r="J45" s="326" t="s">
        <v>988</v>
      </c>
      <c r="K45" s="327">
        <f>H45-F45</f>
        <v>18.5</v>
      </c>
      <c r="L45" s="328">
        <f t="shared" ref="L45" si="29">(H45*N45)*0.03%</f>
        <v>235.72499999999997</v>
      </c>
      <c r="M45" s="329">
        <f t="shared" ref="M45" si="30">(K45*N45)-L45</f>
        <v>9014.2749999999996</v>
      </c>
      <c r="N45" s="327">
        <v>500</v>
      </c>
      <c r="O45" s="330" t="s">
        <v>578</v>
      </c>
      <c r="P45" s="331">
        <v>45390</v>
      </c>
      <c r="Q45" s="252"/>
      <c r="R45" s="136"/>
      <c r="S45" s="54" t="s">
        <v>865</v>
      </c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137"/>
      <c r="AH45" s="138"/>
      <c r="AI45" s="136"/>
      <c r="AJ45" s="136"/>
      <c r="AK45" s="137"/>
      <c r="AL45" s="137"/>
      <c r="AM45" s="137"/>
    </row>
    <row r="46" spans="1:39" ht="12.75" customHeight="1">
      <c r="A46" s="304">
        <v>10</v>
      </c>
      <c r="B46" s="301">
        <v>45390</v>
      </c>
      <c r="C46" s="303"/>
      <c r="D46" s="303" t="s">
        <v>993</v>
      </c>
      <c r="E46" s="304" t="s">
        <v>587</v>
      </c>
      <c r="F46" s="304">
        <v>728</v>
      </c>
      <c r="G46" s="304">
        <v>716</v>
      </c>
      <c r="H46" s="304">
        <v>739</v>
      </c>
      <c r="I46" s="305" t="s">
        <v>994</v>
      </c>
      <c r="J46" s="326" t="s">
        <v>1012</v>
      </c>
      <c r="K46" s="327">
        <f>H46-F46</f>
        <v>11</v>
      </c>
      <c r="L46" s="328">
        <f t="shared" ref="L46" si="31">(H46*N46)*0.03%</f>
        <v>177.35999999999999</v>
      </c>
      <c r="M46" s="329">
        <f t="shared" ref="M46" si="32">(K46*N46)-L46</f>
        <v>8622.64</v>
      </c>
      <c r="N46" s="327">
        <v>800</v>
      </c>
      <c r="O46" s="330" t="s">
        <v>578</v>
      </c>
      <c r="P46" s="331">
        <v>45391</v>
      </c>
      <c r="Q46" s="252"/>
      <c r="R46" s="136"/>
      <c r="S46" s="54" t="s">
        <v>577</v>
      </c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137"/>
      <c r="AH46" s="138"/>
      <c r="AI46" s="136"/>
      <c r="AJ46" s="136"/>
      <c r="AK46" s="137"/>
      <c r="AL46" s="137"/>
      <c r="AM46" s="137"/>
    </row>
    <row r="47" spans="1:39" ht="12.75" customHeight="1">
      <c r="A47" s="295">
        <v>11</v>
      </c>
      <c r="B47" s="293">
        <v>45390</v>
      </c>
      <c r="C47" s="294"/>
      <c r="D47" s="294" t="s">
        <v>979</v>
      </c>
      <c r="E47" s="295" t="s">
        <v>587</v>
      </c>
      <c r="F47" s="295">
        <v>1555</v>
      </c>
      <c r="G47" s="295">
        <v>1534</v>
      </c>
      <c r="H47" s="295">
        <v>1534</v>
      </c>
      <c r="I47" s="296" t="s">
        <v>997</v>
      </c>
      <c r="J47" s="285" t="s">
        <v>998</v>
      </c>
      <c r="K47" s="286">
        <f>H47-F47</f>
        <v>-21</v>
      </c>
      <c r="L47" s="287">
        <f t="shared" ref="L47:L48" si="33">(H47*N47)*0.03%</f>
        <v>230.09999999999997</v>
      </c>
      <c r="M47" s="288">
        <f t="shared" ref="M47:M48" si="34">(K47*N47)-L47</f>
        <v>-10730.1</v>
      </c>
      <c r="N47" s="286">
        <v>500</v>
      </c>
      <c r="O47" s="289" t="s">
        <v>588</v>
      </c>
      <c r="P47" s="290">
        <v>45390</v>
      </c>
      <c r="Q47" s="252"/>
      <c r="R47" s="136"/>
      <c r="S47" s="54" t="s">
        <v>865</v>
      </c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137"/>
      <c r="AH47" s="138"/>
      <c r="AI47" s="136"/>
      <c r="AJ47" s="136"/>
      <c r="AK47" s="137"/>
      <c r="AL47" s="137"/>
      <c r="AM47" s="137"/>
    </row>
    <row r="48" spans="1:39" ht="12.75" customHeight="1">
      <c r="A48" s="304">
        <v>12</v>
      </c>
      <c r="B48" s="301">
        <v>45391</v>
      </c>
      <c r="C48" s="303"/>
      <c r="D48" s="303" t="s">
        <v>1010</v>
      </c>
      <c r="E48" s="304" t="s">
        <v>587</v>
      </c>
      <c r="F48" s="304">
        <v>26475</v>
      </c>
      <c r="G48" s="304">
        <v>26200</v>
      </c>
      <c r="H48" s="304">
        <v>26725</v>
      </c>
      <c r="I48" s="305" t="s">
        <v>1011</v>
      </c>
      <c r="J48" s="326" t="s">
        <v>1013</v>
      </c>
      <c r="K48" s="327">
        <f>H48-F48</f>
        <v>250</v>
      </c>
      <c r="L48" s="328">
        <f t="shared" si="33"/>
        <v>320.7</v>
      </c>
      <c r="M48" s="329">
        <f t="shared" si="34"/>
        <v>9679.2999999999993</v>
      </c>
      <c r="N48" s="327">
        <v>40</v>
      </c>
      <c r="O48" s="330" t="s">
        <v>578</v>
      </c>
      <c r="P48" s="331">
        <v>45391</v>
      </c>
      <c r="Q48" s="252"/>
      <c r="R48" s="136"/>
      <c r="S48" s="54" t="s">
        <v>769</v>
      </c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137"/>
      <c r="AH48" s="138"/>
      <c r="AI48" s="136"/>
      <c r="AJ48" s="136"/>
      <c r="AK48" s="137"/>
      <c r="AL48" s="137"/>
      <c r="AM48" s="137"/>
    </row>
    <row r="49" spans="1:39" ht="12.75" customHeight="1">
      <c r="A49" s="295">
        <v>13</v>
      </c>
      <c r="B49" s="293">
        <v>45392</v>
      </c>
      <c r="C49" s="294"/>
      <c r="D49" s="294" t="s">
        <v>1033</v>
      </c>
      <c r="E49" s="295" t="s">
        <v>857</v>
      </c>
      <c r="F49" s="295">
        <v>2632.5</v>
      </c>
      <c r="G49" s="295">
        <v>2665</v>
      </c>
      <c r="H49" s="295">
        <v>2665</v>
      </c>
      <c r="I49" s="296" t="s">
        <v>1034</v>
      </c>
      <c r="J49" s="285" t="s">
        <v>1056</v>
      </c>
      <c r="K49" s="286">
        <f>F49-H49</f>
        <v>-32.5</v>
      </c>
      <c r="L49" s="287">
        <f t="shared" ref="L49" si="35">(H49*N49)*0.03%</f>
        <v>279.82499999999999</v>
      </c>
      <c r="M49" s="288">
        <f t="shared" ref="M49" si="36">(K49*N49)-L49</f>
        <v>-11654.825000000001</v>
      </c>
      <c r="N49" s="286">
        <v>350</v>
      </c>
      <c r="O49" s="289" t="s">
        <v>588</v>
      </c>
      <c r="P49" s="290">
        <v>45392</v>
      </c>
      <c r="Q49" s="252"/>
      <c r="R49" s="136"/>
      <c r="S49" s="54" t="s">
        <v>769</v>
      </c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137"/>
      <c r="AH49" s="138"/>
      <c r="AI49" s="136"/>
      <c r="AJ49" s="136"/>
      <c r="AK49" s="137"/>
      <c r="AL49" s="137"/>
      <c r="AM49" s="137"/>
    </row>
    <row r="50" spans="1:39" ht="12.75" customHeight="1">
      <c r="A50" s="295">
        <v>14</v>
      </c>
      <c r="B50" s="293">
        <v>45392</v>
      </c>
      <c r="C50" s="294"/>
      <c r="D50" s="294" t="s">
        <v>1035</v>
      </c>
      <c r="E50" s="295" t="s">
        <v>857</v>
      </c>
      <c r="F50" s="295">
        <v>22790</v>
      </c>
      <c r="G50" s="295">
        <v>22890</v>
      </c>
      <c r="H50" s="295">
        <v>22810</v>
      </c>
      <c r="I50" s="295" t="s">
        <v>1036</v>
      </c>
      <c r="J50" s="285" t="s">
        <v>1055</v>
      </c>
      <c r="K50" s="286">
        <f>F50-H50</f>
        <v>-20</v>
      </c>
      <c r="L50" s="287">
        <f t="shared" ref="L50" si="37">(H50*N50)*0.03%</f>
        <v>342.15</v>
      </c>
      <c r="M50" s="288">
        <f t="shared" ref="M50" si="38">(K50*N50)-L50</f>
        <v>-1342.15</v>
      </c>
      <c r="N50" s="286">
        <v>50</v>
      </c>
      <c r="O50" s="289" t="s">
        <v>588</v>
      </c>
      <c r="P50" s="290">
        <v>45392</v>
      </c>
      <c r="Q50" s="252"/>
      <c r="R50" s="136"/>
      <c r="S50" s="54" t="s">
        <v>577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137"/>
      <c r="AH50" s="138"/>
      <c r="AI50" s="136"/>
      <c r="AJ50" s="136"/>
      <c r="AK50" s="137"/>
      <c r="AL50" s="137"/>
      <c r="AM50" s="137"/>
    </row>
    <row r="51" spans="1:39" ht="12.75" customHeight="1">
      <c r="A51" s="205">
        <v>15</v>
      </c>
      <c r="B51" s="258">
        <v>45392</v>
      </c>
      <c r="C51" s="253"/>
      <c r="D51" s="253" t="s">
        <v>1047</v>
      </c>
      <c r="E51" s="205" t="s">
        <v>587</v>
      </c>
      <c r="F51" s="205" t="s">
        <v>1048</v>
      </c>
      <c r="G51" s="205">
        <v>3840</v>
      </c>
      <c r="H51" s="205"/>
      <c r="I51" s="205" t="s">
        <v>1049</v>
      </c>
      <c r="J51" s="204" t="s">
        <v>576</v>
      </c>
      <c r="K51" s="96"/>
      <c r="L51" s="98"/>
      <c r="M51" s="255"/>
      <c r="N51" s="96"/>
      <c r="O51" s="97"/>
      <c r="P51" s="259"/>
      <c r="Q51" s="252"/>
      <c r="R51" s="136"/>
      <c r="S51" s="54" t="s">
        <v>865</v>
      </c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137"/>
      <c r="AH51" s="138"/>
      <c r="AI51" s="136"/>
      <c r="AJ51" s="136"/>
      <c r="AK51" s="137"/>
      <c r="AL51" s="137"/>
      <c r="AM51" s="137"/>
    </row>
    <row r="52" spans="1:39" ht="12.75" customHeight="1">
      <c r="A52" s="205">
        <v>16</v>
      </c>
      <c r="B52" s="258">
        <v>45392</v>
      </c>
      <c r="C52" s="253"/>
      <c r="D52" s="253" t="s">
        <v>1057</v>
      </c>
      <c r="E52" s="205" t="s">
        <v>587</v>
      </c>
      <c r="F52" s="205" t="s">
        <v>1058</v>
      </c>
      <c r="G52" s="205">
        <v>1530</v>
      </c>
      <c r="H52" s="205"/>
      <c r="I52" s="205" t="s">
        <v>1059</v>
      </c>
      <c r="J52" s="204" t="s">
        <v>576</v>
      </c>
      <c r="K52" s="96"/>
      <c r="L52" s="98"/>
      <c r="M52" s="255"/>
      <c r="N52" s="96"/>
      <c r="O52" s="97"/>
      <c r="P52" s="259"/>
      <c r="Q52" s="252"/>
      <c r="R52" s="136"/>
      <c r="S52" s="54" t="s">
        <v>865</v>
      </c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137"/>
      <c r="AH52" s="138"/>
      <c r="AI52" s="136"/>
      <c r="AJ52" s="136"/>
      <c r="AK52" s="137"/>
      <c r="AL52" s="137"/>
      <c r="AM52" s="137"/>
    </row>
    <row r="53" spans="1:39" ht="12.75" customHeight="1">
      <c r="A53" s="205"/>
      <c r="B53" s="258"/>
      <c r="C53" s="253"/>
      <c r="D53" s="253"/>
      <c r="E53" s="205"/>
      <c r="F53" s="205"/>
      <c r="G53" s="205"/>
      <c r="H53" s="205"/>
      <c r="I53" s="205"/>
      <c r="J53" s="204"/>
      <c r="K53" s="96"/>
      <c r="L53" s="98"/>
      <c r="M53" s="255"/>
      <c r="N53" s="96"/>
      <c r="O53" s="97"/>
      <c r="P53" s="259"/>
      <c r="Q53" s="252"/>
      <c r="R53" s="136"/>
      <c r="S53" s="54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137"/>
      <c r="AH53" s="138"/>
      <c r="AI53" s="136"/>
      <c r="AJ53" s="136"/>
      <c r="AK53" s="137"/>
      <c r="AL53" s="137"/>
      <c r="AM53" s="137"/>
    </row>
    <row r="54" spans="1:39" ht="12.75" customHeight="1">
      <c r="A54" s="205"/>
      <c r="B54" s="258"/>
      <c r="C54" s="253"/>
      <c r="D54" s="253"/>
      <c r="E54" s="205"/>
      <c r="F54" s="205"/>
      <c r="G54" s="205"/>
      <c r="H54" s="205"/>
      <c r="I54" s="207"/>
      <c r="J54" s="204"/>
      <c r="K54" s="96"/>
      <c r="L54" s="98"/>
      <c r="M54" s="255"/>
      <c r="N54" s="96"/>
      <c r="O54" s="97"/>
      <c r="P54" s="259"/>
      <c r="Q54" s="252"/>
      <c r="R54" s="136"/>
      <c r="S54" s="54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137"/>
      <c r="AH54" s="138"/>
      <c r="AI54" s="136"/>
      <c r="AJ54" s="136"/>
      <c r="AK54" s="137"/>
      <c r="AL54" s="137"/>
      <c r="AM54" s="137"/>
    </row>
    <row r="56" spans="1:39" ht="12.75" customHeight="1">
      <c r="A56" s="137"/>
      <c r="B56" s="139"/>
      <c r="C56" s="136"/>
      <c r="D56" s="136"/>
      <c r="E56" s="137"/>
      <c r="F56" s="137"/>
      <c r="G56" s="137"/>
      <c r="H56" s="140"/>
      <c r="I56" s="140"/>
      <c r="J56" s="140"/>
      <c r="K56" s="136"/>
      <c r="L56" s="137"/>
      <c r="M56" s="137"/>
      <c r="N56" s="137"/>
      <c r="O56" s="140"/>
      <c r="P56" s="140"/>
      <c r="Q56" s="140"/>
      <c r="R56" s="136"/>
      <c r="S56" s="5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137"/>
      <c r="AH56" s="138"/>
      <c r="AI56" s="136"/>
      <c r="AJ56" s="136"/>
      <c r="AK56" s="137"/>
      <c r="AL56" s="137"/>
      <c r="AM56" s="137"/>
    </row>
    <row r="57" spans="1:39">
      <c r="A57" s="141" t="s">
        <v>593</v>
      </c>
      <c r="B57" s="141"/>
      <c r="C57" s="141"/>
      <c r="D57" s="141"/>
      <c r="E57" s="142"/>
      <c r="F57" s="104"/>
      <c r="G57" s="104"/>
      <c r="H57" s="104"/>
      <c r="I57" s="104"/>
      <c r="J57" s="1"/>
      <c r="K57" s="6"/>
      <c r="L57" s="6"/>
      <c r="M57" s="6"/>
      <c r="N57" s="1"/>
      <c r="O57" s="1"/>
      <c r="P57" s="37"/>
      <c r="Q57" s="37"/>
      <c r="R57" s="37"/>
      <c r="S57" s="6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37"/>
      <c r="AH57" s="37"/>
      <c r="AI57" s="37"/>
      <c r="AJ57" s="37"/>
      <c r="AK57" s="37"/>
      <c r="AL57" s="37"/>
      <c r="AM57" s="37"/>
    </row>
    <row r="58" spans="1:39" ht="38.25">
      <c r="A58" s="93" t="s">
        <v>16</v>
      </c>
      <c r="B58" s="93" t="s">
        <v>551</v>
      </c>
      <c r="C58" s="93"/>
      <c r="D58" s="94" t="s">
        <v>562</v>
      </c>
      <c r="E58" s="93" t="s">
        <v>563</v>
      </c>
      <c r="F58" s="93" t="s">
        <v>564</v>
      </c>
      <c r="G58" s="93" t="s">
        <v>585</v>
      </c>
      <c r="H58" s="93" t="s">
        <v>566</v>
      </c>
      <c r="I58" s="93" t="s">
        <v>567</v>
      </c>
      <c r="J58" s="92" t="s">
        <v>568</v>
      </c>
      <c r="K58" s="92" t="s">
        <v>594</v>
      </c>
      <c r="L58" s="95" t="s">
        <v>570</v>
      </c>
      <c r="M58" s="135" t="s">
        <v>591</v>
      </c>
      <c r="N58" s="93" t="s">
        <v>592</v>
      </c>
      <c r="O58" s="93" t="s">
        <v>572</v>
      </c>
      <c r="P58" s="94" t="s">
        <v>573</v>
      </c>
      <c r="Q58" s="256"/>
      <c r="R58" s="37"/>
      <c r="S58" s="6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37"/>
      <c r="AH58" s="37"/>
      <c r="AI58" s="37"/>
      <c r="AJ58" s="37"/>
      <c r="AK58" s="37"/>
      <c r="AL58" s="37"/>
      <c r="AM58" s="37"/>
    </row>
    <row r="59" spans="1:39" ht="12.75" customHeight="1">
      <c r="A59" s="375">
        <v>1</v>
      </c>
      <c r="B59" s="363">
        <v>45373</v>
      </c>
      <c r="C59" s="303"/>
      <c r="D59" s="303" t="s">
        <v>899</v>
      </c>
      <c r="E59" s="304" t="s">
        <v>587</v>
      </c>
      <c r="F59" s="304">
        <v>49</v>
      </c>
      <c r="G59" s="304"/>
      <c r="H59" s="304">
        <v>57.5</v>
      </c>
      <c r="I59" s="305"/>
      <c r="J59" s="361" t="s">
        <v>934</v>
      </c>
      <c r="K59" s="298">
        <f>H59-F59</f>
        <v>8.5</v>
      </c>
      <c r="L59" s="299">
        <v>50</v>
      </c>
      <c r="M59" s="365">
        <v>1400</v>
      </c>
      <c r="N59" s="298">
        <v>200</v>
      </c>
      <c r="O59" s="361" t="s">
        <v>578</v>
      </c>
      <c r="P59" s="363">
        <v>45384</v>
      </c>
      <c r="Q59" s="252"/>
      <c r="R59" s="136"/>
      <c r="S59" s="54" t="s">
        <v>577</v>
      </c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137"/>
      <c r="AH59" s="138"/>
      <c r="AI59" s="136"/>
      <c r="AJ59" s="136"/>
      <c r="AK59" s="137"/>
      <c r="AL59" s="137"/>
      <c r="AM59" s="137"/>
    </row>
    <row r="60" spans="1:39" ht="12.75" customHeight="1">
      <c r="A60" s="376"/>
      <c r="B60" s="364"/>
      <c r="C60" s="303"/>
      <c r="D60" s="303" t="s">
        <v>900</v>
      </c>
      <c r="E60" s="304" t="s">
        <v>857</v>
      </c>
      <c r="F60" s="304">
        <v>19.5</v>
      </c>
      <c r="G60" s="304"/>
      <c r="H60" s="304">
        <v>20.5</v>
      </c>
      <c r="I60" s="305"/>
      <c r="J60" s="362"/>
      <c r="K60" s="298">
        <f>F60-H60</f>
        <v>-1</v>
      </c>
      <c r="L60" s="299">
        <v>50</v>
      </c>
      <c r="M60" s="366"/>
      <c r="N60" s="298">
        <v>200</v>
      </c>
      <c r="O60" s="362"/>
      <c r="P60" s="364"/>
      <c r="Q60" s="252"/>
      <c r="R60" s="136"/>
      <c r="S60" s="54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137"/>
      <c r="AH60" s="138"/>
      <c r="AI60" s="136"/>
      <c r="AJ60" s="136"/>
      <c r="AK60" s="137"/>
      <c r="AL60" s="137"/>
      <c r="AM60" s="137"/>
    </row>
    <row r="61" spans="1:39" ht="12.75" customHeight="1">
      <c r="A61" s="375">
        <v>2</v>
      </c>
      <c r="B61" s="363">
        <v>45379</v>
      </c>
      <c r="C61" s="303"/>
      <c r="D61" s="303" t="s">
        <v>912</v>
      </c>
      <c r="E61" s="304" t="s">
        <v>587</v>
      </c>
      <c r="F61" s="304">
        <v>325</v>
      </c>
      <c r="G61" s="304"/>
      <c r="H61" s="304">
        <v>475</v>
      </c>
      <c r="I61" s="305"/>
      <c r="J61" s="361" t="s">
        <v>918</v>
      </c>
      <c r="K61" s="298">
        <f t="shared" ref="K61" si="39">H61-F61</f>
        <v>150</v>
      </c>
      <c r="L61" s="299">
        <v>50</v>
      </c>
      <c r="M61" s="365">
        <v>1175</v>
      </c>
      <c r="N61" s="298">
        <v>15</v>
      </c>
      <c r="O61" s="361" t="s">
        <v>578</v>
      </c>
      <c r="P61" s="363">
        <v>45383</v>
      </c>
      <c r="Q61" s="252"/>
      <c r="R61" s="136"/>
      <c r="S61" s="54" t="s">
        <v>577</v>
      </c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137"/>
      <c r="AH61" s="138"/>
      <c r="AI61" s="136"/>
      <c r="AJ61" s="136"/>
      <c r="AK61" s="137"/>
      <c r="AL61" s="137"/>
      <c r="AM61" s="137"/>
    </row>
    <row r="62" spans="1:39" ht="12.75" customHeight="1">
      <c r="A62" s="376"/>
      <c r="B62" s="364"/>
      <c r="C62" s="303"/>
      <c r="D62" s="303" t="s">
        <v>913</v>
      </c>
      <c r="E62" s="304" t="s">
        <v>857</v>
      </c>
      <c r="F62" s="304">
        <v>130</v>
      </c>
      <c r="G62" s="304"/>
      <c r="H62" s="304">
        <v>195</v>
      </c>
      <c r="I62" s="305"/>
      <c r="J62" s="362"/>
      <c r="K62" s="298">
        <f>F62-H62</f>
        <v>-65</v>
      </c>
      <c r="L62" s="299">
        <v>50</v>
      </c>
      <c r="M62" s="366"/>
      <c r="N62" s="298">
        <v>15</v>
      </c>
      <c r="O62" s="362"/>
      <c r="P62" s="364"/>
      <c r="Q62" s="252"/>
      <c r="R62" s="136"/>
      <c r="S62" s="54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137"/>
      <c r="AH62" s="138"/>
      <c r="AI62" s="136"/>
      <c r="AJ62" s="136"/>
      <c r="AK62" s="137"/>
      <c r="AL62" s="137"/>
      <c r="AM62" s="137"/>
    </row>
    <row r="63" spans="1:39" ht="12.75" customHeight="1">
      <c r="A63" s="371">
        <v>3</v>
      </c>
      <c r="B63" s="373">
        <v>45379</v>
      </c>
      <c r="C63" s="294"/>
      <c r="D63" s="294" t="s">
        <v>914</v>
      </c>
      <c r="E63" s="295" t="s">
        <v>857</v>
      </c>
      <c r="F63" s="295">
        <v>46</v>
      </c>
      <c r="G63" s="295"/>
      <c r="H63" s="295">
        <v>11</v>
      </c>
      <c r="I63" s="296"/>
      <c r="J63" s="369" t="s">
        <v>917</v>
      </c>
      <c r="K63" s="291">
        <f>F63-H63</f>
        <v>35</v>
      </c>
      <c r="L63" s="292">
        <v>50</v>
      </c>
      <c r="M63" s="367">
        <v>-2460</v>
      </c>
      <c r="N63" s="291">
        <v>40</v>
      </c>
      <c r="O63" s="369" t="s">
        <v>588</v>
      </c>
      <c r="P63" s="373">
        <v>45383</v>
      </c>
      <c r="Q63" s="252"/>
      <c r="R63" s="136"/>
      <c r="S63" s="54" t="s">
        <v>865</v>
      </c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137"/>
      <c r="AH63" s="138"/>
      <c r="AI63" s="136"/>
      <c r="AJ63" s="136"/>
      <c r="AK63" s="137"/>
      <c r="AL63" s="137"/>
      <c r="AM63" s="137"/>
    </row>
    <row r="64" spans="1:39" ht="12.75" customHeight="1">
      <c r="A64" s="372"/>
      <c r="B64" s="374"/>
      <c r="C64" s="294"/>
      <c r="D64" s="294" t="s">
        <v>915</v>
      </c>
      <c r="E64" s="295" t="s">
        <v>857</v>
      </c>
      <c r="F64" s="295">
        <v>53.5</v>
      </c>
      <c r="G64" s="295"/>
      <c r="H64" s="295">
        <v>147.5</v>
      </c>
      <c r="I64" s="296"/>
      <c r="J64" s="370"/>
      <c r="K64" s="291">
        <f>F64-H64</f>
        <v>-94</v>
      </c>
      <c r="L64" s="292">
        <v>50</v>
      </c>
      <c r="M64" s="368"/>
      <c r="N64" s="291">
        <v>40</v>
      </c>
      <c r="O64" s="370"/>
      <c r="P64" s="374"/>
      <c r="Q64" s="252"/>
      <c r="R64" s="136"/>
      <c r="S64" s="54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137"/>
      <c r="AH64" s="138"/>
      <c r="AI64" s="136"/>
      <c r="AJ64" s="136"/>
      <c r="AK64" s="137"/>
      <c r="AL64" s="137"/>
      <c r="AM64" s="137"/>
    </row>
    <row r="65" spans="1:39" ht="12.75" customHeight="1">
      <c r="A65" s="306">
        <v>4</v>
      </c>
      <c r="B65" s="302">
        <v>45383</v>
      </c>
      <c r="C65" s="303"/>
      <c r="D65" s="303" t="s">
        <v>923</v>
      </c>
      <c r="E65" s="304" t="s">
        <v>857</v>
      </c>
      <c r="F65" s="304">
        <v>124</v>
      </c>
      <c r="G65" s="304">
        <v>155</v>
      </c>
      <c r="H65" s="304">
        <v>104</v>
      </c>
      <c r="I65" s="305" t="s">
        <v>921</v>
      </c>
      <c r="J65" s="297" t="s">
        <v>922</v>
      </c>
      <c r="K65" s="298">
        <f>F65-H65</f>
        <v>20</v>
      </c>
      <c r="L65" s="299">
        <v>50</v>
      </c>
      <c r="M65" s="300">
        <f t="shared" ref="M65" si="40">(K65*N65)-L65</f>
        <v>950</v>
      </c>
      <c r="N65" s="298">
        <v>50</v>
      </c>
      <c r="O65" s="297" t="s">
        <v>578</v>
      </c>
      <c r="P65" s="301">
        <v>45383</v>
      </c>
      <c r="Q65" s="252"/>
      <c r="R65" s="136"/>
      <c r="S65" s="54" t="s">
        <v>577</v>
      </c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137"/>
      <c r="AH65" s="138"/>
      <c r="AI65" s="136"/>
      <c r="AJ65" s="136"/>
      <c r="AK65" s="137"/>
      <c r="AL65" s="137"/>
      <c r="AM65" s="137"/>
    </row>
    <row r="66" spans="1:39" ht="12.75" customHeight="1">
      <c r="A66" s="306">
        <v>5</v>
      </c>
      <c r="B66" s="302">
        <v>45384</v>
      </c>
      <c r="C66" s="303"/>
      <c r="D66" s="303" t="s">
        <v>930</v>
      </c>
      <c r="E66" s="304" t="s">
        <v>587</v>
      </c>
      <c r="F66" s="304">
        <v>21.5</v>
      </c>
      <c r="G66" s="304">
        <v>0</v>
      </c>
      <c r="H66" s="304">
        <v>46.5</v>
      </c>
      <c r="I66" s="305" t="s">
        <v>931</v>
      </c>
      <c r="J66" s="297" t="s">
        <v>745</v>
      </c>
      <c r="K66" s="298">
        <f>H66-F66</f>
        <v>25</v>
      </c>
      <c r="L66" s="299">
        <v>50</v>
      </c>
      <c r="M66" s="300">
        <f t="shared" ref="M66" si="41">(K66*N66)-L66</f>
        <v>950</v>
      </c>
      <c r="N66" s="298">
        <v>40</v>
      </c>
      <c r="O66" s="297" t="s">
        <v>578</v>
      </c>
      <c r="P66" s="301">
        <v>45384</v>
      </c>
      <c r="Q66" s="252"/>
      <c r="R66" s="136"/>
      <c r="S66" s="54" t="s">
        <v>865</v>
      </c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137"/>
      <c r="AH66" s="138"/>
      <c r="AI66" s="136"/>
      <c r="AJ66" s="136"/>
      <c r="AK66" s="137"/>
      <c r="AL66" s="137"/>
      <c r="AM66" s="137"/>
    </row>
    <row r="67" spans="1:39" ht="12.75" customHeight="1">
      <c r="A67" s="375">
        <v>6</v>
      </c>
      <c r="B67" s="363">
        <v>45384</v>
      </c>
      <c r="C67" s="303"/>
      <c r="D67" s="303" t="s">
        <v>935</v>
      </c>
      <c r="E67" s="304" t="s">
        <v>587</v>
      </c>
      <c r="F67" s="304">
        <v>24.5</v>
      </c>
      <c r="G67" s="304"/>
      <c r="H67" s="304">
        <v>40.5</v>
      </c>
      <c r="I67" s="305"/>
      <c r="J67" s="361" t="s">
        <v>939</v>
      </c>
      <c r="K67" s="298">
        <f>H67-F67</f>
        <v>16</v>
      </c>
      <c r="L67" s="299">
        <v>50</v>
      </c>
      <c r="M67" s="365">
        <v>4850</v>
      </c>
      <c r="N67" s="298">
        <v>900</v>
      </c>
      <c r="O67" s="361" t="s">
        <v>578</v>
      </c>
      <c r="P67" s="363">
        <v>45384</v>
      </c>
      <c r="Q67" s="252"/>
      <c r="R67" s="136"/>
      <c r="S67" s="54" t="s">
        <v>577</v>
      </c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137"/>
      <c r="AH67" s="138"/>
      <c r="AI67" s="136"/>
      <c r="AJ67" s="136"/>
      <c r="AK67" s="137"/>
      <c r="AL67" s="137"/>
      <c r="AM67" s="137"/>
    </row>
    <row r="68" spans="1:39" ht="12.75" customHeight="1">
      <c r="A68" s="376"/>
      <c r="B68" s="364"/>
      <c r="C68" s="303"/>
      <c r="D68" s="303" t="s">
        <v>936</v>
      </c>
      <c r="E68" s="304" t="s">
        <v>857</v>
      </c>
      <c r="F68" s="304">
        <v>14</v>
      </c>
      <c r="G68" s="304"/>
      <c r="H68" s="304">
        <v>24.5</v>
      </c>
      <c r="I68" s="305"/>
      <c r="J68" s="362"/>
      <c r="K68" s="298">
        <f>F68-H68</f>
        <v>-10.5</v>
      </c>
      <c r="L68" s="299">
        <v>50</v>
      </c>
      <c r="M68" s="366"/>
      <c r="N68" s="298">
        <v>900</v>
      </c>
      <c r="O68" s="362"/>
      <c r="P68" s="364"/>
      <c r="Q68" s="252"/>
      <c r="R68" s="136"/>
      <c r="S68" s="54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137"/>
      <c r="AH68" s="138"/>
      <c r="AI68" s="136"/>
      <c r="AJ68" s="136"/>
      <c r="AK68" s="137"/>
      <c r="AL68" s="137"/>
      <c r="AM68" s="137"/>
    </row>
    <row r="69" spans="1:39" ht="12.75" customHeight="1">
      <c r="A69" s="316">
        <v>7</v>
      </c>
      <c r="B69" s="317">
        <v>45384</v>
      </c>
      <c r="C69" s="318"/>
      <c r="D69" s="318" t="s">
        <v>930</v>
      </c>
      <c r="E69" s="319" t="s">
        <v>587</v>
      </c>
      <c r="F69" s="319">
        <v>6</v>
      </c>
      <c r="G69" s="319">
        <v>0</v>
      </c>
      <c r="H69" s="319">
        <v>0</v>
      </c>
      <c r="I69" s="320" t="s">
        <v>940</v>
      </c>
      <c r="J69" s="321" t="s">
        <v>941</v>
      </c>
      <c r="K69" s="322">
        <f>H69-F69</f>
        <v>-6</v>
      </c>
      <c r="L69" s="323">
        <v>50</v>
      </c>
      <c r="M69" s="324">
        <f t="shared" ref="M69" si="42">(K69*N69)-L69</f>
        <v>-290</v>
      </c>
      <c r="N69" s="322">
        <v>40</v>
      </c>
      <c r="O69" s="321" t="s">
        <v>595</v>
      </c>
      <c r="P69" s="325">
        <v>45384</v>
      </c>
      <c r="Q69" s="252"/>
      <c r="R69" s="136"/>
      <c r="S69" s="54" t="s">
        <v>865</v>
      </c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137"/>
      <c r="AH69" s="138"/>
      <c r="AI69" s="136"/>
      <c r="AJ69" s="136"/>
      <c r="AK69" s="137"/>
      <c r="AL69" s="137"/>
      <c r="AM69" s="137"/>
    </row>
    <row r="70" spans="1:39" ht="12.75" customHeight="1">
      <c r="A70" s="375">
        <v>8</v>
      </c>
      <c r="B70" s="363">
        <v>45385</v>
      </c>
      <c r="C70" s="303"/>
      <c r="D70" s="303" t="s">
        <v>949</v>
      </c>
      <c r="E70" s="304" t="s">
        <v>587</v>
      </c>
      <c r="F70" s="304">
        <v>345</v>
      </c>
      <c r="G70" s="304"/>
      <c r="H70" s="304">
        <v>505</v>
      </c>
      <c r="I70" s="305"/>
      <c r="J70" s="361" t="s">
        <v>953</v>
      </c>
      <c r="K70" s="298">
        <f>H70-F70</f>
        <v>160</v>
      </c>
      <c r="L70" s="299">
        <v>50</v>
      </c>
      <c r="M70" s="365">
        <v>1025</v>
      </c>
      <c r="N70" s="298">
        <v>15</v>
      </c>
      <c r="O70" s="361" t="s">
        <v>578</v>
      </c>
      <c r="P70" s="363">
        <v>45385</v>
      </c>
      <c r="Q70" s="252"/>
      <c r="R70" s="136"/>
      <c r="S70" s="54" t="s">
        <v>577</v>
      </c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137"/>
      <c r="AH70" s="138"/>
      <c r="AI70" s="136"/>
      <c r="AJ70" s="136"/>
      <c r="AK70" s="137"/>
      <c r="AL70" s="137"/>
      <c r="AM70" s="137"/>
    </row>
    <row r="71" spans="1:39" ht="12.75" customHeight="1">
      <c r="A71" s="376"/>
      <c r="B71" s="364"/>
      <c r="C71" s="303"/>
      <c r="D71" s="303" t="s">
        <v>950</v>
      </c>
      <c r="E71" s="304" t="s">
        <v>857</v>
      </c>
      <c r="F71" s="304">
        <v>155</v>
      </c>
      <c r="G71" s="304"/>
      <c r="H71" s="304">
        <v>240</v>
      </c>
      <c r="I71" s="305"/>
      <c r="J71" s="362"/>
      <c r="K71" s="298">
        <f>F71-H71</f>
        <v>-85</v>
      </c>
      <c r="L71" s="299">
        <v>50</v>
      </c>
      <c r="M71" s="366"/>
      <c r="N71" s="298">
        <v>15</v>
      </c>
      <c r="O71" s="362"/>
      <c r="P71" s="364"/>
      <c r="Q71" s="252"/>
      <c r="R71" s="136"/>
      <c r="S71" s="54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137"/>
      <c r="AH71" s="138"/>
      <c r="AI71" s="136"/>
      <c r="AJ71" s="136"/>
      <c r="AK71" s="137"/>
      <c r="AL71" s="137"/>
      <c r="AM71" s="137"/>
    </row>
    <row r="72" spans="1:39" ht="12.75" customHeight="1">
      <c r="A72" s="306">
        <v>9</v>
      </c>
      <c r="B72" s="302">
        <v>45385</v>
      </c>
      <c r="C72" s="303"/>
      <c r="D72" s="303" t="s">
        <v>954</v>
      </c>
      <c r="E72" s="304" t="s">
        <v>587</v>
      </c>
      <c r="F72" s="304">
        <v>43</v>
      </c>
      <c r="G72" s="304">
        <v>17</v>
      </c>
      <c r="H72" s="304">
        <v>63</v>
      </c>
      <c r="I72" s="305" t="s">
        <v>955</v>
      </c>
      <c r="J72" s="297" t="s">
        <v>922</v>
      </c>
      <c r="K72" s="298">
        <f>H72-F72</f>
        <v>20</v>
      </c>
      <c r="L72" s="299">
        <v>50</v>
      </c>
      <c r="M72" s="300">
        <f t="shared" ref="M72" si="43">(K72*N72)-L72</f>
        <v>950</v>
      </c>
      <c r="N72" s="298">
        <v>50</v>
      </c>
      <c r="O72" s="297" t="s">
        <v>578</v>
      </c>
      <c r="P72" s="301">
        <v>45385</v>
      </c>
      <c r="Q72" s="252"/>
      <c r="R72" s="136"/>
      <c r="S72" s="54" t="s">
        <v>577</v>
      </c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137"/>
      <c r="AH72" s="138"/>
      <c r="AI72" s="136"/>
      <c r="AJ72" s="136"/>
      <c r="AK72" s="137"/>
      <c r="AL72" s="137"/>
      <c r="AM72" s="137"/>
    </row>
    <row r="73" spans="1:39" ht="12.75" customHeight="1">
      <c r="A73" s="306">
        <v>10</v>
      </c>
      <c r="B73" s="302">
        <v>45386</v>
      </c>
      <c r="C73" s="303"/>
      <c r="D73" s="303" t="s">
        <v>965</v>
      </c>
      <c r="E73" s="304" t="s">
        <v>587</v>
      </c>
      <c r="F73" s="304">
        <v>39</v>
      </c>
      <c r="G73" s="304">
        <v>5</v>
      </c>
      <c r="H73" s="304">
        <v>76.5</v>
      </c>
      <c r="I73" s="305" t="s">
        <v>966</v>
      </c>
      <c r="J73" s="297" t="s">
        <v>967</v>
      </c>
      <c r="K73" s="298">
        <f>H73-F73</f>
        <v>37.5</v>
      </c>
      <c r="L73" s="299">
        <v>50</v>
      </c>
      <c r="M73" s="300">
        <f t="shared" ref="M73" si="44">(K73*N73)-L73</f>
        <v>1825</v>
      </c>
      <c r="N73" s="298">
        <v>50</v>
      </c>
      <c r="O73" s="297" t="s">
        <v>578</v>
      </c>
      <c r="P73" s="301">
        <v>45386</v>
      </c>
      <c r="Q73" s="252"/>
      <c r="R73" s="136"/>
      <c r="S73" s="54" t="s">
        <v>577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137"/>
      <c r="AH73" s="138"/>
      <c r="AI73" s="136"/>
      <c r="AJ73" s="136"/>
      <c r="AK73" s="137"/>
      <c r="AL73" s="137"/>
      <c r="AM73" s="137"/>
    </row>
    <row r="74" spans="1:39" ht="12.75" customHeight="1">
      <c r="A74" s="371">
        <v>11</v>
      </c>
      <c r="B74" s="373">
        <v>45386</v>
      </c>
      <c r="C74" s="294"/>
      <c r="D74" s="294" t="s">
        <v>968</v>
      </c>
      <c r="E74" s="295" t="s">
        <v>587</v>
      </c>
      <c r="F74" s="295">
        <v>23.5</v>
      </c>
      <c r="G74" s="295"/>
      <c r="H74" s="295">
        <v>15</v>
      </c>
      <c r="I74" s="296"/>
      <c r="J74" s="369" t="s">
        <v>982</v>
      </c>
      <c r="K74" s="291">
        <f>H74-F74</f>
        <v>-8.5</v>
      </c>
      <c r="L74" s="292">
        <v>50</v>
      </c>
      <c r="M74" s="367">
        <v>-4707</v>
      </c>
      <c r="N74" s="291">
        <v>950</v>
      </c>
      <c r="O74" s="369" t="s">
        <v>588</v>
      </c>
      <c r="P74" s="373">
        <v>45387</v>
      </c>
      <c r="Q74" s="252"/>
      <c r="R74" s="136"/>
      <c r="S74" s="54" t="s">
        <v>577</v>
      </c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137"/>
      <c r="AH74" s="138"/>
      <c r="AI74" s="136"/>
      <c r="AJ74" s="136"/>
      <c r="AK74" s="137"/>
      <c r="AL74" s="137"/>
      <c r="AM74" s="137"/>
    </row>
    <row r="75" spans="1:39" ht="12.75" customHeight="1">
      <c r="A75" s="372"/>
      <c r="B75" s="374"/>
      <c r="C75" s="294"/>
      <c r="D75" s="294" t="s">
        <v>969</v>
      </c>
      <c r="E75" s="295" t="s">
        <v>857</v>
      </c>
      <c r="F75" s="332" t="s">
        <v>981</v>
      </c>
      <c r="G75" s="295"/>
      <c r="H75" s="295">
        <v>5.85</v>
      </c>
      <c r="I75" s="296"/>
      <c r="J75" s="370"/>
      <c r="K75" s="333">
        <f>F75-H75</f>
        <v>3.6500000000000004</v>
      </c>
      <c r="L75" s="292">
        <v>50</v>
      </c>
      <c r="M75" s="368"/>
      <c r="N75" s="291">
        <v>950</v>
      </c>
      <c r="O75" s="370"/>
      <c r="P75" s="374"/>
      <c r="Q75" s="252"/>
      <c r="R75" s="136"/>
      <c r="S75" s="54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137"/>
      <c r="AH75" s="138"/>
      <c r="AI75" s="136"/>
      <c r="AJ75" s="136"/>
      <c r="AK75" s="137"/>
      <c r="AL75" s="137"/>
      <c r="AM75" s="137"/>
    </row>
    <row r="76" spans="1:39" ht="12.75" customHeight="1">
      <c r="A76" s="375">
        <v>12</v>
      </c>
      <c r="B76" s="363">
        <v>45386</v>
      </c>
      <c r="C76" s="303"/>
      <c r="D76" s="303" t="s">
        <v>936</v>
      </c>
      <c r="E76" s="304" t="s">
        <v>587</v>
      </c>
      <c r="F76" s="304">
        <v>25</v>
      </c>
      <c r="G76" s="304"/>
      <c r="H76" s="304">
        <v>30.5</v>
      </c>
      <c r="I76" s="305"/>
      <c r="J76" s="361" t="s">
        <v>990</v>
      </c>
      <c r="K76" s="298">
        <f>H76-F76</f>
        <v>5.5</v>
      </c>
      <c r="L76" s="299">
        <v>50</v>
      </c>
      <c r="M76" s="365">
        <v>2600</v>
      </c>
      <c r="N76" s="298">
        <v>900</v>
      </c>
      <c r="O76" s="361" t="s">
        <v>578</v>
      </c>
      <c r="P76" s="363">
        <v>45390</v>
      </c>
      <c r="Q76" s="252"/>
      <c r="R76" s="136"/>
      <c r="S76" s="54" t="s">
        <v>577</v>
      </c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137"/>
      <c r="AH76" s="138"/>
      <c r="AI76" s="136"/>
      <c r="AJ76" s="136"/>
      <c r="AK76" s="137"/>
      <c r="AL76" s="137"/>
      <c r="AM76" s="137"/>
    </row>
    <row r="77" spans="1:39" ht="12.75" customHeight="1">
      <c r="A77" s="376"/>
      <c r="B77" s="364"/>
      <c r="C77" s="303"/>
      <c r="D77" s="303" t="s">
        <v>970</v>
      </c>
      <c r="E77" s="304" t="s">
        <v>857</v>
      </c>
      <c r="F77" s="304">
        <v>15</v>
      </c>
      <c r="G77" s="304"/>
      <c r="H77" s="304">
        <v>17.5</v>
      </c>
      <c r="I77" s="305"/>
      <c r="J77" s="362"/>
      <c r="K77" s="298">
        <f>F77-H77</f>
        <v>-2.5</v>
      </c>
      <c r="L77" s="299">
        <v>50</v>
      </c>
      <c r="M77" s="366"/>
      <c r="N77" s="298">
        <v>900</v>
      </c>
      <c r="O77" s="362"/>
      <c r="P77" s="364"/>
      <c r="Q77" s="252"/>
      <c r="R77" s="136"/>
      <c r="S77" s="54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137"/>
      <c r="AH77" s="138"/>
      <c r="AI77" s="136"/>
      <c r="AJ77" s="136"/>
      <c r="AK77" s="137"/>
      <c r="AL77" s="137"/>
      <c r="AM77" s="137"/>
    </row>
    <row r="78" spans="1:39" ht="12.75" customHeight="1">
      <c r="A78" s="335">
        <v>13</v>
      </c>
      <c r="B78" s="334">
        <v>45387</v>
      </c>
      <c r="C78" s="294"/>
      <c r="D78" s="294" t="s">
        <v>978</v>
      </c>
      <c r="E78" s="295" t="s">
        <v>587</v>
      </c>
      <c r="F78" s="295">
        <v>81</v>
      </c>
      <c r="G78" s="295">
        <v>48</v>
      </c>
      <c r="H78" s="295">
        <v>48</v>
      </c>
      <c r="I78" s="296" t="s">
        <v>986</v>
      </c>
      <c r="J78" s="336" t="s">
        <v>987</v>
      </c>
      <c r="K78" s="291">
        <f>H78-F78</f>
        <v>-33</v>
      </c>
      <c r="L78" s="292">
        <v>50</v>
      </c>
      <c r="M78" s="337">
        <f t="shared" ref="M78" si="45">(K78*N78)-L78</f>
        <v>-1700</v>
      </c>
      <c r="N78" s="291">
        <v>50</v>
      </c>
      <c r="O78" s="336" t="s">
        <v>588</v>
      </c>
      <c r="P78" s="293">
        <v>45390</v>
      </c>
      <c r="Q78" s="252"/>
      <c r="R78" s="136"/>
      <c r="S78" s="54" t="s">
        <v>577</v>
      </c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137"/>
      <c r="AH78" s="138"/>
      <c r="AI78" s="136"/>
      <c r="AJ78" s="136"/>
      <c r="AK78" s="137"/>
      <c r="AL78" s="137"/>
      <c r="AM78" s="137"/>
    </row>
    <row r="79" spans="1:39" ht="12.75" customHeight="1">
      <c r="A79" s="335">
        <v>14</v>
      </c>
      <c r="B79" s="334">
        <v>45390</v>
      </c>
      <c r="C79" s="294"/>
      <c r="D79" s="294" t="s">
        <v>999</v>
      </c>
      <c r="E79" s="295" t="s">
        <v>587</v>
      </c>
      <c r="F79" s="295">
        <v>295</v>
      </c>
      <c r="G79" s="295">
        <v>200</v>
      </c>
      <c r="H79" s="295">
        <v>200</v>
      </c>
      <c r="I79" s="296" t="s">
        <v>1000</v>
      </c>
      <c r="J79" s="336" t="s">
        <v>699</v>
      </c>
      <c r="K79" s="291">
        <f>H79-F79</f>
        <v>-95</v>
      </c>
      <c r="L79" s="292">
        <v>50</v>
      </c>
      <c r="M79" s="337">
        <f t="shared" ref="M79" si="46">(K79*N79)-L79</f>
        <v>-1475</v>
      </c>
      <c r="N79" s="291">
        <v>15</v>
      </c>
      <c r="O79" s="336" t="s">
        <v>588</v>
      </c>
      <c r="P79" s="293">
        <v>45390</v>
      </c>
      <c r="Q79" s="252"/>
      <c r="R79" s="136"/>
      <c r="S79" s="54" t="s">
        <v>865</v>
      </c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137"/>
      <c r="AH79" s="138"/>
      <c r="AI79" s="136"/>
      <c r="AJ79" s="136"/>
      <c r="AK79" s="137"/>
      <c r="AL79" s="137"/>
      <c r="AM79" s="137"/>
    </row>
    <row r="80" spans="1:39" ht="12.75" customHeight="1">
      <c r="A80" s="375">
        <v>15</v>
      </c>
      <c r="B80" s="363">
        <v>45390</v>
      </c>
      <c r="C80" s="303"/>
      <c r="D80" s="303" t="s">
        <v>1002</v>
      </c>
      <c r="E80" s="304" t="s">
        <v>857</v>
      </c>
      <c r="F80" s="304">
        <v>25</v>
      </c>
      <c r="G80" s="304"/>
      <c r="H80" s="304">
        <v>26</v>
      </c>
      <c r="I80" s="305"/>
      <c r="J80" s="361" t="s">
        <v>1009</v>
      </c>
      <c r="K80" s="298">
        <f>F80-H80</f>
        <v>-1</v>
      </c>
      <c r="L80" s="299">
        <v>50</v>
      </c>
      <c r="M80" s="365">
        <v>380</v>
      </c>
      <c r="N80" s="298">
        <v>40</v>
      </c>
      <c r="O80" s="361" t="s">
        <v>578</v>
      </c>
      <c r="P80" s="363">
        <v>45391</v>
      </c>
      <c r="Q80" s="252"/>
      <c r="R80" s="136"/>
      <c r="S80" s="54" t="s">
        <v>865</v>
      </c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137"/>
      <c r="AH80" s="138"/>
      <c r="AI80" s="136"/>
      <c r="AJ80" s="136"/>
      <c r="AK80" s="137"/>
      <c r="AL80" s="137"/>
      <c r="AM80" s="137"/>
    </row>
    <row r="81" spans="1:39" ht="12.75" customHeight="1">
      <c r="A81" s="376"/>
      <c r="B81" s="364"/>
      <c r="C81" s="303"/>
      <c r="D81" s="303" t="s">
        <v>1003</v>
      </c>
      <c r="E81" s="304" t="s">
        <v>857</v>
      </c>
      <c r="F81" s="304">
        <v>24</v>
      </c>
      <c r="G81" s="304"/>
      <c r="H81" s="304">
        <v>11</v>
      </c>
      <c r="I81" s="305"/>
      <c r="J81" s="362"/>
      <c r="K81" s="298">
        <f>F81-H81</f>
        <v>13</v>
      </c>
      <c r="L81" s="299">
        <v>50</v>
      </c>
      <c r="M81" s="366"/>
      <c r="N81" s="298">
        <v>40</v>
      </c>
      <c r="O81" s="362"/>
      <c r="P81" s="364"/>
      <c r="Q81" s="252"/>
      <c r="R81" s="136"/>
      <c r="S81" s="54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137"/>
      <c r="AH81" s="138"/>
      <c r="AI81" s="136"/>
      <c r="AJ81" s="136"/>
      <c r="AK81" s="137"/>
      <c r="AL81" s="137"/>
      <c r="AM81" s="137"/>
    </row>
    <row r="82" spans="1:39" ht="12.75" customHeight="1">
      <c r="A82" s="306">
        <v>16</v>
      </c>
      <c r="B82" s="302">
        <v>45513</v>
      </c>
      <c r="C82" s="303"/>
      <c r="D82" s="303" t="s">
        <v>1015</v>
      </c>
      <c r="E82" s="304" t="s">
        <v>587</v>
      </c>
      <c r="F82" s="304">
        <v>20</v>
      </c>
      <c r="G82" s="304">
        <v>0</v>
      </c>
      <c r="H82" s="304">
        <v>30</v>
      </c>
      <c r="I82" s="305" t="s">
        <v>1016</v>
      </c>
      <c r="J82" s="297" t="s">
        <v>1017</v>
      </c>
      <c r="K82" s="298">
        <f>H82-F82</f>
        <v>10</v>
      </c>
      <c r="L82" s="299">
        <v>50</v>
      </c>
      <c r="M82" s="300">
        <f t="shared" ref="M82:M83" si="47">(K82*N82)-L82</f>
        <v>350</v>
      </c>
      <c r="N82" s="298">
        <v>40</v>
      </c>
      <c r="O82" s="297" t="s">
        <v>578</v>
      </c>
      <c r="P82" s="301">
        <v>45391</v>
      </c>
      <c r="Q82" s="252"/>
      <c r="R82" s="136"/>
      <c r="S82" s="54" t="s">
        <v>865</v>
      </c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137"/>
      <c r="AH82" s="138"/>
      <c r="AI82" s="136"/>
      <c r="AJ82" s="136"/>
      <c r="AK82" s="137"/>
      <c r="AL82" s="137"/>
      <c r="AM82" s="137"/>
    </row>
    <row r="83" spans="1:39" ht="12.75" customHeight="1">
      <c r="A83" s="335">
        <v>17</v>
      </c>
      <c r="B83" s="334">
        <v>45391</v>
      </c>
      <c r="C83" s="294"/>
      <c r="D83" s="294" t="s">
        <v>1002</v>
      </c>
      <c r="E83" s="295" t="s">
        <v>587</v>
      </c>
      <c r="F83" s="295">
        <v>15</v>
      </c>
      <c r="G83" s="295">
        <v>0</v>
      </c>
      <c r="H83" s="295">
        <v>0</v>
      </c>
      <c r="I83" s="296" t="s">
        <v>1018</v>
      </c>
      <c r="J83" s="336" t="s">
        <v>1019</v>
      </c>
      <c r="K83" s="291">
        <f>H83-F83</f>
        <v>-15</v>
      </c>
      <c r="L83" s="292">
        <v>50</v>
      </c>
      <c r="M83" s="337">
        <f t="shared" si="47"/>
        <v>-650</v>
      </c>
      <c r="N83" s="291">
        <v>40</v>
      </c>
      <c r="O83" s="336" t="s">
        <v>588</v>
      </c>
      <c r="P83" s="293">
        <v>45391</v>
      </c>
      <c r="Q83" s="252"/>
      <c r="R83" s="136"/>
      <c r="S83" s="54" t="s">
        <v>865</v>
      </c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137"/>
      <c r="AH83" s="138"/>
      <c r="AI83" s="136"/>
      <c r="AJ83" s="136"/>
      <c r="AK83" s="137"/>
      <c r="AL83" s="137"/>
      <c r="AM83" s="137"/>
    </row>
    <row r="84" spans="1:39" ht="12.75" customHeight="1">
      <c r="A84" s="355">
        <v>18</v>
      </c>
      <c r="B84" s="357">
        <v>45392</v>
      </c>
      <c r="C84" s="253"/>
      <c r="D84" s="253" t="s">
        <v>1037</v>
      </c>
      <c r="E84" s="205" t="s">
        <v>857</v>
      </c>
      <c r="F84" s="205" t="s">
        <v>1039</v>
      </c>
      <c r="G84" s="205"/>
      <c r="H84" s="205"/>
      <c r="I84" s="207"/>
      <c r="J84" s="359" t="s">
        <v>576</v>
      </c>
      <c r="K84" s="205"/>
      <c r="L84" s="208"/>
      <c r="M84" s="284"/>
      <c r="N84" s="205"/>
      <c r="O84" s="338"/>
      <c r="P84" s="340"/>
      <c r="Q84" s="252"/>
      <c r="R84" s="136"/>
      <c r="S84" s="54" t="s">
        <v>577</v>
      </c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137"/>
      <c r="AH84" s="138"/>
      <c r="AI84" s="136"/>
      <c r="AJ84" s="136"/>
      <c r="AK84" s="137"/>
      <c r="AL84" s="137"/>
      <c r="AM84" s="137"/>
    </row>
    <row r="85" spans="1:39" ht="12.75" customHeight="1">
      <c r="A85" s="356"/>
      <c r="B85" s="358"/>
      <c r="C85" s="253"/>
      <c r="D85" s="253" t="s">
        <v>1038</v>
      </c>
      <c r="E85" s="205" t="s">
        <v>857</v>
      </c>
      <c r="F85" s="205" t="s">
        <v>1040</v>
      </c>
      <c r="G85" s="205"/>
      <c r="H85" s="205"/>
      <c r="I85" s="207"/>
      <c r="J85" s="360"/>
      <c r="K85" s="205"/>
      <c r="L85" s="208"/>
      <c r="M85" s="284"/>
      <c r="N85" s="205"/>
      <c r="O85" s="338"/>
      <c r="P85" s="340"/>
      <c r="Q85" s="252"/>
      <c r="R85" s="136"/>
      <c r="S85" s="54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137"/>
      <c r="AH85" s="138"/>
      <c r="AI85" s="136"/>
      <c r="AJ85" s="136"/>
      <c r="AK85" s="137"/>
      <c r="AL85" s="137"/>
      <c r="AM85" s="137"/>
    </row>
    <row r="86" spans="1:39" ht="12.75" customHeight="1">
      <c r="A86" s="355">
        <v>19</v>
      </c>
      <c r="B86" s="357">
        <v>45392</v>
      </c>
      <c r="C86" s="253"/>
      <c r="D86" s="253" t="s">
        <v>1041</v>
      </c>
      <c r="E86" s="205" t="s">
        <v>587</v>
      </c>
      <c r="F86" s="205" t="s">
        <v>1043</v>
      </c>
      <c r="G86" s="205"/>
      <c r="H86" s="205"/>
      <c r="I86" s="207"/>
      <c r="J86" s="359" t="s">
        <v>576</v>
      </c>
      <c r="K86" s="205"/>
      <c r="L86" s="208"/>
      <c r="M86" s="284"/>
      <c r="N86" s="205"/>
      <c r="O86" s="338"/>
      <c r="P86" s="340"/>
      <c r="Q86" s="252"/>
      <c r="R86" s="136"/>
      <c r="S86" s="54" t="s">
        <v>577</v>
      </c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137"/>
      <c r="AH86" s="138"/>
      <c r="AI86" s="136"/>
      <c r="AJ86" s="136"/>
      <c r="AK86" s="137"/>
      <c r="AL86" s="137"/>
      <c r="AM86" s="137"/>
    </row>
    <row r="87" spans="1:39" ht="12.75" customHeight="1">
      <c r="A87" s="356"/>
      <c r="B87" s="358"/>
      <c r="C87" s="253"/>
      <c r="D87" s="253" t="s">
        <v>1042</v>
      </c>
      <c r="E87" s="205" t="s">
        <v>857</v>
      </c>
      <c r="F87" s="205" t="s">
        <v>1044</v>
      </c>
      <c r="G87" s="205"/>
      <c r="H87" s="205"/>
      <c r="I87" s="207"/>
      <c r="J87" s="360"/>
      <c r="K87" s="205"/>
      <c r="L87" s="208"/>
      <c r="M87" s="284"/>
      <c r="N87" s="205"/>
      <c r="O87" s="338"/>
      <c r="P87" s="340"/>
      <c r="Q87" s="252"/>
      <c r="R87" s="136"/>
      <c r="S87" s="54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137"/>
      <c r="AH87" s="138"/>
      <c r="AI87" s="136"/>
      <c r="AJ87" s="136"/>
      <c r="AK87" s="137"/>
      <c r="AL87" s="137"/>
      <c r="AM87" s="137"/>
    </row>
    <row r="88" spans="1:39" ht="12.75" customHeight="1">
      <c r="A88" s="342">
        <v>20</v>
      </c>
      <c r="B88" s="341">
        <v>45392</v>
      </c>
      <c r="C88" s="303"/>
      <c r="D88" s="303" t="s">
        <v>1045</v>
      </c>
      <c r="E88" s="304" t="s">
        <v>587</v>
      </c>
      <c r="F88" s="304">
        <v>95</v>
      </c>
      <c r="G88" s="304">
        <v>0</v>
      </c>
      <c r="H88" s="304">
        <v>150</v>
      </c>
      <c r="I88" s="305" t="s">
        <v>1046</v>
      </c>
      <c r="J88" s="297" t="s">
        <v>713</v>
      </c>
      <c r="K88" s="298">
        <f>H88-F88</f>
        <v>55</v>
      </c>
      <c r="L88" s="299">
        <v>50</v>
      </c>
      <c r="M88" s="300">
        <f t="shared" ref="M88" si="48">(K88*N88)-L88</f>
        <v>775</v>
      </c>
      <c r="N88" s="298">
        <v>15</v>
      </c>
      <c r="O88" s="297" t="s">
        <v>578</v>
      </c>
      <c r="P88" s="301">
        <v>45392</v>
      </c>
      <c r="Q88" s="252"/>
      <c r="R88" s="136"/>
      <c r="S88" s="54" t="s">
        <v>769</v>
      </c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137"/>
      <c r="AH88" s="138"/>
      <c r="AI88" s="136"/>
      <c r="AJ88" s="136"/>
      <c r="AK88" s="137"/>
      <c r="AL88" s="137"/>
      <c r="AM88" s="137"/>
    </row>
    <row r="89" spans="1:39" ht="12.75" customHeight="1">
      <c r="A89" s="355">
        <v>21</v>
      </c>
      <c r="B89" s="357">
        <v>45392</v>
      </c>
      <c r="C89" s="253"/>
      <c r="D89" s="253" t="s">
        <v>1051</v>
      </c>
      <c r="E89" s="205" t="s">
        <v>857</v>
      </c>
      <c r="F89" s="205" t="s">
        <v>1052</v>
      </c>
      <c r="G89" s="205"/>
      <c r="H89" s="205"/>
      <c r="I89" s="207"/>
      <c r="J89" s="359"/>
      <c r="K89" s="205"/>
      <c r="L89" s="208"/>
      <c r="M89" s="284"/>
      <c r="N89" s="205"/>
      <c r="O89" s="338"/>
      <c r="P89" s="357"/>
      <c r="Q89" s="252"/>
      <c r="R89" s="136"/>
      <c r="S89" s="54" t="s">
        <v>865</v>
      </c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137"/>
      <c r="AH89" s="138"/>
      <c r="AI89" s="136"/>
      <c r="AJ89" s="136"/>
      <c r="AK89" s="137"/>
      <c r="AL89" s="137"/>
      <c r="AM89" s="137"/>
    </row>
    <row r="90" spans="1:39" ht="12.75" customHeight="1">
      <c r="A90" s="356"/>
      <c r="B90" s="358"/>
      <c r="C90" s="253"/>
      <c r="D90" s="253" t="s">
        <v>1053</v>
      </c>
      <c r="E90" s="205" t="s">
        <v>857</v>
      </c>
      <c r="F90" s="205" t="s">
        <v>1054</v>
      </c>
      <c r="G90" s="205"/>
      <c r="H90" s="205"/>
      <c r="I90" s="207"/>
      <c r="J90" s="360"/>
      <c r="K90" s="205"/>
      <c r="L90" s="208"/>
      <c r="M90" s="284"/>
      <c r="N90" s="205"/>
      <c r="O90" s="338"/>
      <c r="P90" s="358"/>
      <c r="Q90" s="252"/>
      <c r="R90" s="136"/>
      <c r="S90" s="54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137"/>
      <c r="AH90" s="138"/>
      <c r="AI90" s="136"/>
      <c r="AJ90" s="136"/>
      <c r="AK90" s="137"/>
      <c r="AL90" s="137"/>
      <c r="AM90" s="137"/>
    </row>
    <row r="91" spans="1:39" ht="12.75" customHeight="1">
      <c r="A91" s="339"/>
      <c r="B91" s="340"/>
      <c r="C91" s="253"/>
      <c r="D91" s="253"/>
      <c r="E91" s="205"/>
      <c r="F91" s="205"/>
      <c r="G91" s="205"/>
      <c r="H91" s="205"/>
      <c r="I91" s="207"/>
      <c r="J91" s="338"/>
      <c r="K91" s="205"/>
      <c r="L91" s="208"/>
      <c r="M91" s="284"/>
      <c r="N91" s="205"/>
      <c r="O91" s="338"/>
      <c r="P91" s="340"/>
      <c r="Q91" s="252"/>
      <c r="R91" s="136"/>
      <c r="S91" s="54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137"/>
      <c r="AH91" s="138"/>
      <c r="AI91" s="136"/>
      <c r="AJ91" s="136"/>
      <c r="AK91" s="137"/>
      <c r="AL91" s="137"/>
      <c r="AM91" s="137"/>
    </row>
    <row r="92" spans="1:39" s="277" customFormat="1" ht="12.75" customHeight="1">
      <c r="A92" s="267"/>
      <c r="B92" s="268"/>
      <c r="C92" s="269"/>
      <c r="D92" s="269"/>
      <c r="E92" s="267"/>
      <c r="F92" s="267"/>
      <c r="G92" s="267"/>
      <c r="H92" s="267"/>
      <c r="I92" s="270"/>
      <c r="J92" s="270"/>
      <c r="K92" s="267"/>
      <c r="L92" s="279"/>
      <c r="M92" s="278"/>
      <c r="N92" s="267"/>
      <c r="O92" s="270"/>
      <c r="P92" s="268"/>
      <c r="Q92" s="271"/>
      <c r="R92" s="272"/>
      <c r="S92" s="273"/>
      <c r="T92" s="274"/>
      <c r="U92" s="274"/>
      <c r="V92" s="274"/>
      <c r="W92" s="274"/>
      <c r="X92" s="274"/>
      <c r="Y92" s="274"/>
      <c r="Z92" s="274"/>
      <c r="AA92" s="274"/>
      <c r="AB92" s="274"/>
      <c r="AC92" s="274"/>
      <c r="AD92" s="274"/>
      <c r="AE92" s="274"/>
      <c r="AF92" s="274"/>
      <c r="AG92" s="275"/>
      <c r="AH92" s="276"/>
      <c r="AI92" s="272"/>
      <c r="AJ92" s="272"/>
      <c r="AK92" s="275"/>
      <c r="AL92" s="275"/>
      <c r="AM92" s="275"/>
    </row>
    <row r="93" spans="1:39" ht="38.25" customHeight="1">
      <c r="A93" s="91" t="s">
        <v>599</v>
      </c>
      <c r="B93" s="143"/>
      <c r="C93" s="143"/>
      <c r="D93" s="144"/>
      <c r="E93" s="125"/>
      <c r="F93" s="6"/>
      <c r="G93" s="6"/>
      <c r="H93" s="126"/>
      <c r="I93" s="145"/>
      <c r="J93" s="1"/>
      <c r="K93" s="6"/>
      <c r="L93" s="6"/>
      <c r="M93" s="6"/>
      <c r="N93" s="1"/>
      <c r="O93" s="1"/>
      <c r="R93" s="1"/>
      <c r="S93" s="6"/>
      <c r="T93" s="1"/>
      <c r="U93" s="1"/>
      <c r="V93" s="1"/>
      <c r="W93" s="1"/>
      <c r="X93" s="1"/>
      <c r="Y93" s="6"/>
      <c r="Z93" s="1"/>
      <c r="AA93" s="1"/>
      <c r="AB93" s="1"/>
      <c r="AC93" s="1"/>
      <c r="AD93" s="1"/>
      <c r="AE93" s="6"/>
      <c r="AF93" s="1"/>
      <c r="AG93" s="1"/>
      <c r="AH93" s="1"/>
      <c r="AI93" s="1"/>
      <c r="AJ93" s="1"/>
      <c r="AK93" s="6"/>
      <c r="AL93" s="1"/>
    </row>
    <row r="94" spans="1:39" ht="38.25">
      <c r="A94" s="92" t="s">
        <v>16</v>
      </c>
      <c r="B94" s="93" t="s">
        <v>551</v>
      </c>
      <c r="C94" s="93"/>
      <c r="D94" s="94" t="s">
        <v>562</v>
      </c>
      <c r="E94" s="93" t="s">
        <v>563</v>
      </c>
      <c r="F94" s="93" t="s">
        <v>564</v>
      </c>
      <c r="G94" s="93" t="s">
        <v>565</v>
      </c>
      <c r="H94" s="93" t="s">
        <v>566</v>
      </c>
      <c r="I94" s="93" t="s">
        <v>567</v>
      </c>
      <c r="J94" s="92" t="s">
        <v>568</v>
      </c>
      <c r="K94" s="129" t="s">
        <v>586</v>
      </c>
      <c r="L94" s="130" t="s">
        <v>570</v>
      </c>
      <c r="M94" s="95" t="s">
        <v>571</v>
      </c>
      <c r="N94" s="93" t="s">
        <v>572</v>
      </c>
      <c r="O94" s="94" t="s">
        <v>573</v>
      </c>
      <c r="P94" s="215" t="s">
        <v>574</v>
      </c>
      <c r="Q94" s="217" t="s">
        <v>850</v>
      </c>
      <c r="R94" s="37"/>
      <c r="S94" s="6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</row>
    <row r="95" spans="1:39" ht="12.75" customHeight="1">
      <c r="A95" s="205">
        <v>1</v>
      </c>
      <c r="B95" s="206">
        <v>45356</v>
      </c>
      <c r="C95" s="253"/>
      <c r="D95" s="253" t="s">
        <v>298</v>
      </c>
      <c r="E95" s="205" t="s">
        <v>575</v>
      </c>
      <c r="F95" s="205" t="s">
        <v>887</v>
      </c>
      <c r="G95" s="205">
        <v>35</v>
      </c>
      <c r="H95" s="205"/>
      <c r="I95" s="205" t="s">
        <v>885</v>
      </c>
      <c r="J95" s="205" t="s">
        <v>576</v>
      </c>
      <c r="K95" s="205"/>
      <c r="L95" s="282"/>
      <c r="M95" s="283"/>
      <c r="N95" s="205"/>
      <c r="O95" s="258"/>
      <c r="P95" s="208">
        <f>VLOOKUP(D95,'MidCap Intra'!$B$11:$C$568,2,0)</f>
        <v>40.35</v>
      </c>
      <c r="Q95" s="280"/>
      <c r="S95" s="281" t="s">
        <v>577</v>
      </c>
      <c r="T95" s="233"/>
      <c r="U95" s="233"/>
      <c r="V95" s="233"/>
      <c r="W95" s="233"/>
      <c r="X95" s="233"/>
      <c r="Y95" s="233"/>
      <c r="Z95" s="233"/>
    </row>
    <row r="96" spans="1:39" ht="12.75" customHeight="1">
      <c r="A96" s="205">
        <v>2</v>
      </c>
      <c r="B96" s="206">
        <v>45390</v>
      </c>
      <c r="C96" s="253"/>
      <c r="D96" s="253" t="s">
        <v>995</v>
      </c>
      <c r="E96" s="205" t="s">
        <v>575</v>
      </c>
      <c r="F96" s="205" t="s">
        <v>996</v>
      </c>
      <c r="G96" s="205">
        <v>1770</v>
      </c>
      <c r="H96" s="205"/>
      <c r="I96" s="205" t="s">
        <v>898</v>
      </c>
      <c r="J96" s="205" t="s">
        <v>576</v>
      </c>
      <c r="K96" s="205"/>
      <c r="L96" s="282"/>
      <c r="M96" s="283"/>
      <c r="N96" s="205"/>
      <c r="O96" s="258"/>
      <c r="P96" s="208"/>
      <c r="Q96" s="280"/>
      <c r="S96" s="281"/>
      <c r="T96" s="233"/>
      <c r="U96" s="233"/>
      <c r="V96" s="233"/>
      <c r="W96" s="233"/>
      <c r="X96" s="233"/>
      <c r="Y96" s="233"/>
      <c r="Z96" s="233"/>
    </row>
    <row r="97" spans="1:27" ht="12.75" customHeight="1">
      <c r="A97" s="205"/>
      <c r="B97" s="206"/>
      <c r="C97" s="253"/>
      <c r="D97" s="253"/>
      <c r="E97" s="205"/>
      <c r="F97" s="205"/>
      <c r="G97" s="205"/>
      <c r="H97" s="205"/>
      <c r="I97" s="205"/>
      <c r="J97" s="205"/>
      <c r="K97" s="205"/>
      <c r="L97" s="282"/>
      <c r="M97" s="283"/>
      <c r="N97" s="205"/>
      <c r="O97" s="258"/>
      <c r="P97" s="206"/>
      <c r="Q97" s="280"/>
      <c r="S97" s="281"/>
      <c r="T97" s="233"/>
      <c r="U97" s="233"/>
      <c r="V97" s="233"/>
      <c r="W97" s="233"/>
      <c r="X97" s="233"/>
      <c r="Y97" s="233"/>
      <c r="Z97" s="233"/>
    </row>
    <row r="98" spans="1:27" ht="12.75" customHeight="1">
      <c r="A98" s="111" t="s">
        <v>579</v>
      </c>
      <c r="B98" s="111"/>
      <c r="C98" s="111"/>
      <c r="D98" s="111"/>
      <c r="E98" s="37"/>
      <c r="F98" s="118" t="s">
        <v>581</v>
      </c>
      <c r="G98" s="54"/>
      <c r="H98" s="54"/>
      <c r="I98" s="54"/>
      <c r="J98" s="6"/>
      <c r="K98" s="131"/>
      <c r="L98" s="132"/>
      <c r="M98" s="6"/>
      <c r="N98" s="101"/>
      <c r="O98" s="146"/>
      <c r="P98" s="1"/>
      <c r="Q98" s="223"/>
      <c r="R98" s="1"/>
      <c r="S98" s="6"/>
      <c r="T98" s="1"/>
      <c r="U98" s="1"/>
      <c r="V98" s="1"/>
      <c r="W98" s="1"/>
      <c r="X98" s="1"/>
      <c r="Y98" s="1"/>
      <c r="Z98" s="1"/>
      <c r="AA98" s="1"/>
    </row>
    <row r="99" spans="1:27" ht="12.75" customHeight="1">
      <c r="A99" s="117" t="s">
        <v>580</v>
      </c>
      <c r="B99" s="111"/>
      <c r="C99" s="111"/>
      <c r="D99" s="111"/>
      <c r="E99" s="6"/>
      <c r="F99" s="118" t="s">
        <v>584</v>
      </c>
      <c r="G99" s="6"/>
      <c r="H99" s="6" t="s">
        <v>601</v>
      </c>
      <c r="I99" s="6"/>
      <c r="J99" s="1"/>
      <c r="K99" s="6"/>
      <c r="L99" s="6"/>
      <c r="M99" s="6"/>
      <c r="N99" s="1"/>
      <c r="O99" s="1"/>
      <c r="R99" s="1"/>
      <c r="S99" s="6"/>
      <c r="T99" s="1"/>
      <c r="U99" s="1"/>
      <c r="V99" s="1"/>
      <c r="W99" s="1"/>
      <c r="X99" s="1"/>
      <c r="Y99" s="1"/>
      <c r="Z99" s="1"/>
      <c r="AA99" s="1"/>
    </row>
    <row r="100" spans="1:27" ht="12.75" customHeight="1">
      <c r="A100" s="117"/>
      <c r="B100" s="111"/>
      <c r="C100" s="111"/>
      <c r="D100" s="111"/>
      <c r="E100" s="6"/>
      <c r="F100" s="118"/>
      <c r="G100" s="6"/>
      <c r="H100" s="6"/>
      <c r="I100" s="6"/>
      <c r="J100" s="1"/>
      <c r="K100" s="6"/>
      <c r="L100" s="6"/>
      <c r="M100" s="6"/>
      <c r="N100" s="1"/>
      <c r="O100" s="1"/>
      <c r="R100" s="1"/>
      <c r="S100" s="54"/>
      <c r="T100" s="1"/>
      <c r="U100" s="1"/>
      <c r="V100" s="1"/>
      <c r="W100" s="1"/>
      <c r="X100" s="1"/>
      <c r="Y100" s="1"/>
      <c r="Z100" s="1"/>
      <c r="AA100" s="1"/>
    </row>
    <row r="101" spans="1:27" ht="12.75" customHeight="1">
      <c r="A101" s="117"/>
      <c r="B101" s="111"/>
      <c r="C101" s="111"/>
      <c r="D101" s="111"/>
      <c r="E101" s="6"/>
      <c r="F101" s="118"/>
      <c r="G101" s="54"/>
      <c r="H101" s="37"/>
      <c r="I101" s="54"/>
      <c r="J101" s="6"/>
      <c r="K101" s="131"/>
      <c r="L101" s="132"/>
      <c r="M101" s="6"/>
      <c r="N101" s="101"/>
      <c r="O101" s="133"/>
      <c r="P101" s="1"/>
      <c r="Q101" s="223"/>
      <c r="R101" s="1"/>
      <c r="S101" s="6"/>
      <c r="T101" s="1"/>
      <c r="U101" s="1"/>
      <c r="V101" s="1"/>
      <c r="W101" s="1"/>
      <c r="X101" s="1"/>
      <c r="Y101" s="1"/>
      <c r="Z101" s="1"/>
      <c r="AA101" s="1"/>
    </row>
    <row r="102" spans="1:27" ht="12.75" customHeight="1">
      <c r="A102" s="117"/>
      <c r="B102" s="111"/>
      <c r="C102" s="111"/>
      <c r="D102" s="111"/>
      <c r="E102" s="6"/>
      <c r="F102" s="118"/>
      <c r="G102" s="54"/>
      <c r="H102" s="37"/>
      <c r="I102" s="54"/>
      <c r="J102" s="6"/>
      <c r="K102" s="131"/>
      <c r="L102" s="132"/>
      <c r="M102" s="6"/>
      <c r="N102" s="101"/>
      <c r="O102" s="133"/>
      <c r="P102" s="1"/>
      <c r="Q102" s="223"/>
      <c r="R102" s="1"/>
      <c r="S102" s="6"/>
      <c r="T102" s="1"/>
      <c r="U102" s="1"/>
      <c r="V102" s="1"/>
      <c r="W102" s="1"/>
      <c r="X102" s="1"/>
      <c r="Y102" s="1"/>
      <c r="Z102" s="1"/>
      <c r="AA102" s="1"/>
    </row>
    <row r="103" spans="1:27" ht="12.75" customHeight="1">
      <c r="A103" s="117"/>
      <c r="B103" s="111"/>
      <c r="C103" s="111"/>
      <c r="D103" s="111"/>
      <c r="E103" s="6"/>
      <c r="F103" s="118"/>
      <c r="G103" s="54"/>
      <c r="H103" s="37"/>
      <c r="I103" s="54"/>
      <c r="J103" s="6"/>
      <c r="K103" s="131"/>
      <c r="L103" s="132"/>
      <c r="M103" s="6"/>
      <c r="N103" s="101"/>
      <c r="O103" s="133"/>
      <c r="P103" s="1"/>
      <c r="Q103" s="223"/>
      <c r="R103" s="1"/>
      <c r="S103" s="6"/>
      <c r="T103" s="1"/>
      <c r="U103" s="1"/>
      <c r="V103" s="1"/>
      <c r="W103" s="1"/>
      <c r="X103" s="1"/>
      <c r="Y103" s="1"/>
      <c r="Z103" s="1"/>
      <c r="AA103" s="1"/>
    </row>
    <row r="104" spans="1:27" ht="12.75" customHeight="1">
      <c r="A104" s="117"/>
      <c r="B104" s="111"/>
      <c r="C104" s="111"/>
      <c r="D104" s="111"/>
      <c r="E104" s="6"/>
      <c r="F104" s="118"/>
      <c r="G104" s="54"/>
      <c r="H104" s="37"/>
      <c r="I104" s="54"/>
      <c r="J104" s="6"/>
      <c r="K104" s="131"/>
      <c r="L104" s="132"/>
      <c r="M104" s="6"/>
      <c r="N104" s="101"/>
      <c r="O104" s="133"/>
      <c r="P104" s="1"/>
      <c r="Q104" s="223"/>
      <c r="R104" s="1"/>
      <c r="S104" s="6"/>
      <c r="T104" s="1"/>
      <c r="U104" s="1"/>
      <c r="V104" s="1"/>
      <c r="W104" s="1"/>
      <c r="X104" s="1"/>
      <c r="Y104" s="1"/>
      <c r="Z104" s="1"/>
      <c r="AA104" s="1"/>
    </row>
    <row r="105" spans="1:27" ht="12.75" customHeight="1">
      <c r="A105" s="117"/>
      <c r="B105" s="111"/>
      <c r="C105" s="111"/>
      <c r="D105" s="111"/>
      <c r="E105" s="6"/>
      <c r="F105" s="118"/>
      <c r="G105" s="54"/>
      <c r="H105" s="37"/>
      <c r="I105" s="54"/>
      <c r="J105" s="6"/>
      <c r="K105" s="131"/>
      <c r="L105" s="132"/>
      <c r="M105" s="6"/>
      <c r="N105" s="101"/>
      <c r="O105" s="133"/>
      <c r="P105" s="1"/>
      <c r="Q105" s="223"/>
      <c r="R105" s="1"/>
      <c r="S105" s="6"/>
      <c r="T105" s="1"/>
      <c r="U105" s="1"/>
      <c r="V105" s="1"/>
      <c r="W105" s="1"/>
      <c r="X105" s="1"/>
      <c r="Y105" s="1"/>
      <c r="Z105" s="1"/>
      <c r="AA105" s="1"/>
    </row>
    <row r="106" spans="1:27" ht="12.75" customHeight="1">
      <c r="A106" s="117"/>
      <c r="B106" s="111"/>
      <c r="C106" s="111"/>
      <c r="D106" s="111"/>
      <c r="E106" s="6"/>
      <c r="F106" s="118"/>
      <c r="G106" s="54"/>
      <c r="H106" s="37"/>
      <c r="I106" s="54"/>
      <c r="J106" s="6"/>
      <c r="K106" s="131"/>
      <c r="L106" s="132"/>
      <c r="M106" s="6"/>
      <c r="N106" s="101"/>
      <c r="O106" s="133"/>
      <c r="P106" s="1"/>
      <c r="Q106" s="223"/>
      <c r="R106" s="1"/>
      <c r="S106" s="6"/>
      <c r="T106" s="1"/>
      <c r="U106" s="1"/>
      <c r="V106" s="1"/>
      <c r="W106" s="1"/>
      <c r="X106" s="1"/>
      <c r="Y106" s="1"/>
      <c r="Z106" s="1"/>
      <c r="AA106" s="1"/>
    </row>
    <row r="107" spans="1:27" ht="12.75" customHeight="1">
      <c r="A107" s="54"/>
      <c r="B107" s="100"/>
      <c r="C107" s="100"/>
      <c r="D107" s="37"/>
      <c r="E107" s="54"/>
      <c r="F107" s="54"/>
      <c r="G107" s="54"/>
      <c r="H107" s="37"/>
      <c r="I107" s="54"/>
      <c r="J107" s="6"/>
      <c r="K107" s="131"/>
      <c r="L107" s="132"/>
      <c r="M107" s="6"/>
      <c r="N107" s="101"/>
      <c r="O107" s="133"/>
      <c r="P107" s="1"/>
      <c r="Q107" s="223"/>
      <c r="R107" s="1"/>
      <c r="S107" s="6"/>
      <c r="T107" s="1"/>
      <c r="U107" s="1"/>
      <c r="V107" s="1"/>
      <c r="W107" s="1"/>
      <c r="X107" s="1"/>
      <c r="Y107" s="1"/>
      <c r="Z107" s="1"/>
      <c r="AA107" s="1"/>
    </row>
    <row r="108" spans="1:27" ht="38.25" customHeight="1">
      <c r="A108" s="37"/>
      <c r="B108" s="147" t="s">
        <v>602</v>
      </c>
      <c r="C108" s="147"/>
      <c r="D108" s="147"/>
      <c r="E108" s="147"/>
      <c r="F108" s="6"/>
      <c r="G108" s="6"/>
      <c r="H108" s="127"/>
      <c r="I108" s="6"/>
      <c r="J108" s="127"/>
      <c r="K108" s="128"/>
      <c r="L108" s="6"/>
      <c r="M108" s="6"/>
      <c r="N108" s="1"/>
      <c r="O108" s="1"/>
      <c r="P108" s="1"/>
      <c r="Q108" s="223"/>
      <c r="R108" s="1"/>
      <c r="S108" s="6"/>
      <c r="T108" s="1"/>
      <c r="U108" s="1"/>
      <c r="V108" s="1"/>
      <c r="W108" s="1"/>
      <c r="X108" s="1"/>
      <c r="Y108" s="1"/>
      <c r="Z108" s="1"/>
      <c r="AA108" s="1"/>
    </row>
    <row r="109" spans="1:27" ht="12.75" customHeight="1">
      <c r="A109" s="92" t="s">
        <v>16</v>
      </c>
      <c r="B109" s="93" t="s">
        <v>551</v>
      </c>
      <c r="C109" s="93"/>
      <c r="D109" s="94" t="s">
        <v>562</v>
      </c>
      <c r="E109" s="93" t="s">
        <v>563</v>
      </c>
      <c r="F109" s="93" t="s">
        <v>564</v>
      </c>
      <c r="G109" s="93" t="s">
        <v>603</v>
      </c>
      <c r="H109" s="93" t="s">
        <v>604</v>
      </c>
      <c r="I109" s="93" t="s">
        <v>567</v>
      </c>
      <c r="J109" s="148" t="s">
        <v>568</v>
      </c>
      <c r="K109" s="93" t="s">
        <v>569</v>
      </c>
      <c r="L109" s="93" t="s">
        <v>605</v>
      </c>
      <c r="M109" s="93" t="s">
        <v>572</v>
      </c>
      <c r="N109" s="94" t="s">
        <v>573</v>
      </c>
      <c r="O109" s="1"/>
      <c r="P109" s="1"/>
      <c r="Q109" s="223"/>
      <c r="R109" s="1"/>
      <c r="S109" s="6"/>
      <c r="T109" s="1"/>
      <c r="U109" s="1"/>
      <c r="V109" s="1"/>
      <c r="W109" s="1"/>
      <c r="X109" s="1"/>
      <c r="Y109" s="1"/>
      <c r="Z109" s="1"/>
      <c r="AA109" s="1"/>
    </row>
    <row r="110" spans="1:27" ht="12.75" customHeight="1">
      <c r="A110" s="149">
        <v>1</v>
      </c>
      <c r="B110" s="150">
        <v>41579</v>
      </c>
      <c r="C110" s="150"/>
      <c r="D110" s="151" t="s">
        <v>606</v>
      </c>
      <c r="E110" s="152" t="s">
        <v>575</v>
      </c>
      <c r="F110" s="153">
        <v>82</v>
      </c>
      <c r="G110" s="152" t="s">
        <v>607</v>
      </c>
      <c r="H110" s="152">
        <v>100</v>
      </c>
      <c r="I110" s="154">
        <v>100</v>
      </c>
      <c r="J110" s="155" t="s">
        <v>608</v>
      </c>
      <c r="K110" s="156">
        <f t="shared" ref="K110:K141" si="49">H110-F110</f>
        <v>18</v>
      </c>
      <c r="L110" s="157">
        <f t="shared" ref="L110:L141" si="50">K110/F110</f>
        <v>0.21951219512195122</v>
      </c>
      <c r="M110" s="152" t="s">
        <v>578</v>
      </c>
      <c r="N110" s="158">
        <v>42657</v>
      </c>
      <c r="O110" s="1"/>
      <c r="P110" s="1"/>
      <c r="Q110" s="223"/>
      <c r="R110" s="1"/>
      <c r="S110" s="6"/>
      <c r="T110" s="1"/>
      <c r="U110" s="1"/>
      <c r="V110" s="1"/>
      <c r="W110" s="1"/>
      <c r="X110" s="1"/>
      <c r="Y110" s="1"/>
      <c r="Z110" s="1"/>
      <c r="AA110" s="1"/>
    </row>
    <row r="111" spans="1:27" ht="12.75" customHeight="1">
      <c r="A111" s="149">
        <v>2</v>
      </c>
      <c r="B111" s="150">
        <v>41794</v>
      </c>
      <c r="C111" s="150"/>
      <c r="D111" s="151" t="s">
        <v>609</v>
      </c>
      <c r="E111" s="152" t="s">
        <v>587</v>
      </c>
      <c r="F111" s="153">
        <v>257</v>
      </c>
      <c r="G111" s="152" t="s">
        <v>607</v>
      </c>
      <c r="H111" s="152">
        <v>300</v>
      </c>
      <c r="I111" s="154">
        <v>300</v>
      </c>
      <c r="J111" s="155" t="s">
        <v>608</v>
      </c>
      <c r="K111" s="156">
        <f t="shared" si="49"/>
        <v>43</v>
      </c>
      <c r="L111" s="157">
        <f t="shared" si="50"/>
        <v>0.16731517509727625</v>
      </c>
      <c r="M111" s="152" t="s">
        <v>578</v>
      </c>
      <c r="N111" s="158">
        <v>41822</v>
      </c>
      <c r="O111" s="1"/>
      <c r="P111" s="1"/>
      <c r="Q111" s="223"/>
      <c r="R111" s="1"/>
      <c r="S111" s="6"/>
      <c r="T111" s="1"/>
      <c r="U111" s="1"/>
      <c r="V111" s="1"/>
      <c r="W111" s="1"/>
      <c r="X111" s="1"/>
      <c r="Y111" s="1"/>
      <c r="Z111" s="1"/>
      <c r="AA111" s="1"/>
    </row>
    <row r="112" spans="1:27" ht="12.75" customHeight="1">
      <c r="A112" s="149">
        <v>3</v>
      </c>
      <c r="B112" s="150">
        <v>41828</v>
      </c>
      <c r="C112" s="150"/>
      <c r="D112" s="151" t="s">
        <v>610</v>
      </c>
      <c r="E112" s="152" t="s">
        <v>587</v>
      </c>
      <c r="F112" s="153">
        <v>393</v>
      </c>
      <c r="G112" s="152" t="s">
        <v>607</v>
      </c>
      <c r="H112" s="152">
        <v>468</v>
      </c>
      <c r="I112" s="154">
        <v>468</v>
      </c>
      <c r="J112" s="155" t="s">
        <v>608</v>
      </c>
      <c r="K112" s="156">
        <f t="shared" si="49"/>
        <v>75</v>
      </c>
      <c r="L112" s="157">
        <f t="shared" si="50"/>
        <v>0.19083969465648856</v>
      </c>
      <c r="M112" s="152" t="s">
        <v>578</v>
      </c>
      <c r="N112" s="158">
        <v>41863</v>
      </c>
      <c r="O112" s="1"/>
      <c r="P112" s="1"/>
      <c r="Q112" s="223"/>
      <c r="R112" s="1"/>
      <c r="S112" s="6"/>
      <c r="T112" s="1"/>
      <c r="U112" s="1"/>
      <c r="V112" s="1"/>
      <c r="W112" s="1"/>
      <c r="X112" s="1"/>
      <c r="Y112" s="1"/>
      <c r="Z112" s="1"/>
      <c r="AA112" s="1"/>
    </row>
    <row r="113" spans="1:27" ht="12.75" customHeight="1">
      <c r="A113" s="149">
        <v>4</v>
      </c>
      <c r="B113" s="150">
        <v>41857</v>
      </c>
      <c r="C113" s="150"/>
      <c r="D113" s="151" t="s">
        <v>611</v>
      </c>
      <c r="E113" s="152" t="s">
        <v>587</v>
      </c>
      <c r="F113" s="153">
        <v>205</v>
      </c>
      <c r="G113" s="152" t="s">
        <v>607</v>
      </c>
      <c r="H113" s="152">
        <v>275</v>
      </c>
      <c r="I113" s="154">
        <v>250</v>
      </c>
      <c r="J113" s="155" t="s">
        <v>608</v>
      </c>
      <c r="K113" s="156">
        <f t="shared" si="49"/>
        <v>70</v>
      </c>
      <c r="L113" s="157">
        <f t="shared" si="50"/>
        <v>0.34146341463414637</v>
      </c>
      <c r="M113" s="152" t="s">
        <v>578</v>
      </c>
      <c r="N113" s="158">
        <v>41962</v>
      </c>
      <c r="O113" s="1"/>
      <c r="P113" s="1"/>
      <c r="Q113" s="223"/>
      <c r="R113" s="1"/>
      <c r="S113" s="6"/>
      <c r="T113" s="1"/>
      <c r="U113" s="1"/>
      <c r="V113" s="1"/>
      <c r="W113" s="1"/>
      <c r="X113" s="1"/>
      <c r="Y113" s="1"/>
      <c r="Z113" s="1"/>
      <c r="AA113" s="1"/>
    </row>
    <row r="114" spans="1:27" ht="12.75" customHeight="1">
      <c r="A114" s="149">
        <v>5</v>
      </c>
      <c r="B114" s="150">
        <v>41886</v>
      </c>
      <c r="C114" s="150"/>
      <c r="D114" s="151" t="s">
        <v>612</v>
      </c>
      <c r="E114" s="152" t="s">
        <v>587</v>
      </c>
      <c r="F114" s="153">
        <v>162</v>
      </c>
      <c r="G114" s="152" t="s">
        <v>607</v>
      </c>
      <c r="H114" s="152">
        <v>190</v>
      </c>
      <c r="I114" s="154">
        <v>190</v>
      </c>
      <c r="J114" s="155" t="s">
        <v>608</v>
      </c>
      <c r="K114" s="156">
        <f t="shared" si="49"/>
        <v>28</v>
      </c>
      <c r="L114" s="157">
        <f t="shared" si="50"/>
        <v>0.1728395061728395</v>
      </c>
      <c r="M114" s="152" t="s">
        <v>578</v>
      </c>
      <c r="N114" s="158">
        <v>42006</v>
      </c>
      <c r="O114" s="1"/>
      <c r="P114" s="1"/>
      <c r="Q114" s="223"/>
      <c r="R114" s="1"/>
      <c r="S114" s="6"/>
      <c r="T114" s="1"/>
      <c r="U114" s="1"/>
      <c r="V114" s="1"/>
      <c r="W114" s="1"/>
      <c r="X114" s="1"/>
      <c r="Y114" s="1"/>
      <c r="Z114" s="1"/>
      <c r="AA114" s="1"/>
    </row>
    <row r="115" spans="1:27" ht="12.75" customHeight="1">
      <c r="A115" s="149">
        <v>6</v>
      </c>
      <c r="B115" s="150">
        <v>41886</v>
      </c>
      <c r="C115" s="150"/>
      <c r="D115" s="151" t="s">
        <v>613</v>
      </c>
      <c r="E115" s="152" t="s">
        <v>587</v>
      </c>
      <c r="F115" s="153">
        <v>75</v>
      </c>
      <c r="G115" s="152" t="s">
        <v>607</v>
      </c>
      <c r="H115" s="152">
        <v>91.5</v>
      </c>
      <c r="I115" s="154" t="s">
        <v>600</v>
      </c>
      <c r="J115" s="155" t="s">
        <v>614</v>
      </c>
      <c r="K115" s="156">
        <f t="shared" si="49"/>
        <v>16.5</v>
      </c>
      <c r="L115" s="157">
        <f t="shared" si="50"/>
        <v>0.22</v>
      </c>
      <c r="M115" s="152" t="s">
        <v>578</v>
      </c>
      <c r="N115" s="158">
        <v>41954</v>
      </c>
      <c r="O115" s="1"/>
      <c r="P115" s="1"/>
      <c r="Q115" s="223"/>
      <c r="R115" s="1"/>
      <c r="S115" s="6"/>
      <c r="T115" s="1"/>
      <c r="U115" s="1"/>
      <c r="V115" s="1"/>
      <c r="W115" s="1"/>
      <c r="X115" s="1"/>
      <c r="Y115" s="1"/>
      <c r="Z115" s="1"/>
      <c r="AA115" s="1"/>
    </row>
    <row r="116" spans="1:27" ht="12.75" customHeight="1">
      <c r="A116" s="149">
        <v>7</v>
      </c>
      <c r="B116" s="150">
        <v>41913</v>
      </c>
      <c r="C116" s="150"/>
      <c r="D116" s="151" t="s">
        <v>615</v>
      </c>
      <c r="E116" s="152" t="s">
        <v>587</v>
      </c>
      <c r="F116" s="153">
        <v>850</v>
      </c>
      <c r="G116" s="152" t="s">
        <v>607</v>
      </c>
      <c r="H116" s="152">
        <v>982.5</v>
      </c>
      <c r="I116" s="154">
        <v>1050</v>
      </c>
      <c r="J116" s="155" t="s">
        <v>616</v>
      </c>
      <c r="K116" s="156">
        <f t="shared" si="49"/>
        <v>132.5</v>
      </c>
      <c r="L116" s="157">
        <f t="shared" si="50"/>
        <v>0.15588235294117647</v>
      </c>
      <c r="M116" s="152" t="s">
        <v>578</v>
      </c>
      <c r="N116" s="158">
        <v>42039</v>
      </c>
      <c r="O116" s="1"/>
      <c r="P116" s="1"/>
      <c r="Q116" s="223"/>
      <c r="R116" s="1"/>
      <c r="S116" s="6"/>
      <c r="T116" s="1"/>
      <c r="U116" s="1"/>
      <c r="V116" s="1"/>
      <c r="W116" s="1"/>
      <c r="X116" s="1"/>
      <c r="Y116" s="1"/>
      <c r="Z116" s="1"/>
      <c r="AA116" s="1"/>
    </row>
    <row r="117" spans="1:27" ht="12.75" customHeight="1">
      <c r="A117" s="149">
        <v>8</v>
      </c>
      <c r="B117" s="150">
        <v>41913</v>
      </c>
      <c r="C117" s="150"/>
      <c r="D117" s="151" t="s">
        <v>617</v>
      </c>
      <c r="E117" s="152" t="s">
        <v>587</v>
      </c>
      <c r="F117" s="153">
        <v>475</v>
      </c>
      <c r="G117" s="152" t="s">
        <v>607</v>
      </c>
      <c r="H117" s="152">
        <v>515</v>
      </c>
      <c r="I117" s="154">
        <v>600</v>
      </c>
      <c r="J117" s="155" t="s">
        <v>618</v>
      </c>
      <c r="K117" s="156">
        <f t="shared" si="49"/>
        <v>40</v>
      </c>
      <c r="L117" s="157">
        <f t="shared" si="50"/>
        <v>8.4210526315789472E-2</v>
      </c>
      <c r="M117" s="152" t="s">
        <v>578</v>
      </c>
      <c r="N117" s="158">
        <v>41939</v>
      </c>
      <c r="O117" s="1"/>
      <c r="P117" s="1"/>
      <c r="Q117" s="223"/>
      <c r="R117" s="1"/>
      <c r="S117" s="6"/>
      <c r="T117" s="1"/>
      <c r="U117" s="1"/>
      <c r="V117" s="1"/>
      <c r="W117" s="1"/>
      <c r="X117" s="1"/>
      <c r="Y117" s="1"/>
      <c r="Z117" s="1"/>
      <c r="AA117" s="1"/>
    </row>
    <row r="118" spans="1:27" ht="12.75" customHeight="1">
      <c r="A118" s="149">
        <v>9</v>
      </c>
      <c r="B118" s="150">
        <v>41913</v>
      </c>
      <c r="C118" s="150"/>
      <c r="D118" s="151" t="s">
        <v>619</v>
      </c>
      <c r="E118" s="152" t="s">
        <v>587</v>
      </c>
      <c r="F118" s="153">
        <v>86</v>
      </c>
      <c r="G118" s="152" t="s">
        <v>607</v>
      </c>
      <c r="H118" s="152">
        <v>99</v>
      </c>
      <c r="I118" s="154">
        <v>140</v>
      </c>
      <c r="J118" s="155" t="s">
        <v>620</v>
      </c>
      <c r="K118" s="156">
        <f t="shared" si="49"/>
        <v>13</v>
      </c>
      <c r="L118" s="157">
        <f t="shared" si="50"/>
        <v>0.15116279069767441</v>
      </c>
      <c r="M118" s="152" t="s">
        <v>578</v>
      </c>
      <c r="N118" s="158">
        <v>41939</v>
      </c>
      <c r="O118" s="1"/>
      <c r="P118" s="1"/>
      <c r="Q118" s="223"/>
      <c r="R118" s="1"/>
      <c r="S118" s="6"/>
      <c r="T118" s="1"/>
      <c r="U118" s="1"/>
      <c r="V118" s="1"/>
      <c r="W118" s="1"/>
      <c r="X118" s="1"/>
      <c r="Y118" s="1"/>
      <c r="Z118" s="1"/>
      <c r="AA118" s="1"/>
    </row>
    <row r="119" spans="1:27" ht="12.75" customHeight="1">
      <c r="A119" s="149">
        <v>10</v>
      </c>
      <c r="B119" s="150">
        <v>41926</v>
      </c>
      <c r="C119" s="150"/>
      <c r="D119" s="151" t="s">
        <v>621</v>
      </c>
      <c r="E119" s="152" t="s">
        <v>587</v>
      </c>
      <c r="F119" s="153">
        <v>496.6</v>
      </c>
      <c r="G119" s="152" t="s">
        <v>607</v>
      </c>
      <c r="H119" s="152">
        <v>621</v>
      </c>
      <c r="I119" s="154">
        <v>580</v>
      </c>
      <c r="J119" s="155" t="s">
        <v>608</v>
      </c>
      <c r="K119" s="156">
        <f t="shared" si="49"/>
        <v>124.39999999999998</v>
      </c>
      <c r="L119" s="157">
        <f t="shared" si="50"/>
        <v>0.25050342327829234</v>
      </c>
      <c r="M119" s="152" t="s">
        <v>578</v>
      </c>
      <c r="N119" s="158">
        <v>42605</v>
      </c>
      <c r="O119" s="1"/>
      <c r="P119" s="1"/>
      <c r="Q119" s="223"/>
      <c r="R119" s="1"/>
      <c r="S119" s="6"/>
      <c r="T119" s="1"/>
      <c r="U119" s="1"/>
      <c r="V119" s="1"/>
      <c r="W119" s="1"/>
      <c r="X119" s="1"/>
      <c r="Y119" s="1"/>
      <c r="Z119" s="1"/>
      <c r="AA119" s="1"/>
    </row>
    <row r="120" spans="1:27" ht="12.75" customHeight="1">
      <c r="A120" s="149">
        <v>11</v>
      </c>
      <c r="B120" s="150">
        <v>41926</v>
      </c>
      <c r="C120" s="150"/>
      <c r="D120" s="151" t="s">
        <v>622</v>
      </c>
      <c r="E120" s="152" t="s">
        <v>587</v>
      </c>
      <c r="F120" s="153">
        <v>2481.9</v>
      </c>
      <c r="G120" s="152" t="s">
        <v>607</v>
      </c>
      <c r="H120" s="152">
        <v>2840</v>
      </c>
      <c r="I120" s="154">
        <v>2870</v>
      </c>
      <c r="J120" s="155" t="s">
        <v>623</v>
      </c>
      <c r="K120" s="156">
        <f t="shared" si="49"/>
        <v>358.09999999999991</v>
      </c>
      <c r="L120" s="157">
        <f t="shared" si="50"/>
        <v>0.14428462065353154</v>
      </c>
      <c r="M120" s="152" t="s">
        <v>578</v>
      </c>
      <c r="N120" s="158">
        <v>42017</v>
      </c>
      <c r="O120" s="1"/>
      <c r="P120" s="1"/>
      <c r="Q120" s="223"/>
      <c r="R120" s="1"/>
      <c r="S120" s="6"/>
      <c r="T120" s="1"/>
      <c r="U120" s="1"/>
      <c r="V120" s="1"/>
      <c r="W120" s="1"/>
      <c r="X120" s="1"/>
      <c r="Y120" s="1"/>
      <c r="Z120" s="1"/>
      <c r="AA120" s="1"/>
    </row>
    <row r="121" spans="1:27" ht="12.75" customHeight="1">
      <c r="A121" s="149">
        <v>12</v>
      </c>
      <c r="B121" s="150">
        <v>41928</v>
      </c>
      <c r="C121" s="150"/>
      <c r="D121" s="151" t="s">
        <v>624</v>
      </c>
      <c r="E121" s="152" t="s">
        <v>587</v>
      </c>
      <c r="F121" s="153">
        <v>84.5</v>
      </c>
      <c r="G121" s="152" t="s">
        <v>607</v>
      </c>
      <c r="H121" s="152">
        <v>93</v>
      </c>
      <c r="I121" s="154">
        <v>110</v>
      </c>
      <c r="J121" s="155" t="s">
        <v>625</v>
      </c>
      <c r="K121" s="156">
        <f t="shared" si="49"/>
        <v>8.5</v>
      </c>
      <c r="L121" s="157">
        <f t="shared" si="50"/>
        <v>0.10059171597633136</v>
      </c>
      <c r="M121" s="152" t="s">
        <v>578</v>
      </c>
      <c r="N121" s="158">
        <v>41939</v>
      </c>
      <c r="O121" s="1"/>
      <c r="P121" s="1"/>
      <c r="Q121" s="223"/>
      <c r="R121" s="1"/>
      <c r="S121" s="6"/>
      <c r="T121" s="1"/>
      <c r="U121" s="1"/>
      <c r="V121" s="1"/>
      <c r="W121" s="1"/>
      <c r="X121" s="1"/>
      <c r="Y121" s="1"/>
      <c r="Z121" s="1"/>
      <c r="AA121" s="1"/>
    </row>
    <row r="122" spans="1:27" ht="12.75" customHeight="1">
      <c r="A122" s="149">
        <v>13</v>
      </c>
      <c r="B122" s="150">
        <v>41928</v>
      </c>
      <c r="C122" s="150"/>
      <c r="D122" s="151" t="s">
        <v>626</v>
      </c>
      <c r="E122" s="152" t="s">
        <v>587</v>
      </c>
      <c r="F122" s="153">
        <v>401</v>
      </c>
      <c r="G122" s="152" t="s">
        <v>607</v>
      </c>
      <c r="H122" s="152">
        <v>428</v>
      </c>
      <c r="I122" s="154">
        <v>450</v>
      </c>
      <c r="J122" s="155" t="s">
        <v>627</v>
      </c>
      <c r="K122" s="156">
        <f t="shared" si="49"/>
        <v>27</v>
      </c>
      <c r="L122" s="157">
        <f t="shared" si="50"/>
        <v>6.7331670822942641E-2</v>
      </c>
      <c r="M122" s="152" t="s">
        <v>578</v>
      </c>
      <c r="N122" s="158">
        <v>42020</v>
      </c>
      <c r="O122" s="1"/>
      <c r="P122" s="1"/>
      <c r="Q122" s="223"/>
      <c r="R122" s="1"/>
      <c r="S122" s="6"/>
      <c r="T122" s="1"/>
      <c r="U122" s="1"/>
      <c r="V122" s="1"/>
      <c r="W122" s="1"/>
      <c r="X122" s="1"/>
      <c r="Y122" s="1"/>
      <c r="Z122" s="1"/>
      <c r="AA122" s="1"/>
    </row>
    <row r="123" spans="1:27" ht="12.75" customHeight="1">
      <c r="A123" s="149">
        <v>14</v>
      </c>
      <c r="B123" s="150">
        <v>41928</v>
      </c>
      <c r="C123" s="150"/>
      <c r="D123" s="151" t="s">
        <v>628</v>
      </c>
      <c r="E123" s="152" t="s">
        <v>587</v>
      </c>
      <c r="F123" s="153">
        <v>101</v>
      </c>
      <c r="G123" s="152" t="s">
        <v>607</v>
      </c>
      <c r="H123" s="152">
        <v>112</v>
      </c>
      <c r="I123" s="154">
        <v>120</v>
      </c>
      <c r="J123" s="155" t="s">
        <v>629</v>
      </c>
      <c r="K123" s="156">
        <f t="shared" si="49"/>
        <v>11</v>
      </c>
      <c r="L123" s="157">
        <f t="shared" si="50"/>
        <v>0.10891089108910891</v>
      </c>
      <c r="M123" s="152" t="s">
        <v>578</v>
      </c>
      <c r="N123" s="158">
        <v>41939</v>
      </c>
      <c r="O123" s="1"/>
      <c r="P123" s="1"/>
      <c r="Q123" s="223"/>
      <c r="R123" s="1"/>
      <c r="S123" s="6"/>
      <c r="T123" s="1"/>
      <c r="U123" s="1"/>
      <c r="V123" s="1"/>
      <c r="W123" s="1"/>
      <c r="X123" s="1"/>
      <c r="Y123" s="1"/>
      <c r="Z123" s="1"/>
      <c r="AA123" s="1"/>
    </row>
    <row r="124" spans="1:27" ht="12.75" customHeight="1">
      <c r="A124" s="149">
        <v>15</v>
      </c>
      <c r="B124" s="150">
        <v>41954</v>
      </c>
      <c r="C124" s="150"/>
      <c r="D124" s="151" t="s">
        <v>630</v>
      </c>
      <c r="E124" s="152" t="s">
        <v>587</v>
      </c>
      <c r="F124" s="153">
        <v>59</v>
      </c>
      <c r="G124" s="152" t="s">
        <v>607</v>
      </c>
      <c r="H124" s="152">
        <v>76</v>
      </c>
      <c r="I124" s="154">
        <v>76</v>
      </c>
      <c r="J124" s="155" t="s">
        <v>608</v>
      </c>
      <c r="K124" s="156">
        <f t="shared" si="49"/>
        <v>17</v>
      </c>
      <c r="L124" s="157">
        <f t="shared" si="50"/>
        <v>0.28813559322033899</v>
      </c>
      <c r="M124" s="152" t="s">
        <v>578</v>
      </c>
      <c r="N124" s="158">
        <v>43032</v>
      </c>
      <c r="O124" s="1"/>
      <c r="P124" s="1"/>
      <c r="Q124" s="223"/>
      <c r="R124" s="1"/>
      <c r="S124" s="6"/>
      <c r="T124" s="1"/>
      <c r="U124" s="1"/>
      <c r="V124" s="1"/>
      <c r="W124" s="1"/>
      <c r="X124" s="1"/>
      <c r="Y124" s="1"/>
      <c r="Z124" s="1"/>
      <c r="AA124" s="1"/>
    </row>
    <row r="125" spans="1:27" ht="12.75" customHeight="1">
      <c r="A125" s="149">
        <v>16</v>
      </c>
      <c r="B125" s="150">
        <v>41954</v>
      </c>
      <c r="C125" s="150"/>
      <c r="D125" s="151" t="s">
        <v>619</v>
      </c>
      <c r="E125" s="152" t="s">
        <v>587</v>
      </c>
      <c r="F125" s="153">
        <v>99</v>
      </c>
      <c r="G125" s="152" t="s">
        <v>607</v>
      </c>
      <c r="H125" s="152">
        <v>120</v>
      </c>
      <c r="I125" s="154">
        <v>120</v>
      </c>
      <c r="J125" s="155" t="s">
        <v>596</v>
      </c>
      <c r="K125" s="156">
        <f t="shared" si="49"/>
        <v>21</v>
      </c>
      <c r="L125" s="157">
        <f t="shared" si="50"/>
        <v>0.21212121212121213</v>
      </c>
      <c r="M125" s="152" t="s">
        <v>578</v>
      </c>
      <c r="N125" s="158">
        <v>41960</v>
      </c>
      <c r="O125" s="1"/>
      <c r="P125" s="1"/>
      <c r="Q125" s="223"/>
      <c r="R125" s="1"/>
      <c r="S125" s="6"/>
      <c r="T125" s="1"/>
      <c r="U125" s="1"/>
      <c r="V125" s="1"/>
      <c r="W125" s="1"/>
      <c r="X125" s="1"/>
      <c r="Y125" s="1"/>
      <c r="Z125" s="1"/>
      <c r="AA125" s="1"/>
    </row>
    <row r="126" spans="1:27" ht="12.75" customHeight="1">
      <c r="A126" s="149">
        <v>17</v>
      </c>
      <c r="B126" s="150">
        <v>41956</v>
      </c>
      <c r="C126" s="150"/>
      <c r="D126" s="151" t="s">
        <v>631</v>
      </c>
      <c r="E126" s="152" t="s">
        <v>587</v>
      </c>
      <c r="F126" s="153">
        <v>22</v>
      </c>
      <c r="G126" s="152" t="s">
        <v>607</v>
      </c>
      <c r="H126" s="152">
        <v>33.549999999999997</v>
      </c>
      <c r="I126" s="154">
        <v>32</v>
      </c>
      <c r="J126" s="155" t="s">
        <v>632</v>
      </c>
      <c r="K126" s="156">
        <f t="shared" si="49"/>
        <v>11.549999999999997</v>
      </c>
      <c r="L126" s="157">
        <f t="shared" si="50"/>
        <v>0.52499999999999991</v>
      </c>
      <c r="M126" s="152" t="s">
        <v>578</v>
      </c>
      <c r="N126" s="158">
        <v>42188</v>
      </c>
      <c r="O126" s="1"/>
      <c r="P126" s="1"/>
      <c r="Q126" s="223"/>
      <c r="R126" s="1"/>
      <c r="S126" s="6"/>
      <c r="T126" s="1"/>
      <c r="U126" s="1"/>
      <c r="V126" s="1"/>
      <c r="W126" s="1"/>
      <c r="X126" s="1"/>
      <c r="Y126" s="1"/>
      <c r="Z126" s="1"/>
      <c r="AA126" s="1"/>
    </row>
    <row r="127" spans="1:27" ht="12.75" customHeight="1">
      <c r="A127" s="149">
        <v>18</v>
      </c>
      <c r="B127" s="150">
        <v>41976</v>
      </c>
      <c r="C127" s="150"/>
      <c r="D127" s="151" t="s">
        <v>633</v>
      </c>
      <c r="E127" s="152" t="s">
        <v>587</v>
      </c>
      <c r="F127" s="153">
        <v>440</v>
      </c>
      <c r="G127" s="152" t="s">
        <v>607</v>
      </c>
      <c r="H127" s="152">
        <v>520</v>
      </c>
      <c r="I127" s="154">
        <v>520</v>
      </c>
      <c r="J127" s="155" t="s">
        <v>634</v>
      </c>
      <c r="K127" s="156">
        <f t="shared" si="49"/>
        <v>80</v>
      </c>
      <c r="L127" s="157">
        <f t="shared" si="50"/>
        <v>0.18181818181818182</v>
      </c>
      <c r="M127" s="152" t="s">
        <v>578</v>
      </c>
      <c r="N127" s="158">
        <v>42208</v>
      </c>
      <c r="O127" s="1"/>
      <c r="P127" s="1"/>
      <c r="Q127" s="223"/>
      <c r="R127" s="1"/>
      <c r="S127" s="6"/>
      <c r="T127" s="1"/>
      <c r="U127" s="1"/>
      <c r="V127" s="1"/>
      <c r="W127" s="1"/>
      <c r="X127" s="1"/>
      <c r="Y127" s="1"/>
      <c r="Z127" s="1"/>
      <c r="AA127" s="1"/>
    </row>
    <row r="128" spans="1:27" ht="12.75" customHeight="1">
      <c r="A128" s="149">
        <v>19</v>
      </c>
      <c r="B128" s="150">
        <v>41976</v>
      </c>
      <c r="C128" s="150"/>
      <c r="D128" s="151" t="s">
        <v>635</v>
      </c>
      <c r="E128" s="152" t="s">
        <v>587</v>
      </c>
      <c r="F128" s="153">
        <v>360</v>
      </c>
      <c r="G128" s="152" t="s">
        <v>607</v>
      </c>
      <c r="H128" s="152">
        <v>427</v>
      </c>
      <c r="I128" s="154">
        <v>425</v>
      </c>
      <c r="J128" s="155" t="s">
        <v>636</v>
      </c>
      <c r="K128" s="156">
        <f t="shared" si="49"/>
        <v>67</v>
      </c>
      <c r="L128" s="157">
        <f t="shared" si="50"/>
        <v>0.18611111111111112</v>
      </c>
      <c r="M128" s="152" t="s">
        <v>578</v>
      </c>
      <c r="N128" s="158">
        <v>42058</v>
      </c>
      <c r="O128" s="1"/>
      <c r="P128" s="1"/>
      <c r="Q128" s="223"/>
      <c r="R128" s="1"/>
      <c r="S128" s="6"/>
      <c r="T128" s="1"/>
      <c r="U128" s="1"/>
      <c r="V128" s="1"/>
      <c r="W128" s="1"/>
      <c r="X128" s="1"/>
      <c r="Y128" s="1"/>
      <c r="Z128" s="1"/>
      <c r="AA128" s="1"/>
    </row>
    <row r="129" spans="1:27" ht="12.75" customHeight="1">
      <c r="A129" s="149">
        <v>20</v>
      </c>
      <c r="B129" s="150">
        <v>42012</v>
      </c>
      <c r="C129" s="150"/>
      <c r="D129" s="151" t="s">
        <v>637</v>
      </c>
      <c r="E129" s="152" t="s">
        <v>587</v>
      </c>
      <c r="F129" s="153">
        <v>360</v>
      </c>
      <c r="G129" s="152" t="s">
        <v>607</v>
      </c>
      <c r="H129" s="152">
        <v>455</v>
      </c>
      <c r="I129" s="154">
        <v>420</v>
      </c>
      <c r="J129" s="155" t="s">
        <v>638</v>
      </c>
      <c r="K129" s="156">
        <f t="shared" si="49"/>
        <v>95</v>
      </c>
      <c r="L129" s="157">
        <f t="shared" si="50"/>
        <v>0.2638888888888889</v>
      </c>
      <c r="M129" s="152" t="s">
        <v>578</v>
      </c>
      <c r="N129" s="158">
        <v>42024</v>
      </c>
      <c r="O129" s="1"/>
      <c r="P129" s="1"/>
      <c r="Q129" s="223"/>
      <c r="R129" s="1"/>
      <c r="S129" s="6"/>
      <c r="T129" s="1"/>
      <c r="U129" s="1"/>
      <c r="V129" s="1"/>
      <c r="W129" s="1"/>
      <c r="X129" s="1"/>
      <c r="Y129" s="1"/>
      <c r="Z129" s="1"/>
      <c r="AA129" s="1"/>
    </row>
    <row r="130" spans="1:27" ht="12.75" customHeight="1">
      <c r="A130" s="149">
        <v>21</v>
      </c>
      <c r="B130" s="150">
        <v>42012</v>
      </c>
      <c r="C130" s="150"/>
      <c r="D130" s="151" t="s">
        <v>639</v>
      </c>
      <c r="E130" s="152" t="s">
        <v>587</v>
      </c>
      <c r="F130" s="153">
        <v>130</v>
      </c>
      <c r="G130" s="152"/>
      <c r="H130" s="152">
        <v>175.5</v>
      </c>
      <c r="I130" s="154">
        <v>165</v>
      </c>
      <c r="J130" s="155" t="s">
        <v>640</v>
      </c>
      <c r="K130" s="156">
        <f t="shared" si="49"/>
        <v>45.5</v>
      </c>
      <c r="L130" s="157">
        <f t="shared" si="50"/>
        <v>0.35</v>
      </c>
      <c r="M130" s="152" t="s">
        <v>578</v>
      </c>
      <c r="N130" s="158">
        <v>43088</v>
      </c>
      <c r="O130" s="1"/>
      <c r="P130" s="1"/>
      <c r="Q130" s="223"/>
      <c r="R130" s="1"/>
      <c r="S130" s="6"/>
      <c r="T130" s="1"/>
      <c r="U130" s="1"/>
      <c r="V130" s="1"/>
      <c r="W130" s="1"/>
      <c r="X130" s="1"/>
      <c r="Y130" s="1"/>
      <c r="Z130" s="1"/>
      <c r="AA130" s="1"/>
    </row>
    <row r="131" spans="1:27" ht="12.75" customHeight="1">
      <c r="A131" s="149">
        <v>22</v>
      </c>
      <c r="B131" s="150">
        <v>42040</v>
      </c>
      <c r="C131" s="150"/>
      <c r="D131" s="151" t="s">
        <v>397</v>
      </c>
      <c r="E131" s="152" t="s">
        <v>575</v>
      </c>
      <c r="F131" s="153">
        <v>98</v>
      </c>
      <c r="G131" s="152"/>
      <c r="H131" s="152">
        <v>120</v>
      </c>
      <c r="I131" s="154">
        <v>120</v>
      </c>
      <c r="J131" s="155" t="s">
        <v>608</v>
      </c>
      <c r="K131" s="156">
        <f t="shared" si="49"/>
        <v>22</v>
      </c>
      <c r="L131" s="157">
        <f t="shared" si="50"/>
        <v>0.22448979591836735</v>
      </c>
      <c r="M131" s="152" t="s">
        <v>578</v>
      </c>
      <c r="N131" s="158">
        <v>42753</v>
      </c>
      <c r="O131" s="1"/>
      <c r="P131" s="1"/>
      <c r="Q131" s="223"/>
      <c r="R131" s="1"/>
      <c r="S131" s="6"/>
      <c r="T131" s="1"/>
      <c r="U131" s="1"/>
      <c r="V131" s="1"/>
      <c r="W131" s="1"/>
      <c r="X131" s="1"/>
      <c r="Y131" s="1"/>
      <c r="Z131" s="1"/>
      <c r="AA131" s="1"/>
    </row>
    <row r="132" spans="1:27" ht="12.75" customHeight="1">
      <c r="A132" s="149">
        <v>23</v>
      </c>
      <c r="B132" s="150">
        <v>42040</v>
      </c>
      <c r="C132" s="150"/>
      <c r="D132" s="151" t="s">
        <v>641</v>
      </c>
      <c r="E132" s="152" t="s">
        <v>575</v>
      </c>
      <c r="F132" s="153">
        <v>196</v>
      </c>
      <c r="G132" s="152"/>
      <c r="H132" s="152">
        <v>262</v>
      </c>
      <c r="I132" s="154">
        <v>255</v>
      </c>
      <c r="J132" s="155" t="s">
        <v>608</v>
      </c>
      <c r="K132" s="156">
        <f t="shared" si="49"/>
        <v>66</v>
      </c>
      <c r="L132" s="157">
        <f t="shared" si="50"/>
        <v>0.33673469387755101</v>
      </c>
      <c r="M132" s="152" t="s">
        <v>578</v>
      </c>
      <c r="N132" s="158">
        <v>42599</v>
      </c>
      <c r="O132" s="1"/>
      <c r="P132" s="1"/>
      <c r="Q132" s="223"/>
      <c r="R132" s="1"/>
      <c r="S132" s="6"/>
      <c r="T132" s="1"/>
      <c r="U132" s="1"/>
      <c r="V132" s="1"/>
      <c r="W132" s="1"/>
      <c r="X132" s="1"/>
      <c r="Y132" s="1"/>
      <c r="Z132" s="1"/>
      <c r="AA132" s="1"/>
    </row>
    <row r="133" spans="1:27" ht="12.75" customHeight="1">
      <c r="A133" s="159">
        <v>24</v>
      </c>
      <c r="B133" s="160">
        <v>42067</v>
      </c>
      <c r="C133" s="160"/>
      <c r="D133" s="161" t="s">
        <v>396</v>
      </c>
      <c r="E133" s="162" t="s">
        <v>575</v>
      </c>
      <c r="F133" s="163">
        <v>235</v>
      </c>
      <c r="G133" s="163"/>
      <c r="H133" s="164">
        <v>77</v>
      </c>
      <c r="I133" s="164" t="s">
        <v>642</v>
      </c>
      <c r="J133" s="165" t="s">
        <v>643</v>
      </c>
      <c r="K133" s="166">
        <f t="shared" si="49"/>
        <v>-158</v>
      </c>
      <c r="L133" s="167">
        <f t="shared" si="50"/>
        <v>-0.67234042553191486</v>
      </c>
      <c r="M133" s="163" t="s">
        <v>588</v>
      </c>
      <c r="N133" s="160">
        <v>43522</v>
      </c>
      <c r="O133" s="1"/>
      <c r="P133" s="1"/>
      <c r="Q133" s="223"/>
      <c r="R133" s="1"/>
      <c r="S133" s="6"/>
      <c r="T133" s="1"/>
      <c r="U133" s="1"/>
      <c r="V133" s="1"/>
      <c r="W133" s="1"/>
      <c r="X133" s="1"/>
      <c r="Y133" s="1"/>
      <c r="Z133" s="1"/>
      <c r="AA133" s="1"/>
    </row>
    <row r="134" spans="1:27" ht="12.75" customHeight="1">
      <c r="A134" s="149">
        <v>25</v>
      </c>
      <c r="B134" s="150">
        <v>42067</v>
      </c>
      <c r="C134" s="150"/>
      <c r="D134" s="151" t="s">
        <v>644</v>
      </c>
      <c r="E134" s="152" t="s">
        <v>575</v>
      </c>
      <c r="F134" s="153">
        <v>185</v>
      </c>
      <c r="G134" s="152"/>
      <c r="H134" s="152">
        <v>224</v>
      </c>
      <c r="I134" s="154" t="s">
        <v>645</v>
      </c>
      <c r="J134" s="155" t="s">
        <v>608</v>
      </c>
      <c r="K134" s="156">
        <f t="shared" si="49"/>
        <v>39</v>
      </c>
      <c r="L134" s="157">
        <f t="shared" si="50"/>
        <v>0.21081081081081082</v>
      </c>
      <c r="M134" s="152" t="s">
        <v>578</v>
      </c>
      <c r="N134" s="158">
        <v>42647</v>
      </c>
      <c r="O134" s="1"/>
      <c r="P134" s="1"/>
      <c r="Q134" s="223"/>
      <c r="R134" s="1"/>
      <c r="S134" s="6"/>
      <c r="T134" s="1"/>
      <c r="U134" s="1"/>
      <c r="V134" s="1"/>
      <c r="W134" s="1"/>
      <c r="X134" s="1"/>
      <c r="Y134" s="1"/>
      <c r="Z134" s="1"/>
      <c r="AA134" s="1"/>
    </row>
    <row r="135" spans="1:27" ht="12.75" customHeight="1">
      <c r="A135" s="159">
        <v>26</v>
      </c>
      <c r="B135" s="160">
        <v>42090</v>
      </c>
      <c r="C135" s="160"/>
      <c r="D135" s="168" t="s">
        <v>646</v>
      </c>
      <c r="E135" s="163" t="s">
        <v>575</v>
      </c>
      <c r="F135" s="163">
        <v>49.5</v>
      </c>
      <c r="G135" s="164"/>
      <c r="H135" s="164">
        <v>15.85</v>
      </c>
      <c r="I135" s="164">
        <v>67</v>
      </c>
      <c r="J135" s="165" t="s">
        <v>647</v>
      </c>
      <c r="K135" s="164">
        <f t="shared" si="49"/>
        <v>-33.65</v>
      </c>
      <c r="L135" s="169">
        <f t="shared" si="50"/>
        <v>-0.67979797979797973</v>
      </c>
      <c r="M135" s="163" t="s">
        <v>588</v>
      </c>
      <c r="N135" s="170">
        <v>43627</v>
      </c>
      <c r="O135" s="1"/>
      <c r="P135" s="1"/>
      <c r="Q135" s="223"/>
      <c r="R135" s="1"/>
      <c r="S135" s="6"/>
      <c r="T135" s="1"/>
      <c r="U135" s="1"/>
      <c r="V135" s="1"/>
      <c r="W135" s="1"/>
      <c r="X135" s="1"/>
      <c r="Y135" s="1"/>
      <c r="Z135" s="1"/>
      <c r="AA135" s="1"/>
    </row>
    <row r="136" spans="1:27" ht="12.75" customHeight="1">
      <c r="A136" s="149">
        <v>27</v>
      </c>
      <c r="B136" s="150">
        <v>42093</v>
      </c>
      <c r="C136" s="150"/>
      <c r="D136" s="151" t="s">
        <v>648</v>
      </c>
      <c r="E136" s="152" t="s">
        <v>575</v>
      </c>
      <c r="F136" s="153">
        <v>183.5</v>
      </c>
      <c r="G136" s="152"/>
      <c r="H136" s="152">
        <v>219</v>
      </c>
      <c r="I136" s="154">
        <v>218</v>
      </c>
      <c r="J136" s="155" t="s">
        <v>649</v>
      </c>
      <c r="K136" s="156">
        <f t="shared" si="49"/>
        <v>35.5</v>
      </c>
      <c r="L136" s="157">
        <f t="shared" si="50"/>
        <v>0.19346049046321526</v>
      </c>
      <c r="M136" s="152" t="s">
        <v>578</v>
      </c>
      <c r="N136" s="158">
        <v>42103</v>
      </c>
      <c r="O136" s="1"/>
      <c r="P136" s="1"/>
      <c r="Q136" s="223"/>
      <c r="R136" s="1"/>
      <c r="S136" s="6"/>
      <c r="T136" s="1"/>
      <c r="U136" s="1"/>
      <c r="V136" s="1"/>
      <c r="W136" s="1"/>
      <c r="X136" s="1"/>
      <c r="Y136" s="1"/>
      <c r="Z136" s="1"/>
      <c r="AA136" s="1"/>
    </row>
    <row r="137" spans="1:27" ht="12.75" customHeight="1">
      <c r="A137" s="149">
        <v>28</v>
      </c>
      <c r="B137" s="150">
        <v>42114</v>
      </c>
      <c r="C137" s="150"/>
      <c r="D137" s="151" t="s">
        <v>650</v>
      </c>
      <c r="E137" s="152" t="s">
        <v>575</v>
      </c>
      <c r="F137" s="153">
        <f>(227+237)/2</f>
        <v>232</v>
      </c>
      <c r="G137" s="152"/>
      <c r="H137" s="152">
        <v>298</v>
      </c>
      <c r="I137" s="154">
        <v>298</v>
      </c>
      <c r="J137" s="155" t="s">
        <v>608</v>
      </c>
      <c r="K137" s="156">
        <f t="shared" si="49"/>
        <v>66</v>
      </c>
      <c r="L137" s="157">
        <f t="shared" si="50"/>
        <v>0.28448275862068967</v>
      </c>
      <c r="M137" s="152" t="s">
        <v>578</v>
      </c>
      <c r="N137" s="158">
        <v>42823</v>
      </c>
      <c r="O137" s="1"/>
      <c r="P137" s="1"/>
      <c r="Q137" s="223"/>
      <c r="R137" s="1"/>
      <c r="S137" s="6"/>
      <c r="T137" s="1"/>
      <c r="U137" s="1"/>
      <c r="V137" s="1"/>
      <c r="W137" s="1"/>
      <c r="X137" s="1"/>
      <c r="Y137" s="1"/>
      <c r="Z137" s="1"/>
      <c r="AA137" s="1"/>
    </row>
    <row r="138" spans="1:27" ht="12.75" customHeight="1">
      <c r="A138" s="149">
        <v>29</v>
      </c>
      <c r="B138" s="150">
        <v>42128</v>
      </c>
      <c r="C138" s="150"/>
      <c r="D138" s="151" t="s">
        <v>651</v>
      </c>
      <c r="E138" s="152" t="s">
        <v>587</v>
      </c>
      <c r="F138" s="153">
        <v>385</v>
      </c>
      <c r="G138" s="152"/>
      <c r="H138" s="152">
        <f>212.5+331</f>
        <v>543.5</v>
      </c>
      <c r="I138" s="154">
        <v>510</v>
      </c>
      <c r="J138" s="155" t="s">
        <v>652</v>
      </c>
      <c r="K138" s="156">
        <f t="shared" si="49"/>
        <v>158.5</v>
      </c>
      <c r="L138" s="157">
        <f t="shared" si="50"/>
        <v>0.41168831168831171</v>
      </c>
      <c r="M138" s="152" t="s">
        <v>578</v>
      </c>
      <c r="N138" s="158">
        <v>42235</v>
      </c>
      <c r="O138" s="1"/>
      <c r="P138" s="1"/>
      <c r="Q138" s="223"/>
      <c r="R138" s="1"/>
      <c r="S138" s="6"/>
      <c r="T138" s="1"/>
      <c r="U138" s="1"/>
      <c r="V138" s="1"/>
      <c r="W138" s="1"/>
      <c r="X138" s="1"/>
      <c r="Y138" s="1"/>
      <c r="Z138" s="1"/>
      <c r="AA138" s="1"/>
    </row>
    <row r="139" spans="1:27" ht="12.75" customHeight="1">
      <c r="A139" s="149">
        <v>30</v>
      </c>
      <c r="B139" s="150">
        <v>42128</v>
      </c>
      <c r="C139" s="150"/>
      <c r="D139" s="151" t="s">
        <v>653</v>
      </c>
      <c r="E139" s="152" t="s">
        <v>587</v>
      </c>
      <c r="F139" s="153">
        <v>115.5</v>
      </c>
      <c r="G139" s="152"/>
      <c r="H139" s="152">
        <v>146</v>
      </c>
      <c r="I139" s="154">
        <v>142</v>
      </c>
      <c r="J139" s="155" t="s">
        <v>654</v>
      </c>
      <c r="K139" s="156">
        <f t="shared" si="49"/>
        <v>30.5</v>
      </c>
      <c r="L139" s="157">
        <f t="shared" si="50"/>
        <v>0.26406926406926406</v>
      </c>
      <c r="M139" s="152" t="s">
        <v>578</v>
      </c>
      <c r="N139" s="158">
        <v>42202</v>
      </c>
      <c r="O139" s="1"/>
      <c r="P139" s="1"/>
      <c r="Q139" s="223"/>
      <c r="R139" s="1"/>
      <c r="S139" s="6"/>
      <c r="T139" s="1"/>
      <c r="U139" s="1"/>
      <c r="V139" s="1"/>
      <c r="W139" s="1"/>
      <c r="X139" s="1"/>
      <c r="Y139" s="1"/>
      <c r="Z139" s="1"/>
      <c r="AA139" s="1"/>
    </row>
    <row r="140" spans="1:27" ht="12.75" customHeight="1">
      <c r="A140" s="149">
        <v>31</v>
      </c>
      <c r="B140" s="150">
        <v>42151</v>
      </c>
      <c r="C140" s="150"/>
      <c r="D140" s="151" t="s">
        <v>528</v>
      </c>
      <c r="E140" s="152" t="s">
        <v>587</v>
      </c>
      <c r="F140" s="153">
        <v>237.5</v>
      </c>
      <c r="G140" s="152"/>
      <c r="H140" s="152">
        <v>279.5</v>
      </c>
      <c r="I140" s="154">
        <v>278</v>
      </c>
      <c r="J140" s="155" t="s">
        <v>608</v>
      </c>
      <c r="K140" s="156">
        <f t="shared" si="49"/>
        <v>42</v>
      </c>
      <c r="L140" s="157">
        <f t="shared" si="50"/>
        <v>0.17684210526315788</v>
      </c>
      <c r="M140" s="152" t="s">
        <v>578</v>
      </c>
      <c r="N140" s="158">
        <v>42222</v>
      </c>
      <c r="O140" s="1"/>
      <c r="P140" s="1"/>
      <c r="Q140" s="223"/>
      <c r="R140" s="1"/>
      <c r="S140" s="6"/>
      <c r="T140" s="1"/>
      <c r="U140" s="1"/>
      <c r="V140" s="1"/>
      <c r="W140" s="1"/>
      <c r="X140" s="1"/>
      <c r="Y140" s="1"/>
      <c r="Z140" s="1"/>
      <c r="AA140" s="1"/>
    </row>
    <row r="141" spans="1:27" ht="12.75" customHeight="1">
      <c r="A141" s="149">
        <v>32</v>
      </c>
      <c r="B141" s="150">
        <v>42174</v>
      </c>
      <c r="C141" s="150"/>
      <c r="D141" s="151" t="s">
        <v>626</v>
      </c>
      <c r="E141" s="152" t="s">
        <v>575</v>
      </c>
      <c r="F141" s="153">
        <v>340</v>
      </c>
      <c r="G141" s="152"/>
      <c r="H141" s="152">
        <v>448</v>
      </c>
      <c r="I141" s="154">
        <v>448</v>
      </c>
      <c r="J141" s="155" t="s">
        <v>608</v>
      </c>
      <c r="K141" s="156">
        <f t="shared" si="49"/>
        <v>108</v>
      </c>
      <c r="L141" s="157">
        <f t="shared" si="50"/>
        <v>0.31764705882352939</v>
      </c>
      <c r="M141" s="152" t="s">
        <v>578</v>
      </c>
      <c r="N141" s="158">
        <v>43018</v>
      </c>
      <c r="O141" s="1"/>
      <c r="P141" s="1"/>
      <c r="Q141" s="223"/>
      <c r="R141" s="1"/>
      <c r="S141" s="6"/>
      <c r="T141" s="1"/>
      <c r="U141" s="1"/>
      <c r="V141" s="1"/>
      <c r="W141" s="1"/>
      <c r="X141" s="1"/>
      <c r="Y141" s="1"/>
      <c r="Z141" s="1"/>
      <c r="AA141" s="1"/>
    </row>
    <row r="142" spans="1:27" ht="12.75" customHeight="1">
      <c r="A142" s="149">
        <v>33</v>
      </c>
      <c r="B142" s="150">
        <v>42191</v>
      </c>
      <c r="C142" s="150"/>
      <c r="D142" s="151" t="s">
        <v>655</v>
      </c>
      <c r="E142" s="152" t="s">
        <v>575</v>
      </c>
      <c r="F142" s="153">
        <v>390</v>
      </c>
      <c r="G142" s="152"/>
      <c r="H142" s="152">
        <v>460</v>
      </c>
      <c r="I142" s="154">
        <v>460</v>
      </c>
      <c r="J142" s="155" t="s">
        <v>608</v>
      </c>
      <c r="K142" s="156">
        <f t="shared" ref="K142:K162" si="51">H142-F142</f>
        <v>70</v>
      </c>
      <c r="L142" s="157">
        <f t="shared" ref="L142:L162" si="52">K142/F142</f>
        <v>0.17948717948717949</v>
      </c>
      <c r="M142" s="152" t="s">
        <v>578</v>
      </c>
      <c r="N142" s="158">
        <v>42478</v>
      </c>
      <c r="O142" s="1"/>
      <c r="P142" s="1"/>
      <c r="Q142" s="223"/>
      <c r="R142" s="1"/>
      <c r="S142" s="6"/>
      <c r="T142" s="1"/>
      <c r="U142" s="1"/>
      <c r="V142" s="1"/>
      <c r="W142" s="1"/>
      <c r="X142" s="1"/>
      <c r="Y142" s="1"/>
      <c r="Z142" s="1"/>
      <c r="AA142" s="1"/>
    </row>
    <row r="143" spans="1:27" ht="12.75" customHeight="1">
      <c r="A143" s="159">
        <v>34</v>
      </c>
      <c r="B143" s="160">
        <v>42195</v>
      </c>
      <c r="C143" s="160"/>
      <c r="D143" s="161" t="s">
        <v>656</v>
      </c>
      <c r="E143" s="162" t="s">
        <v>575</v>
      </c>
      <c r="F143" s="163">
        <v>122.5</v>
      </c>
      <c r="G143" s="163"/>
      <c r="H143" s="164">
        <v>61</v>
      </c>
      <c r="I143" s="164">
        <v>172</v>
      </c>
      <c r="J143" s="165" t="s">
        <v>657</v>
      </c>
      <c r="K143" s="166">
        <f t="shared" si="51"/>
        <v>-61.5</v>
      </c>
      <c r="L143" s="167">
        <f t="shared" si="52"/>
        <v>-0.50204081632653064</v>
      </c>
      <c r="M143" s="163" t="s">
        <v>588</v>
      </c>
      <c r="N143" s="160">
        <v>43333</v>
      </c>
      <c r="O143" s="1"/>
      <c r="P143" s="1"/>
      <c r="Q143" s="223"/>
      <c r="R143" s="1"/>
      <c r="S143" s="6"/>
      <c r="T143" s="1"/>
      <c r="U143" s="1"/>
      <c r="V143" s="1"/>
      <c r="W143" s="1"/>
      <c r="X143" s="1"/>
      <c r="Y143" s="1"/>
      <c r="Z143" s="1"/>
      <c r="AA143" s="1"/>
    </row>
    <row r="144" spans="1:27" ht="12.75" customHeight="1">
      <c r="A144" s="149">
        <v>35</v>
      </c>
      <c r="B144" s="150">
        <v>42219</v>
      </c>
      <c r="C144" s="150"/>
      <c r="D144" s="151" t="s">
        <v>658</v>
      </c>
      <c r="E144" s="152" t="s">
        <v>575</v>
      </c>
      <c r="F144" s="153">
        <v>297.5</v>
      </c>
      <c r="G144" s="152"/>
      <c r="H144" s="152">
        <v>350</v>
      </c>
      <c r="I144" s="154">
        <v>360</v>
      </c>
      <c r="J144" s="155" t="s">
        <v>659</v>
      </c>
      <c r="K144" s="156">
        <f t="shared" si="51"/>
        <v>52.5</v>
      </c>
      <c r="L144" s="157">
        <f t="shared" si="52"/>
        <v>0.17647058823529413</v>
      </c>
      <c r="M144" s="152" t="s">
        <v>578</v>
      </c>
      <c r="N144" s="158">
        <v>42232</v>
      </c>
      <c r="O144" s="1"/>
      <c r="P144" s="1"/>
      <c r="Q144" s="223"/>
      <c r="R144" s="1"/>
      <c r="S144" s="6"/>
      <c r="T144" s="1"/>
      <c r="U144" s="1"/>
      <c r="V144" s="1"/>
      <c r="W144" s="1"/>
      <c r="X144" s="1"/>
      <c r="Y144" s="1"/>
      <c r="Z144" s="1"/>
      <c r="AA144" s="1"/>
    </row>
    <row r="145" spans="1:27" ht="12.75" customHeight="1">
      <c r="A145" s="149">
        <v>36</v>
      </c>
      <c r="B145" s="150">
        <v>42219</v>
      </c>
      <c r="C145" s="150"/>
      <c r="D145" s="151" t="s">
        <v>660</v>
      </c>
      <c r="E145" s="152" t="s">
        <v>575</v>
      </c>
      <c r="F145" s="153">
        <v>115.5</v>
      </c>
      <c r="G145" s="152"/>
      <c r="H145" s="152">
        <v>149</v>
      </c>
      <c r="I145" s="154">
        <v>140</v>
      </c>
      <c r="J145" s="155" t="s">
        <v>661</v>
      </c>
      <c r="K145" s="156">
        <f t="shared" si="51"/>
        <v>33.5</v>
      </c>
      <c r="L145" s="157">
        <f t="shared" si="52"/>
        <v>0.29004329004329005</v>
      </c>
      <c r="M145" s="152" t="s">
        <v>578</v>
      </c>
      <c r="N145" s="158">
        <v>42740</v>
      </c>
      <c r="O145" s="1"/>
      <c r="P145" s="1"/>
      <c r="Q145" s="223"/>
      <c r="R145" s="1"/>
      <c r="S145" s="6"/>
      <c r="T145" s="1"/>
      <c r="U145" s="1"/>
      <c r="V145" s="1"/>
      <c r="W145" s="1"/>
      <c r="X145" s="1"/>
      <c r="Y145" s="1"/>
      <c r="Z145" s="1"/>
      <c r="AA145" s="1"/>
    </row>
    <row r="146" spans="1:27" ht="12.75" customHeight="1">
      <c r="A146" s="149">
        <v>37</v>
      </c>
      <c r="B146" s="150">
        <v>42251</v>
      </c>
      <c r="C146" s="150"/>
      <c r="D146" s="151" t="s">
        <v>528</v>
      </c>
      <c r="E146" s="152" t="s">
        <v>575</v>
      </c>
      <c r="F146" s="153">
        <v>226</v>
      </c>
      <c r="G146" s="152"/>
      <c r="H146" s="152">
        <v>292</v>
      </c>
      <c r="I146" s="154">
        <v>292</v>
      </c>
      <c r="J146" s="155" t="s">
        <v>662</v>
      </c>
      <c r="K146" s="156">
        <f t="shared" si="51"/>
        <v>66</v>
      </c>
      <c r="L146" s="157">
        <f t="shared" si="52"/>
        <v>0.29203539823008851</v>
      </c>
      <c r="M146" s="152" t="s">
        <v>578</v>
      </c>
      <c r="N146" s="158">
        <v>42286</v>
      </c>
      <c r="O146" s="1"/>
      <c r="P146" s="1"/>
      <c r="Q146" s="223"/>
      <c r="R146" s="1"/>
      <c r="S146" s="6"/>
      <c r="T146" s="1"/>
      <c r="U146" s="1"/>
      <c r="V146" s="1"/>
      <c r="W146" s="1"/>
      <c r="X146" s="1"/>
      <c r="Y146" s="1"/>
      <c r="Z146" s="1"/>
      <c r="AA146" s="1"/>
    </row>
    <row r="147" spans="1:27" ht="12.75" customHeight="1">
      <c r="A147" s="149">
        <v>38</v>
      </c>
      <c r="B147" s="150">
        <v>42254</v>
      </c>
      <c r="C147" s="150"/>
      <c r="D147" s="151" t="s">
        <v>650</v>
      </c>
      <c r="E147" s="152" t="s">
        <v>575</v>
      </c>
      <c r="F147" s="153">
        <v>232.5</v>
      </c>
      <c r="G147" s="152"/>
      <c r="H147" s="152">
        <v>312.5</v>
      </c>
      <c r="I147" s="154">
        <v>310</v>
      </c>
      <c r="J147" s="155" t="s">
        <v>608</v>
      </c>
      <c r="K147" s="156">
        <f t="shared" si="51"/>
        <v>80</v>
      </c>
      <c r="L147" s="157">
        <f t="shared" si="52"/>
        <v>0.34408602150537637</v>
      </c>
      <c r="M147" s="152" t="s">
        <v>578</v>
      </c>
      <c r="N147" s="158">
        <v>42823</v>
      </c>
      <c r="O147" s="1"/>
      <c r="P147" s="1"/>
      <c r="Q147" s="223"/>
      <c r="R147" s="1"/>
      <c r="S147" s="6"/>
      <c r="T147" s="1"/>
      <c r="U147" s="1"/>
      <c r="V147" s="1"/>
      <c r="W147" s="1"/>
      <c r="X147" s="1"/>
      <c r="Y147" s="1"/>
      <c r="Z147" s="1"/>
      <c r="AA147" s="1"/>
    </row>
    <row r="148" spans="1:27" ht="12.75" customHeight="1">
      <c r="A148" s="149">
        <v>39</v>
      </c>
      <c r="B148" s="150">
        <v>42268</v>
      </c>
      <c r="C148" s="150"/>
      <c r="D148" s="151" t="s">
        <v>663</v>
      </c>
      <c r="E148" s="152" t="s">
        <v>575</v>
      </c>
      <c r="F148" s="153">
        <v>196.5</v>
      </c>
      <c r="G148" s="152"/>
      <c r="H148" s="152">
        <v>238</v>
      </c>
      <c r="I148" s="154">
        <v>238</v>
      </c>
      <c r="J148" s="155" t="s">
        <v>662</v>
      </c>
      <c r="K148" s="156">
        <f t="shared" si="51"/>
        <v>41.5</v>
      </c>
      <c r="L148" s="157">
        <f t="shared" si="52"/>
        <v>0.21119592875318066</v>
      </c>
      <c r="M148" s="152" t="s">
        <v>578</v>
      </c>
      <c r="N148" s="158">
        <v>42291</v>
      </c>
      <c r="O148" s="1"/>
      <c r="P148" s="1"/>
      <c r="Q148" s="223"/>
      <c r="R148" s="1"/>
      <c r="S148" s="6"/>
      <c r="T148" s="1"/>
      <c r="U148" s="1"/>
      <c r="V148" s="1"/>
      <c r="W148" s="1"/>
      <c r="X148" s="1"/>
      <c r="Y148" s="1"/>
      <c r="Z148" s="1"/>
      <c r="AA148" s="1"/>
    </row>
    <row r="149" spans="1:27" ht="12.75" customHeight="1">
      <c r="A149" s="149">
        <v>40</v>
      </c>
      <c r="B149" s="150">
        <v>42271</v>
      </c>
      <c r="C149" s="150"/>
      <c r="D149" s="151" t="s">
        <v>606</v>
      </c>
      <c r="E149" s="152" t="s">
        <v>575</v>
      </c>
      <c r="F149" s="153">
        <v>65</v>
      </c>
      <c r="G149" s="152"/>
      <c r="H149" s="152">
        <v>82</v>
      </c>
      <c r="I149" s="154">
        <v>82</v>
      </c>
      <c r="J149" s="155" t="s">
        <v>662</v>
      </c>
      <c r="K149" s="156">
        <f t="shared" si="51"/>
        <v>17</v>
      </c>
      <c r="L149" s="157">
        <f t="shared" si="52"/>
        <v>0.26153846153846155</v>
      </c>
      <c r="M149" s="152" t="s">
        <v>578</v>
      </c>
      <c r="N149" s="158">
        <v>42578</v>
      </c>
      <c r="O149" s="1"/>
      <c r="P149" s="1"/>
      <c r="Q149" s="223"/>
      <c r="R149" s="1"/>
      <c r="S149" s="6"/>
      <c r="T149" s="1"/>
      <c r="U149" s="1"/>
      <c r="V149" s="1"/>
      <c r="W149" s="1"/>
      <c r="X149" s="1"/>
      <c r="Y149" s="1"/>
      <c r="Z149" s="1"/>
      <c r="AA149" s="1"/>
    </row>
    <row r="150" spans="1:27" ht="12.75" customHeight="1">
      <c r="A150" s="149">
        <v>41</v>
      </c>
      <c r="B150" s="150">
        <v>42291</v>
      </c>
      <c r="C150" s="150"/>
      <c r="D150" s="151" t="s">
        <v>664</v>
      </c>
      <c r="E150" s="152" t="s">
        <v>575</v>
      </c>
      <c r="F150" s="153">
        <v>144</v>
      </c>
      <c r="G150" s="152"/>
      <c r="H150" s="152">
        <v>182.5</v>
      </c>
      <c r="I150" s="154">
        <v>181</v>
      </c>
      <c r="J150" s="155" t="s">
        <v>662</v>
      </c>
      <c r="K150" s="156">
        <f t="shared" si="51"/>
        <v>38.5</v>
      </c>
      <c r="L150" s="157">
        <f t="shared" si="52"/>
        <v>0.2673611111111111</v>
      </c>
      <c r="M150" s="152" t="s">
        <v>578</v>
      </c>
      <c r="N150" s="158">
        <v>42817</v>
      </c>
      <c r="O150" s="1"/>
      <c r="P150" s="1"/>
      <c r="Q150" s="223"/>
      <c r="R150" s="1"/>
      <c r="S150" s="6"/>
      <c r="T150" s="1"/>
      <c r="U150" s="1"/>
      <c r="V150" s="1"/>
      <c r="W150" s="1"/>
      <c r="X150" s="1"/>
      <c r="Y150" s="1"/>
      <c r="Z150" s="1"/>
      <c r="AA150" s="1"/>
    </row>
    <row r="151" spans="1:27" ht="12.75" customHeight="1">
      <c r="A151" s="149">
        <v>42</v>
      </c>
      <c r="B151" s="150">
        <v>42291</v>
      </c>
      <c r="C151" s="150"/>
      <c r="D151" s="151" t="s">
        <v>665</v>
      </c>
      <c r="E151" s="152" t="s">
        <v>575</v>
      </c>
      <c r="F151" s="153">
        <v>264</v>
      </c>
      <c r="G151" s="152"/>
      <c r="H151" s="152">
        <v>311</v>
      </c>
      <c r="I151" s="154">
        <v>311</v>
      </c>
      <c r="J151" s="155" t="s">
        <v>662</v>
      </c>
      <c r="K151" s="156">
        <f t="shared" si="51"/>
        <v>47</v>
      </c>
      <c r="L151" s="157">
        <f t="shared" si="52"/>
        <v>0.17803030303030304</v>
      </c>
      <c r="M151" s="152" t="s">
        <v>578</v>
      </c>
      <c r="N151" s="158">
        <v>42604</v>
      </c>
      <c r="O151" s="1"/>
      <c r="P151" s="1"/>
      <c r="Q151" s="223"/>
      <c r="R151" s="1"/>
      <c r="S151" s="6"/>
      <c r="T151" s="1"/>
      <c r="U151" s="1"/>
      <c r="V151" s="1"/>
      <c r="W151" s="1"/>
      <c r="X151" s="1"/>
      <c r="Y151" s="1"/>
      <c r="Z151" s="1"/>
      <c r="AA151" s="1"/>
    </row>
    <row r="152" spans="1:27" ht="12.75" customHeight="1">
      <c r="A152" s="149">
        <v>43</v>
      </c>
      <c r="B152" s="150">
        <v>42318</v>
      </c>
      <c r="C152" s="150"/>
      <c r="D152" s="151" t="s">
        <v>666</v>
      </c>
      <c r="E152" s="152" t="s">
        <v>587</v>
      </c>
      <c r="F152" s="153">
        <v>549.5</v>
      </c>
      <c r="G152" s="152"/>
      <c r="H152" s="152">
        <v>630</v>
      </c>
      <c r="I152" s="154">
        <v>630</v>
      </c>
      <c r="J152" s="155" t="s">
        <v>662</v>
      </c>
      <c r="K152" s="156">
        <f t="shared" si="51"/>
        <v>80.5</v>
      </c>
      <c r="L152" s="157">
        <f t="shared" si="52"/>
        <v>0.1464968152866242</v>
      </c>
      <c r="M152" s="152" t="s">
        <v>578</v>
      </c>
      <c r="N152" s="158">
        <v>42419</v>
      </c>
      <c r="O152" s="1"/>
      <c r="P152" s="1"/>
      <c r="Q152" s="223"/>
      <c r="R152" s="1"/>
      <c r="S152" s="6"/>
      <c r="T152" s="1"/>
      <c r="U152" s="1"/>
      <c r="V152" s="1"/>
      <c r="W152" s="1"/>
      <c r="X152" s="1"/>
      <c r="Y152" s="1"/>
      <c r="Z152" s="1"/>
      <c r="AA152" s="1"/>
    </row>
    <row r="153" spans="1:27" ht="12.75" customHeight="1">
      <c r="A153" s="149">
        <v>44</v>
      </c>
      <c r="B153" s="150">
        <v>42342</v>
      </c>
      <c r="C153" s="150"/>
      <c r="D153" s="151" t="s">
        <v>667</v>
      </c>
      <c r="E153" s="152" t="s">
        <v>575</v>
      </c>
      <c r="F153" s="153">
        <v>1027.5</v>
      </c>
      <c r="G153" s="152"/>
      <c r="H153" s="152">
        <v>1315</v>
      </c>
      <c r="I153" s="154">
        <v>1250</v>
      </c>
      <c r="J153" s="155" t="s">
        <v>662</v>
      </c>
      <c r="K153" s="156">
        <f t="shared" si="51"/>
        <v>287.5</v>
      </c>
      <c r="L153" s="157">
        <f t="shared" si="52"/>
        <v>0.27980535279805352</v>
      </c>
      <c r="M153" s="152" t="s">
        <v>578</v>
      </c>
      <c r="N153" s="158">
        <v>43244</v>
      </c>
      <c r="O153" s="1"/>
      <c r="P153" s="1"/>
      <c r="Q153" s="223"/>
      <c r="R153" s="1"/>
      <c r="S153" s="6"/>
      <c r="T153" s="1"/>
      <c r="U153" s="1"/>
      <c r="V153" s="1"/>
      <c r="W153" s="1"/>
      <c r="X153" s="1"/>
      <c r="Y153" s="1"/>
      <c r="Z153" s="1"/>
      <c r="AA153" s="1"/>
    </row>
    <row r="154" spans="1:27" ht="12.75" customHeight="1">
      <c r="A154" s="149">
        <v>45</v>
      </c>
      <c r="B154" s="150">
        <v>42367</v>
      </c>
      <c r="C154" s="150"/>
      <c r="D154" s="151" t="s">
        <v>668</v>
      </c>
      <c r="E154" s="152" t="s">
        <v>575</v>
      </c>
      <c r="F154" s="153">
        <v>465</v>
      </c>
      <c r="G154" s="152"/>
      <c r="H154" s="152">
        <v>540</v>
      </c>
      <c r="I154" s="154">
        <v>540</v>
      </c>
      <c r="J154" s="155" t="s">
        <v>662</v>
      </c>
      <c r="K154" s="156">
        <f t="shared" si="51"/>
        <v>75</v>
      </c>
      <c r="L154" s="157">
        <f t="shared" si="52"/>
        <v>0.16129032258064516</v>
      </c>
      <c r="M154" s="152" t="s">
        <v>578</v>
      </c>
      <c r="N154" s="158">
        <v>42530</v>
      </c>
      <c r="O154" s="1"/>
      <c r="P154" s="1"/>
      <c r="Q154" s="223"/>
      <c r="R154" s="1"/>
      <c r="S154" s="6"/>
      <c r="T154" s="1"/>
      <c r="U154" s="1"/>
      <c r="V154" s="1"/>
      <c r="W154" s="1"/>
      <c r="X154" s="1"/>
      <c r="Y154" s="1"/>
      <c r="Z154" s="1"/>
      <c r="AA154" s="1"/>
    </row>
    <row r="155" spans="1:27" ht="12.75" customHeight="1">
      <c r="A155" s="149">
        <v>46</v>
      </c>
      <c r="B155" s="150">
        <v>42380</v>
      </c>
      <c r="C155" s="150"/>
      <c r="D155" s="151" t="s">
        <v>397</v>
      </c>
      <c r="E155" s="152" t="s">
        <v>587</v>
      </c>
      <c r="F155" s="153">
        <v>81</v>
      </c>
      <c r="G155" s="152"/>
      <c r="H155" s="152">
        <v>110</v>
      </c>
      <c r="I155" s="154">
        <v>110</v>
      </c>
      <c r="J155" s="155" t="s">
        <v>662</v>
      </c>
      <c r="K155" s="156">
        <f t="shared" si="51"/>
        <v>29</v>
      </c>
      <c r="L155" s="157">
        <f t="shared" si="52"/>
        <v>0.35802469135802467</v>
      </c>
      <c r="M155" s="152" t="s">
        <v>578</v>
      </c>
      <c r="N155" s="158">
        <v>42745</v>
      </c>
      <c r="O155" s="1"/>
      <c r="P155" s="1"/>
      <c r="Q155" s="223"/>
      <c r="R155" s="1"/>
      <c r="S155" s="6"/>
      <c r="T155" s="1"/>
      <c r="U155" s="1"/>
      <c r="V155" s="1"/>
      <c r="W155" s="1"/>
      <c r="X155" s="1"/>
      <c r="Y155" s="1"/>
      <c r="Z155" s="1"/>
      <c r="AA155" s="1"/>
    </row>
    <row r="156" spans="1:27" ht="12.75" customHeight="1">
      <c r="A156" s="149">
        <v>47</v>
      </c>
      <c r="B156" s="150">
        <v>42382</v>
      </c>
      <c r="C156" s="150"/>
      <c r="D156" s="151" t="s">
        <v>669</v>
      </c>
      <c r="E156" s="152" t="s">
        <v>587</v>
      </c>
      <c r="F156" s="153">
        <v>417.5</v>
      </c>
      <c r="G156" s="152"/>
      <c r="H156" s="152">
        <v>547</v>
      </c>
      <c r="I156" s="154">
        <v>535</v>
      </c>
      <c r="J156" s="155" t="s">
        <v>662</v>
      </c>
      <c r="K156" s="156">
        <f t="shared" si="51"/>
        <v>129.5</v>
      </c>
      <c r="L156" s="157">
        <f t="shared" si="52"/>
        <v>0.31017964071856285</v>
      </c>
      <c r="M156" s="152" t="s">
        <v>578</v>
      </c>
      <c r="N156" s="158">
        <v>42578</v>
      </c>
      <c r="O156" s="1"/>
      <c r="P156" s="1"/>
      <c r="Q156" s="223"/>
      <c r="R156" s="1"/>
      <c r="S156" s="6"/>
      <c r="T156" s="1"/>
      <c r="U156" s="1"/>
      <c r="V156" s="1"/>
      <c r="W156" s="1"/>
      <c r="X156" s="1"/>
      <c r="Y156" s="1"/>
      <c r="Z156" s="1"/>
      <c r="AA156" s="1"/>
    </row>
    <row r="157" spans="1:27" ht="12.75" customHeight="1">
      <c r="A157" s="149">
        <v>48</v>
      </c>
      <c r="B157" s="150">
        <v>42408</v>
      </c>
      <c r="C157" s="150"/>
      <c r="D157" s="151" t="s">
        <v>670</v>
      </c>
      <c r="E157" s="152" t="s">
        <v>575</v>
      </c>
      <c r="F157" s="153">
        <v>650</v>
      </c>
      <c r="G157" s="152"/>
      <c r="H157" s="152">
        <v>800</v>
      </c>
      <c r="I157" s="154">
        <v>800</v>
      </c>
      <c r="J157" s="155" t="s">
        <v>662</v>
      </c>
      <c r="K157" s="156">
        <f t="shared" si="51"/>
        <v>150</v>
      </c>
      <c r="L157" s="157">
        <f t="shared" si="52"/>
        <v>0.23076923076923078</v>
      </c>
      <c r="M157" s="152" t="s">
        <v>578</v>
      </c>
      <c r="N157" s="158">
        <v>43154</v>
      </c>
      <c r="O157" s="1"/>
      <c r="P157" s="1"/>
      <c r="Q157" s="223"/>
      <c r="R157" s="1"/>
      <c r="S157" s="6"/>
      <c r="T157" s="1"/>
      <c r="U157" s="1"/>
      <c r="V157" s="1"/>
      <c r="W157" s="1"/>
      <c r="X157" s="1"/>
      <c r="Y157" s="1"/>
      <c r="Z157" s="1"/>
      <c r="AA157" s="1"/>
    </row>
    <row r="158" spans="1:27" ht="12.75" customHeight="1">
      <c r="A158" s="149">
        <v>49</v>
      </c>
      <c r="B158" s="150">
        <v>42433</v>
      </c>
      <c r="C158" s="150"/>
      <c r="D158" s="151" t="s">
        <v>235</v>
      </c>
      <c r="E158" s="152" t="s">
        <v>575</v>
      </c>
      <c r="F158" s="153">
        <v>437.5</v>
      </c>
      <c r="G158" s="152"/>
      <c r="H158" s="152">
        <v>504.5</v>
      </c>
      <c r="I158" s="154">
        <v>522</v>
      </c>
      <c r="J158" s="155" t="s">
        <v>671</v>
      </c>
      <c r="K158" s="156">
        <f t="shared" si="51"/>
        <v>67</v>
      </c>
      <c r="L158" s="157">
        <f t="shared" si="52"/>
        <v>0.15314285714285714</v>
      </c>
      <c r="M158" s="152" t="s">
        <v>578</v>
      </c>
      <c r="N158" s="158">
        <v>42480</v>
      </c>
      <c r="O158" s="1"/>
      <c r="P158" s="1"/>
      <c r="Q158" s="223"/>
      <c r="R158" s="1"/>
      <c r="S158" s="6"/>
      <c r="T158" s="1"/>
      <c r="U158" s="1"/>
      <c r="V158" s="1"/>
      <c r="W158" s="1"/>
      <c r="X158" s="1"/>
      <c r="Y158" s="1"/>
      <c r="Z158" s="1"/>
      <c r="AA158" s="1"/>
    </row>
    <row r="159" spans="1:27" ht="12.75" customHeight="1">
      <c r="A159" s="149">
        <v>50</v>
      </c>
      <c r="B159" s="150">
        <v>42438</v>
      </c>
      <c r="C159" s="150"/>
      <c r="D159" s="151" t="s">
        <v>672</v>
      </c>
      <c r="E159" s="152" t="s">
        <v>575</v>
      </c>
      <c r="F159" s="153">
        <v>189.5</v>
      </c>
      <c r="G159" s="152"/>
      <c r="H159" s="152">
        <v>218</v>
      </c>
      <c r="I159" s="154">
        <v>218</v>
      </c>
      <c r="J159" s="155" t="s">
        <v>662</v>
      </c>
      <c r="K159" s="156">
        <f t="shared" si="51"/>
        <v>28.5</v>
      </c>
      <c r="L159" s="157">
        <f t="shared" si="52"/>
        <v>0.15039577836411611</v>
      </c>
      <c r="M159" s="152" t="s">
        <v>578</v>
      </c>
      <c r="N159" s="158">
        <v>43034</v>
      </c>
      <c r="O159" s="1"/>
      <c r="P159" s="1"/>
      <c r="Q159" s="223"/>
      <c r="R159" s="1"/>
      <c r="S159" s="6"/>
      <c r="T159" s="1"/>
      <c r="U159" s="1"/>
      <c r="V159" s="1"/>
      <c r="W159" s="1"/>
      <c r="X159" s="1"/>
      <c r="Y159" s="1"/>
      <c r="Z159" s="1"/>
      <c r="AA159" s="1"/>
    </row>
    <row r="160" spans="1:27" ht="12.75" customHeight="1">
      <c r="A160" s="159">
        <v>51</v>
      </c>
      <c r="B160" s="160">
        <v>42471</v>
      </c>
      <c r="C160" s="160"/>
      <c r="D160" s="168" t="s">
        <v>673</v>
      </c>
      <c r="E160" s="163" t="s">
        <v>575</v>
      </c>
      <c r="F160" s="163">
        <v>36.5</v>
      </c>
      <c r="G160" s="164"/>
      <c r="H160" s="164">
        <v>15.85</v>
      </c>
      <c r="I160" s="164">
        <v>60</v>
      </c>
      <c r="J160" s="165" t="s">
        <v>674</v>
      </c>
      <c r="K160" s="166">
        <f t="shared" si="51"/>
        <v>-20.65</v>
      </c>
      <c r="L160" s="167">
        <f t="shared" si="52"/>
        <v>-0.5657534246575342</v>
      </c>
      <c r="M160" s="163" t="s">
        <v>588</v>
      </c>
      <c r="N160" s="171">
        <v>43627</v>
      </c>
      <c r="O160" s="1"/>
      <c r="P160" s="1"/>
      <c r="Q160" s="223"/>
      <c r="R160" s="1"/>
      <c r="S160" s="6"/>
      <c r="T160" s="1"/>
      <c r="U160" s="1"/>
      <c r="V160" s="1"/>
      <c r="W160" s="1"/>
      <c r="X160" s="1"/>
      <c r="Y160" s="1"/>
      <c r="Z160" s="1"/>
      <c r="AA160" s="1"/>
    </row>
    <row r="161" spans="1:27" ht="12.75" customHeight="1">
      <c r="A161" s="149">
        <v>52</v>
      </c>
      <c r="B161" s="150">
        <v>42472</v>
      </c>
      <c r="C161" s="150"/>
      <c r="D161" s="151" t="s">
        <v>675</v>
      </c>
      <c r="E161" s="152" t="s">
        <v>575</v>
      </c>
      <c r="F161" s="153">
        <v>93</v>
      </c>
      <c r="G161" s="152"/>
      <c r="H161" s="152">
        <v>149</v>
      </c>
      <c r="I161" s="154">
        <v>140</v>
      </c>
      <c r="J161" s="155" t="s">
        <v>676</v>
      </c>
      <c r="K161" s="156">
        <f t="shared" si="51"/>
        <v>56</v>
      </c>
      <c r="L161" s="157">
        <f t="shared" si="52"/>
        <v>0.60215053763440862</v>
      </c>
      <c r="M161" s="152" t="s">
        <v>578</v>
      </c>
      <c r="N161" s="158">
        <v>42740</v>
      </c>
      <c r="O161" s="1"/>
      <c r="P161" s="1"/>
      <c r="Q161" s="223"/>
      <c r="R161" s="1"/>
      <c r="S161" s="6"/>
      <c r="T161" s="1"/>
      <c r="U161" s="1"/>
      <c r="V161" s="1"/>
      <c r="W161" s="1"/>
      <c r="X161" s="1"/>
      <c r="Y161" s="1"/>
      <c r="Z161" s="1"/>
      <c r="AA161" s="1"/>
    </row>
    <row r="162" spans="1:27" ht="12.75" customHeight="1">
      <c r="A162" s="149">
        <v>53</v>
      </c>
      <c r="B162" s="150">
        <v>42472</v>
      </c>
      <c r="C162" s="150"/>
      <c r="D162" s="151" t="s">
        <v>677</v>
      </c>
      <c r="E162" s="152" t="s">
        <v>575</v>
      </c>
      <c r="F162" s="153">
        <v>130</v>
      </c>
      <c r="G162" s="152"/>
      <c r="H162" s="152">
        <v>150</v>
      </c>
      <c r="I162" s="154" t="s">
        <v>678</v>
      </c>
      <c r="J162" s="155" t="s">
        <v>662</v>
      </c>
      <c r="K162" s="156">
        <f t="shared" si="51"/>
        <v>20</v>
      </c>
      <c r="L162" s="157">
        <f t="shared" si="52"/>
        <v>0.15384615384615385</v>
      </c>
      <c r="M162" s="152" t="s">
        <v>578</v>
      </c>
      <c r="N162" s="158">
        <v>42564</v>
      </c>
      <c r="O162" s="1"/>
      <c r="P162" s="1"/>
      <c r="Q162" s="223"/>
      <c r="R162" s="1"/>
      <c r="S162" s="6"/>
      <c r="T162" s="1"/>
      <c r="U162" s="1"/>
      <c r="V162" s="1"/>
      <c r="W162" s="1"/>
      <c r="X162" s="1"/>
      <c r="Y162" s="1"/>
      <c r="Z162" s="1"/>
      <c r="AA162" s="1"/>
    </row>
    <row r="163" spans="1:27" ht="12.75" customHeight="1">
      <c r="A163" s="149">
        <v>54</v>
      </c>
      <c r="B163" s="150">
        <v>42473</v>
      </c>
      <c r="C163" s="150"/>
      <c r="D163" s="151" t="s">
        <v>679</v>
      </c>
      <c r="E163" s="152" t="s">
        <v>575</v>
      </c>
      <c r="F163" s="153">
        <v>196</v>
      </c>
      <c r="G163" s="152"/>
      <c r="H163" s="152">
        <v>299</v>
      </c>
      <c r="I163" s="154">
        <v>299</v>
      </c>
      <c r="J163" s="155" t="s">
        <v>662</v>
      </c>
      <c r="K163" s="156">
        <v>103</v>
      </c>
      <c r="L163" s="157">
        <v>0.52551020408163296</v>
      </c>
      <c r="M163" s="152" t="s">
        <v>578</v>
      </c>
      <c r="N163" s="158">
        <v>42620</v>
      </c>
      <c r="O163" s="1"/>
      <c r="P163" s="1"/>
      <c r="Q163" s="223"/>
      <c r="R163" s="1"/>
      <c r="S163" s="6"/>
      <c r="T163" s="1"/>
      <c r="U163" s="1"/>
      <c r="V163" s="1"/>
      <c r="W163" s="1"/>
      <c r="X163" s="1"/>
      <c r="Y163" s="1"/>
      <c r="Z163" s="1"/>
      <c r="AA163" s="1"/>
    </row>
    <row r="164" spans="1:27" ht="12.75" customHeight="1">
      <c r="A164" s="149">
        <v>55</v>
      </c>
      <c r="B164" s="150">
        <v>42473</v>
      </c>
      <c r="C164" s="150"/>
      <c r="D164" s="151" t="s">
        <v>680</v>
      </c>
      <c r="E164" s="152" t="s">
        <v>575</v>
      </c>
      <c r="F164" s="153">
        <v>88</v>
      </c>
      <c r="G164" s="152"/>
      <c r="H164" s="152">
        <v>103</v>
      </c>
      <c r="I164" s="154">
        <v>103</v>
      </c>
      <c r="J164" s="155" t="s">
        <v>662</v>
      </c>
      <c r="K164" s="156">
        <v>15</v>
      </c>
      <c r="L164" s="157">
        <v>0.170454545454545</v>
      </c>
      <c r="M164" s="152" t="s">
        <v>578</v>
      </c>
      <c r="N164" s="158">
        <v>42530</v>
      </c>
      <c r="O164" s="1"/>
      <c r="P164" s="1"/>
      <c r="Q164" s="223"/>
      <c r="R164" s="1"/>
      <c r="S164" s="6"/>
      <c r="T164" s="1"/>
      <c r="U164" s="1"/>
      <c r="V164" s="1"/>
      <c r="W164" s="1"/>
      <c r="X164" s="1"/>
      <c r="Y164" s="1"/>
      <c r="Z164" s="1"/>
      <c r="AA164" s="1"/>
    </row>
    <row r="165" spans="1:27" ht="12.75" customHeight="1">
      <c r="A165" s="149">
        <v>56</v>
      </c>
      <c r="B165" s="150">
        <v>42492</v>
      </c>
      <c r="C165" s="150"/>
      <c r="D165" s="151" t="s">
        <v>681</v>
      </c>
      <c r="E165" s="152" t="s">
        <v>575</v>
      </c>
      <c r="F165" s="153">
        <v>127.5</v>
      </c>
      <c r="G165" s="152"/>
      <c r="H165" s="152">
        <v>148</v>
      </c>
      <c r="I165" s="154" t="s">
        <v>682</v>
      </c>
      <c r="J165" s="155" t="s">
        <v>662</v>
      </c>
      <c r="K165" s="156">
        <f>H165-F165</f>
        <v>20.5</v>
      </c>
      <c r="L165" s="157">
        <f>K165/F165</f>
        <v>0.16078431372549021</v>
      </c>
      <c r="M165" s="152" t="s">
        <v>578</v>
      </c>
      <c r="N165" s="158">
        <v>42564</v>
      </c>
      <c r="O165" s="1"/>
      <c r="P165" s="1"/>
      <c r="Q165" s="223"/>
      <c r="R165" s="1"/>
      <c r="S165" s="6"/>
      <c r="T165" s="1"/>
      <c r="U165" s="1"/>
      <c r="V165" s="1"/>
      <c r="W165" s="1"/>
      <c r="X165" s="1"/>
      <c r="Y165" s="1"/>
      <c r="Z165" s="1"/>
      <c r="AA165" s="1"/>
    </row>
    <row r="166" spans="1:27" ht="12.75" customHeight="1">
      <c r="A166" s="149">
        <v>57</v>
      </c>
      <c r="B166" s="150">
        <v>42493</v>
      </c>
      <c r="C166" s="150"/>
      <c r="D166" s="151" t="s">
        <v>683</v>
      </c>
      <c r="E166" s="152" t="s">
        <v>575</v>
      </c>
      <c r="F166" s="153">
        <v>675</v>
      </c>
      <c r="G166" s="152"/>
      <c r="H166" s="152">
        <v>815</v>
      </c>
      <c r="I166" s="154" t="s">
        <v>684</v>
      </c>
      <c r="J166" s="155" t="s">
        <v>662</v>
      </c>
      <c r="K166" s="156">
        <f>H166-F166</f>
        <v>140</v>
      </c>
      <c r="L166" s="157">
        <f>K166/F166</f>
        <v>0.2074074074074074</v>
      </c>
      <c r="M166" s="152" t="s">
        <v>578</v>
      </c>
      <c r="N166" s="158">
        <v>43154</v>
      </c>
      <c r="O166" s="1"/>
      <c r="P166" s="1"/>
      <c r="Q166" s="223"/>
      <c r="R166" s="1"/>
      <c r="S166" s="6"/>
      <c r="T166" s="1"/>
      <c r="U166" s="1"/>
      <c r="V166" s="1"/>
      <c r="W166" s="1"/>
      <c r="X166" s="1"/>
      <c r="Y166" s="1"/>
      <c r="Z166" s="1"/>
      <c r="AA166" s="1"/>
    </row>
    <row r="167" spans="1:27" ht="12.75" customHeight="1">
      <c r="A167" s="159">
        <v>58</v>
      </c>
      <c r="B167" s="160">
        <v>42522</v>
      </c>
      <c r="C167" s="160"/>
      <c r="D167" s="161" t="s">
        <v>685</v>
      </c>
      <c r="E167" s="162" t="s">
        <v>575</v>
      </c>
      <c r="F167" s="163">
        <v>500</v>
      </c>
      <c r="G167" s="163"/>
      <c r="H167" s="164">
        <v>232.5</v>
      </c>
      <c r="I167" s="164" t="s">
        <v>686</v>
      </c>
      <c r="J167" s="165" t="s">
        <v>687</v>
      </c>
      <c r="K167" s="166">
        <f>H167-F167</f>
        <v>-267.5</v>
      </c>
      <c r="L167" s="167">
        <f>K167/F167</f>
        <v>-0.53500000000000003</v>
      </c>
      <c r="M167" s="163" t="s">
        <v>588</v>
      </c>
      <c r="N167" s="160">
        <v>43735</v>
      </c>
      <c r="O167" s="1"/>
      <c r="P167" s="1"/>
      <c r="Q167" s="223"/>
      <c r="R167" s="1"/>
      <c r="S167" s="6"/>
      <c r="T167" s="1"/>
      <c r="U167" s="1"/>
      <c r="V167" s="1"/>
      <c r="W167" s="1"/>
      <c r="X167" s="1"/>
      <c r="Y167" s="1"/>
      <c r="Z167" s="1"/>
      <c r="AA167" s="1"/>
    </row>
    <row r="168" spans="1:27" ht="12.75" customHeight="1">
      <c r="A168" s="149">
        <v>59</v>
      </c>
      <c r="B168" s="150">
        <v>42527</v>
      </c>
      <c r="C168" s="150"/>
      <c r="D168" s="151" t="s">
        <v>530</v>
      </c>
      <c r="E168" s="152" t="s">
        <v>575</v>
      </c>
      <c r="F168" s="153">
        <v>110</v>
      </c>
      <c r="G168" s="152"/>
      <c r="H168" s="152">
        <v>126.5</v>
      </c>
      <c r="I168" s="154">
        <v>125</v>
      </c>
      <c r="J168" s="155" t="s">
        <v>614</v>
      </c>
      <c r="K168" s="156">
        <f>H168-F168</f>
        <v>16.5</v>
      </c>
      <c r="L168" s="157">
        <f>K168/F168</f>
        <v>0.15</v>
      </c>
      <c r="M168" s="152" t="s">
        <v>578</v>
      </c>
      <c r="N168" s="158">
        <v>42552</v>
      </c>
      <c r="O168" s="1"/>
      <c r="P168" s="1"/>
      <c r="Q168" s="223"/>
      <c r="R168" s="1"/>
      <c r="S168" s="6"/>
      <c r="T168" s="1"/>
      <c r="U168" s="1"/>
      <c r="V168" s="1"/>
      <c r="W168" s="1"/>
      <c r="X168" s="1"/>
      <c r="Y168" s="1"/>
      <c r="Z168" s="1"/>
      <c r="AA168" s="1"/>
    </row>
    <row r="169" spans="1:27" ht="12.75" customHeight="1">
      <c r="A169" s="149">
        <v>60</v>
      </c>
      <c r="B169" s="150">
        <v>42538</v>
      </c>
      <c r="C169" s="150"/>
      <c r="D169" s="151" t="s">
        <v>688</v>
      </c>
      <c r="E169" s="152" t="s">
        <v>575</v>
      </c>
      <c r="F169" s="153">
        <v>44</v>
      </c>
      <c r="G169" s="152"/>
      <c r="H169" s="152">
        <v>69.5</v>
      </c>
      <c r="I169" s="154">
        <v>69.5</v>
      </c>
      <c r="J169" s="155" t="s">
        <v>689</v>
      </c>
      <c r="K169" s="156">
        <f>H169-F169</f>
        <v>25.5</v>
      </c>
      <c r="L169" s="157">
        <f>K169/F169</f>
        <v>0.57954545454545459</v>
      </c>
      <c r="M169" s="152" t="s">
        <v>578</v>
      </c>
      <c r="N169" s="158">
        <v>42977</v>
      </c>
      <c r="O169" s="1"/>
      <c r="P169" s="1"/>
      <c r="Q169" s="223"/>
      <c r="R169" s="1"/>
      <c r="S169" s="6"/>
      <c r="T169" s="1"/>
      <c r="U169" s="1"/>
      <c r="V169" s="1"/>
      <c r="W169" s="1"/>
      <c r="X169" s="1"/>
      <c r="Y169" s="1"/>
      <c r="Z169" s="1"/>
      <c r="AA169" s="1"/>
    </row>
    <row r="170" spans="1:27" ht="12.75" customHeight="1">
      <c r="A170" s="149">
        <v>61</v>
      </c>
      <c r="B170" s="150">
        <v>42549</v>
      </c>
      <c r="C170" s="150"/>
      <c r="D170" s="151" t="s">
        <v>690</v>
      </c>
      <c r="E170" s="152" t="s">
        <v>575</v>
      </c>
      <c r="F170" s="153">
        <v>262.5</v>
      </c>
      <c r="G170" s="152"/>
      <c r="H170" s="152">
        <v>340</v>
      </c>
      <c r="I170" s="154">
        <v>333</v>
      </c>
      <c r="J170" s="155" t="s">
        <v>691</v>
      </c>
      <c r="K170" s="156">
        <v>77.5</v>
      </c>
      <c r="L170" s="157">
        <v>0.29523809523809502</v>
      </c>
      <c r="M170" s="152" t="s">
        <v>578</v>
      </c>
      <c r="N170" s="158">
        <v>43017</v>
      </c>
      <c r="O170" s="1"/>
      <c r="P170" s="1"/>
      <c r="Q170" s="223"/>
      <c r="R170" s="1"/>
      <c r="S170" s="6"/>
      <c r="T170" s="1"/>
      <c r="U170" s="1"/>
      <c r="V170" s="1"/>
      <c r="W170" s="1"/>
      <c r="X170" s="1"/>
      <c r="Y170" s="1"/>
      <c r="Z170" s="1"/>
      <c r="AA170" s="1"/>
    </row>
    <row r="171" spans="1:27" ht="12.75" customHeight="1">
      <c r="A171" s="149">
        <v>62</v>
      </c>
      <c r="B171" s="150">
        <v>42549</v>
      </c>
      <c r="C171" s="150"/>
      <c r="D171" s="151" t="s">
        <v>692</v>
      </c>
      <c r="E171" s="152" t="s">
        <v>575</v>
      </c>
      <c r="F171" s="153">
        <v>840</v>
      </c>
      <c r="G171" s="152"/>
      <c r="H171" s="152">
        <v>1230</v>
      </c>
      <c r="I171" s="154">
        <v>1230</v>
      </c>
      <c r="J171" s="155" t="s">
        <v>662</v>
      </c>
      <c r="K171" s="156">
        <v>390</v>
      </c>
      <c r="L171" s="157">
        <v>0.46428571428571402</v>
      </c>
      <c r="M171" s="152" t="s">
        <v>578</v>
      </c>
      <c r="N171" s="158">
        <v>42649</v>
      </c>
      <c r="O171" s="1"/>
      <c r="P171" s="1"/>
      <c r="Q171" s="223"/>
      <c r="R171" s="1"/>
      <c r="S171" s="6"/>
      <c r="T171" s="1"/>
      <c r="U171" s="1"/>
      <c r="V171" s="1"/>
      <c r="W171" s="1"/>
      <c r="X171" s="1"/>
      <c r="Y171" s="1"/>
      <c r="Z171" s="1"/>
      <c r="AA171" s="1"/>
    </row>
    <row r="172" spans="1:27" ht="12.75" customHeight="1">
      <c r="A172" s="172">
        <v>63</v>
      </c>
      <c r="B172" s="173">
        <v>42556</v>
      </c>
      <c r="C172" s="173"/>
      <c r="D172" s="174" t="s">
        <v>693</v>
      </c>
      <c r="E172" s="175" t="s">
        <v>575</v>
      </c>
      <c r="F172" s="175">
        <v>395</v>
      </c>
      <c r="G172" s="176"/>
      <c r="H172" s="176">
        <f>(468.5+342.5)/2</f>
        <v>405.5</v>
      </c>
      <c r="I172" s="176">
        <v>510</v>
      </c>
      <c r="J172" s="177" t="s">
        <v>694</v>
      </c>
      <c r="K172" s="178">
        <f t="shared" ref="K172:K178" si="53">H172-F172</f>
        <v>10.5</v>
      </c>
      <c r="L172" s="179">
        <f t="shared" ref="L172:L178" si="54">K172/F172</f>
        <v>2.6582278481012658E-2</v>
      </c>
      <c r="M172" s="175" t="s">
        <v>595</v>
      </c>
      <c r="N172" s="173">
        <v>43606</v>
      </c>
      <c r="O172" s="1"/>
      <c r="P172" s="1"/>
      <c r="Q172" s="223"/>
      <c r="R172" s="1"/>
      <c r="S172" s="6"/>
      <c r="T172" s="1"/>
      <c r="U172" s="1"/>
      <c r="V172" s="1"/>
      <c r="W172" s="1"/>
      <c r="X172" s="1"/>
      <c r="Y172" s="1"/>
      <c r="Z172" s="1"/>
      <c r="AA172" s="1"/>
    </row>
    <row r="173" spans="1:27" ht="12.75" customHeight="1">
      <c r="A173" s="159">
        <v>64</v>
      </c>
      <c r="B173" s="160">
        <v>42584</v>
      </c>
      <c r="C173" s="160"/>
      <c r="D173" s="161" t="s">
        <v>695</v>
      </c>
      <c r="E173" s="162" t="s">
        <v>587</v>
      </c>
      <c r="F173" s="163">
        <f>169.5-12.8</f>
        <v>156.69999999999999</v>
      </c>
      <c r="G173" s="163"/>
      <c r="H173" s="164">
        <v>77</v>
      </c>
      <c r="I173" s="164" t="s">
        <v>696</v>
      </c>
      <c r="J173" s="165" t="s">
        <v>697</v>
      </c>
      <c r="K173" s="166">
        <f t="shared" si="53"/>
        <v>-79.699999999999989</v>
      </c>
      <c r="L173" s="167">
        <f t="shared" si="54"/>
        <v>-0.50861518825781749</v>
      </c>
      <c r="M173" s="163" t="s">
        <v>588</v>
      </c>
      <c r="N173" s="160">
        <v>43522</v>
      </c>
      <c r="O173" s="1"/>
      <c r="P173" s="1"/>
      <c r="Q173" s="223"/>
      <c r="R173" s="1"/>
      <c r="S173" s="6"/>
      <c r="T173" s="1"/>
      <c r="U173" s="1"/>
      <c r="V173" s="1"/>
      <c r="W173" s="1"/>
      <c r="X173" s="1"/>
      <c r="Y173" s="1"/>
      <c r="Z173" s="1"/>
      <c r="AA173" s="1"/>
    </row>
    <row r="174" spans="1:27" ht="12.75" customHeight="1">
      <c r="A174" s="159">
        <v>65</v>
      </c>
      <c r="B174" s="160">
        <v>42586</v>
      </c>
      <c r="C174" s="160"/>
      <c r="D174" s="161" t="s">
        <v>698</v>
      </c>
      <c r="E174" s="162" t="s">
        <v>575</v>
      </c>
      <c r="F174" s="163">
        <v>400</v>
      </c>
      <c r="G174" s="163"/>
      <c r="H174" s="164">
        <v>305</v>
      </c>
      <c r="I174" s="164">
        <v>475</v>
      </c>
      <c r="J174" s="165" t="s">
        <v>699</v>
      </c>
      <c r="K174" s="166">
        <f t="shared" si="53"/>
        <v>-95</v>
      </c>
      <c r="L174" s="167">
        <f t="shared" si="54"/>
        <v>-0.23749999999999999</v>
      </c>
      <c r="M174" s="163" t="s">
        <v>588</v>
      </c>
      <c r="N174" s="160">
        <v>43606</v>
      </c>
      <c r="O174" s="1"/>
      <c r="P174" s="1"/>
      <c r="Q174" s="223"/>
      <c r="R174" s="1"/>
      <c r="S174" s="6"/>
      <c r="T174" s="1"/>
      <c r="U174" s="1"/>
      <c r="V174" s="1"/>
      <c r="W174" s="1"/>
      <c r="X174" s="1"/>
      <c r="Y174" s="1"/>
      <c r="Z174" s="1"/>
      <c r="AA174" s="1"/>
    </row>
    <row r="175" spans="1:27" ht="12.75" customHeight="1">
      <c r="A175" s="149">
        <v>66</v>
      </c>
      <c r="B175" s="150">
        <v>42593</v>
      </c>
      <c r="C175" s="150"/>
      <c r="D175" s="151" t="s">
        <v>700</v>
      </c>
      <c r="E175" s="152" t="s">
        <v>575</v>
      </c>
      <c r="F175" s="153">
        <v>86.5</v>
      </c>
      <c r="G175" s="152"/>
      <c r="H175" s="152">
        <v>130</v>
      </c>
      <c r="I175" s="154">
        <v>130</v>
      </c>
      <c r="J175" s="155" t="s">
        <v>701</v>
      </c>
      <c r="K175" s="156">
        <f t="shared" si="53"/>
        <v>43.5</v>
      </c>
      <c r="L175" s="157">
        <f t="shared" si="54"/>
        <v>0.50289017341040465</v>
      </c>
      <c r="M175" s="152" t="s">
        <v>578</v>
      </c>
      <c r="N175" s="158">
        <v>43091</v>
      </c>
      <c r="O175" s="1"/>
      <c r="P175" s="1"/>
      <c r="Q175" s="223"/>
      <c r="R175" s="1"/>
      <c r="S175" s="6"/>
      <c r="T175" s="1"/>
      <c r="U175" s="1"/>
      <c r="V175" s="1"/>
      <c r="W175" s="1"/>
      <c r="X175" s="1"/>
      <c r="Y175" s="1"/>
      <c r="Z175" s="1"/>
      <c r="AA175" s="1"/>
    </row>
    <row r="176" spans="1:27" ht="12.75" customHeight="1">
      <c r="A176" s="159">
        <v>67</v>
      </c>
      <c r="B176" s="160">
        <v>42600</v>
      </c>
      <c r="C176" s="160"/>
      <c r="D176" s="161" t="s">
        <v>120</v>
      </c>
      <c r="E176" s="162" t="s">
        <v>575</v>
      </c>
      <c r="F176" s="163">
        <v>133.5</v>
      </c>
      <c r="G176" s="163"/>
      <c r="H176" s="164">
        <v>126.5</v>
      </c>
      <c r="I176" s="164">
        <v>178</v>
      </c>
      <c r="J176" s="165" t="s">
        <v>702</v>
      </c>
      <c r="K176" s="166">
        <f t="shared" si="53"/>
        <v>-7</v>
      </c>
      <c r="L176" s="167">
        <f t="shared" si="54"/>
        <v>-5.2434456928838954E-2</v>
      </c>
      <c r="M176" s="163" t="s">
        <v>588</v>
      </c>
      <c r="N176" s="160">
        <v>42615</v>
      </c>
      <c r="O176" s="1"/>
      <c r="P176" s="1"/>
      <c r="Q176" s="223"/>
      <c r="R176" s="1"/>
      <c r="S176" s="6"/>
      <c r="T176" s="1"/>
      <c r="U176" s="1"/>
      <c r="V176" s="1"/>
      <c r="W176" s="1"/>
      <c r="X176" s="1"/>
      <c r="Y176" s="1"/>
      <c r="Z176" s="1"/>
      <c r="AA176" s="1"/>
    </row>
    <row r="177" spans="1:27" ht="12.75" customHeight="1">
      <c r="A177" s="149">
        <v>68</v>
      </c>
      <c r="B177" s="150">
        <v>42613</v>
      </c>
      <c r="C177" s="150"/>
      <c r="D177" s="151" t="s">
        <v>703</v>
      </c>
      <c r="E177" s="152" t="s">
        <v>575</v>
      </c>
      <c r="F177" s="153">
        <v>560</v>
      </c>
      <c r="G177" s="152"/>
      <c r="H177" s="152">
        <v>725</v>
      </c>
      <c r="I177" s="154">
        <v>725</v>
      </c>
      <c r="J177" s="155" t="s">
        <v>608</v>
      </c>
      <c r="K177" s="156">
        <f t="shared" si="53"/>
        <v>165</v>
      </c>
      <c r="L177" s="157">
        <f t="shared" si="54"/>
        <v>0.29464285714285715</v>
      </c>
      <c r="M177" s="152" t="s">
        <v>578</v>
      </c>
      <c r="N177" s="158">
        <v>42456</v>
      </c>
      <c r="O177" s="1"/>
      <c r="P177" s="1"/>
      <c r="Q177" s="223"/>
      <c r="R177" s="1"/>
      <c r="S177" s="6"/>
      <c r="T177" s="1"/>
      <c r="U177" s="1"/>
      <c r="V177" s="1"/>
      <c r="W177" s="1"/>
      <c r="X177" s="1"/>
      <c r="Y177" s="1"/>
      <c r="Z177" s="1"/>
      <c r="AA177" s="1"/>
    </row>
    <row r="178" spans="1:27" ht="12.75" customHeight="1">
      <c r="A178" s="149">
        <v>69</v>
      </c>
      <c r="B178" s="150">
        <v>42614</v>
      </c>
      <c r="C178" s="150"/>
      <c r="D178" s="151" t="s">
        <v>704</v>
      </c>
      <c r="E178" s="152" t="s">
        <v>575</v>
      </c>
      <c r="F178" s="153">
        <v>160.5</v>
      </c>
      <c r="G178" s="152"/>
      <c r="H178" s="152">
        <v>210</v>
      </c>
      <c r="I178" s="154">
        <v>210</v>
      </c>
      <c r="J178" s="155" t="s">
        <v>608</v>
      </c>
      <c r="K178" s="156">
        <f t="shared" si="53"/>
        <v>49.5</v>
      </c>
      <c r="L178" s="157">
        <f t="shared" si="54"/>
        <v>0.30841121495327101</v>
      </c>
      <c r="M178" s="152" t="s">
        <v>578</v>
      </c>
      <c r="N178" s="158">
        <v>42871</v>
      </c>
      <c r="O178" s="1"/>
      <c r="P178" s="1"/>
      <c r="Q178" s="223"/>
      <c r="R178" s="1"/>
      <c r="S178" s="6"/>
      <c r="T178" s="1"/>
      <c r="U178" s="1"/>
      <c r="V178" s="1"/>
      <c r="W178" s="1"/>
      <c r="X178" s="1"/>
      <c r="Y178" s="1"/>
      <c r="Z178" s="1"/>
      <c r="AA178" s="1"/>
    </row>
    <row r="179" spans="1:27" ht="12.75" customHeight="1">
      <c r="A179" s="149">
        <v>70</v>
      </c>
      <c r="B179" s="150">
        <v>42646</v>
      </c>
      <c r="C179" s="150"/>
      <c r="D179" s="151" t="s">
        <v>407</v>
      </c>
      <c r="E179" s="152" t="s">
        <v>575</v>
      </c>
      <c r="F179" s="153">
        <v>430</v>
      </c>
      <c r="G179" s="152"/>
      <c r="H179" s="152">
        <v>596</v>
      </c>
      <c r="I179" s="154">
        <v>575</v>
      </c>
      <c r="J179" s="155" t="s">
        <v>705</v>
      </c>
      <c r="K179" s="156">
        <v>166</v>
      </c>
      <c r="L179" s="157">
        <v>0.38604651162790699</v>
      </c>
      <c r="M179" s="152" t="s">
        <v>578</v>
      </c>
      <c r="N179" s="158">
        <v>42769</v>
      </c>
      <c r="O179" s="1"/>
      <c r="P179" s="1"/>
      <c r="Q179" s="223"/>
      <c r="R179" s="1"/>
      <c r="S179" s="6"/>
      <c r="T179" s="1"/>
      <c r="U179" s="1"/>
      <c r="V179" s="1"/>
      <c r="W179" s="1"/>
      <c r="X179" s="1"/>
      <c r="Y179" s="1"/>
      <c r="Z179" s="1"/>
      <c r="AA179" s="1"/>
    </row>
    <row r="180" spans="1:27" ht="12.75" customHeight="1">
      <c r="A180" s="149">
        <v>71</v>
      </c>
      <c r="B180" s="150">
        <v>42657</v>
      </c>
      <c r="C180" s="150"/>
      <c r="D180" s="151" t="s">
        <v>706</v>
      </c>
      <c r="E180" s="152" t="s">
        <v>575</v>
      </c>
      <c r="F180" s="153">
        <v>280</v>
      </c>
      <c r="G180" s="152"/>
      <c r="H180" s="152">
        <v>345</v>
      </c>
      <c r="I180" s="154">
        <v>345</v>
      </c>
      <c r="J180" s="155" t="s">
        <v>608</v>
      </c>
      <c r="K180" s="156">
        <f t="shared" ref="K180:K185" si="55">H180-F180</f>
        <v>65</v>
      </c>
      <c r="L180" s="157">
        <f>K180/F180</f>
        <v>0.23214285714285715</v>
      </c>
      <c r="M180" s="152" t="s">
        <v>578</v>
      </c>
      <c r="N180" s="158">
        <v>42814</v>
      </c>
      <c r="O180" s="1"/>
      <c r="P180" s="1"/>
      <c r="Q180" s="223"/>
      <c r="R180" s="1"/>
      <c r="S180" s="6"/>
      <c r="T180" s="1"/>
      <c r="U180" s="1"/>
      <c r="V180" s="1"/>
      <c r="W180" s="1"/>
      <c r="X180" s="1"/>
      <c r="Y180" s="1"/>
      <c r="Z180" s="1"/>
      <c r="AA180" s="1"/>
    </row>
    <row r="181" spans="1:27" ht="12.75" customHeight="1">
      <c r="A181" s="149">
        <v>72</v>
      </c>
      <c r="B181" s="150">
        <v>42657</v>
      </c>
      <c r="C181" s="150"/>
      <c r="D181" s="151" t="s">
        <v>707</v>
      </c>
      <c r="E181" s="152" t="s">
        <v>575</v>
      </c>
      <c r="F181" s="153">
        <v>245</v>
      </c>
      <c r="G181" s="152"/>
      <c r="H181" s="152">
        <v>325.5</v>
      </c>
      <c r="I181" s="154">
        <v>330</v>
      </c>
      <c r="J181" s="155" t="s">
        <v>708</v>
      </c>
      <c r="K181" s="156">
        <f t="shared" si="55"/>
        <v>80.5</v>
      </c>
      <c r="L181" s="157">
        <f>K181/F181</f>
        <v>0.32857142857142857</v>
      </c>
      <c r="M181" s="152" t="s">
        <v>578</v>
      </c>
      <c r="N181" s="158">
        <v>42769</v>
      </c>
      <c r="O181" s="1"/>
      <c r="P181" s="1"/>
      <c r="Q181" s="223"/>
      <c r="R181" s="1"/>
      <c r="S181" s="6"/>
      <c r="T181" s="1"/>
      <c r="U181" s="1"/>
      <c r="V181" s="1"/>
      <c r="W181" s="1"/>
      <c r="X181" s="1"/>
      <c r="Y181" s="1"/>
      <c r="Z181" s="1"/>
      <c r="AA181" s="1"/>
    </row>
    <row r="182" spans="1:27" ht="12.75" customHeight="1">
      <c r="A182" s="149">
        <v>73</v>
      </c>
      <c r="B182" s="150">
        <v>42660</v>
      </c>
      <c r="C182" s="150"/>
      <c r="D182" s="151" t="s">
        <v>709</v>
      </c>
      <c r="E182" s="152" t="s">
        <v>575</v>
      </c>
      <c r="F182" s="153">
        <v>125</v>
      </c>
      <c r="G182" s="152"/>
      <c r="H182" s="152">
        <v>160</v>
      </c>
      <c r="I182" s="154">
        <v>160</v>
      </c>
      <c r="J182" s="155" t="s">
        <v>662</v>
      </c>
      <c r="K182" s="156">
        <f t="shared" si="55"/>
        <v>35</v>
      </c>
      <c r="L182" s="157">
        <v>0.28000000000000003</v>
      </c>
      <c r="M182" s="152" t="s">
        <v>578</v>
      </c>
      <c r="N182" s="158">
        <v>42803</v>
      </c>
      <c r="O182" s="1"/>
      <c r="P182" s="1"/>
      <c r="Q182" s="223"/>
      <c r="R182" s="1"/>
      <c r="S182" s="6"/>
      <c r="T182" s="1"/>
      <c r="U182" s="1"/>
      <c r="V182" s="1"/>
      <c r="W182" s="1"/>
      <c r="X182" s="1"/>
      <c r="Y182" s="1"/>
      <c r="Z182" s="1"/>
      <c r="AA182" s="1"/>
    </row>
    <row r="183" spans="1:27" ht="12.75" customHeight="1">
      <c r="A183" s="149">
        <v>74</v>
      </c>
      <c r="B183" s="150">
        <v>42660</v>
      </c>
      <c r="C183" s="150"/>
      <c r="D183" s="151" t="s">
        <v>710</v>
      </c>
      <c r="E183" s="152" t="s">
        <v>575</v>
      </c>
      <c r="F183" s="153">
        <v>114</v>
      </c>
      <c r="G183" s="152"/>
      <c r="H183" s="152">
        <v>145</v>
      </c>
      <c r="I183" s="154">
        <v>145</v>
      </c>
      <c r="J183" s="155" t="s">
        <v>662</v>
      </c>
      <c r="K183" s="156">
        <f t="shared" si="55"/>
        <v>31</v>
      </c>
      <c r="L183" s="157">
        <f>K183/F183</f>
        <v>0.27192982456140352</v>
      </c>
      <c r="M183" s="152" t="s">
        <v>578</v>
      </c>
      <c r="N183" s="158">
        <v>42859</v>
      </c>
      <c r="O183" s="1"/>
      <c r="P183" s="1"/>
      <c r="Q183" s="223"/>
      <c r="R183" s="1"/>
      <c r="S183" s="6"/>
      <c r="T183" s="1"/>
      <c r="U183" s="1"/>
      <c r="V183" s="1"/>
      <c r="W183" s="1"/>
      <c r="X183" s="1"/>
      <c r="Y183" s="1"/>
      <c r="Z183" s="1"/>
      <c r="AA183" s="1"/>
    </row>
    <row r="184" spans="1:27" ht="12.75" customHeight="1">
      <c r="A184" s="149">
        <v>75</v>
      </c>
      <c r="B184" s="150">
        <v>42660</v>
      </c>
      <c r="C184" s="150"/>
      <c r="D184" s="151" t="s">
        <v>711</v>
      </c>
      <c r="E184" s="152" t="s">
        <v>575</v>
      </c>
      <c r="F184" s="153">
        <v>212</v>
      </c>
      <c r="G184" s="152"/>
      <c r="H184" s="152">
        <v>280</v>
      </c>
      <c r="I184" s="154">
        <v>276</v>
      </c>
      <c r="J184" s="155" t="s">
        <v>712</v>
      </c>
      <c r="K184" s="156">
        <f t="shared" si="55"/>
        <v>68</v>
      </c>
      <c r="L184" s="157">
        <f>K184/F184</f>
        <v>0.32075471698113206</v>
      </c>
      <c r="M184" s="152" t="s">
        <v>578</v>
      </c>
      <c r="N184" s="158">
        <v>42858</v>
      </c>
      <c r="O184" s="1"/>
      <c r="P184" s="1"/>
      <c r="Q184" s="223"/>
      <c r="R184" s="1"/>
      <c r="S184" s="6"/>
      <c r="T184" s="1"/>
      <c r="U184" s="1"/>
      <c r="V184" s="1"/>
      <c r="W184" s="1"/>
      <c r="X184" s="1"/>
      <c r="Y184" s="1"/>
      <c r="Z184" s="1"/>
      <c r="AA184" s="1"/>
    </row>
    <row r="185" spans="1:27" ht="12.75" customHeight="1">
      <c r="A185" s="149">
        <v>76</v>
      </c>
      <c r="B185" s="150">
        <v>42678</v>
      </c>
      <c r="C185" s="150"/>
      <c r="D185" s="151" t="s">
        <v>454</v>
      </c>
      <c r="E185" s="152" t="s">
        <v>575</v>
      </c>
      <c r="F185" s="153">
        <v>155</v>
      </c>
      <c r="G185" s="152"/>
      <c r="H185" s="152">
        <v>210</v>
      </c>
      <c r="I185" s="154">
        <v>210</v>
      </c>
      <c r="J185" s="155" t="s">
        <v>713</v>
      </c>
      <c r="K185" s="156">
        <f t="shared" si="55"/>
        <v>55</v>
      </c>
      <c r="L185" s="157">
        <f>K185/F185</f>
        <v>0.35483870967741937</v>
      </c>
      <c r="M185" s="152" t="s">
        <v>578</v>
      </c>
      <c r="N185" s="158">
        <v>42944</v>
      </c>
      <c r="O185" s="1"/>
      <c r="P185" s="1"/>
      <c r="Q185" s="223"/>
      <c r="R185" s="1"/>
      <c r="S185" s="6"/>
      <c r="T185" s="1"/>
      <c r="U185" s="1"/>
      <c r="V185" s="1"/>
      <c r="W185" s="1"/>
      <c r="X185" s="1"/>
      <c r="Y185" s="1"/>
      <c r="Z185" s="1"/>
      <c r="AA185" s="1"/>
    </row>
    <row r="186" spans="1:27" ht="12.75" customHeight="1">
      <c r="A186" s="159">
        <v>77</v>
      </c>
      <c r="B186" s="160">
        <v>42710</v>
      </c>
      <c r="C186" s="160"/>
      <c r="D186" s="161" t="s">
        <v>714</v>
      </c>
      <c r="E186" s="162" t="s">
        <v>575</v>
      </c>
      <c r="F186" s="163">
        <v>150.5</v>
      </c>
      <c r="G186" s="163"/>
      <c r="H186" s="164">
        <v>72.5</v>
      </c>
      <c r="I186" s="164">
        <v>174</v>
      </c>
      <c r="J186" s="165" t="s">
        <v>715</v>
      </c>
      <c r="K186" s="166">
        <v>-78</v>
      </c>
      <c r="L186" s="167">
        <v>-0.51827242524916906</v>
      </c>
      <c r="M186" s="163" t="s">
        <v>588</v>
      </c>
      <c r="N186" s="160">
        <v>43333</v>
      </c>
      <c r="O186" s="1"/>
      <c r="P186" s="1"/>
      <c r="Q186" s="223"/>
      <c r="R186" s="1"/>
      <c r="S186" s="6"/>
      <c r="T186" s="1"/>
      <c r="U186" s="1"/>
      <c r="V186" s="1"/>
      <c r="W186" s="1"/>
      <c r="X186" s="1"/>
      <c r="Y186" s="1"/>
      <c r="Z186" s="1"/>
      <c r="AA186" s="1"/>
    </row>
    <row r="187" spans="1:27" ht="12.75" customHeight="1">
      <c r="A187" s="149">
        <v>78</v>
      </c>
      <c r="B187" s="150">
        <v>42712</v>
      </c>
      <c r="C187" s="150"/>
      <c r="D187" s="151" t="s">
        <v>716</v>
      </c>
      <c r="E187" s="152" t="s">
        <v>575</v>
      </c>
      <c r="F187" s="153">
        <v>380</v>
      </c>
      <c r="G187" s="152"/>
      <c r="H187" s="152">
        <v>478</v>
      </c>
      <c r="I187" s="154">
        <v>468</v>
      </c>
      <c r="J187" s="155" t="s">
        <v>662</v>
      </c>
      <c r="K187" s="156">
        <f>H187-F187</f>
        <v>98</v>
      </c>
      <c r="L187" s="157">
        <f>K187/F187</f>
        <v>0.25789473684210529</v>
      </c>
      <c r="M187" s="152" t="s">
        <v>578</v>
      </c>
      <c r="N187" s="158">
        <v>43025</v>
      </c>
      <c r="O187" s="1"/>
      <c r="P187" s="1"/>
      <c r="Q187" s="223"/>
      <c r="R187" s="1"/>
      <c r="S187" s="6"/>
      <c r="T187" s="1"/>
      <c r="U187" s="1"/>
      <c r="V187" s="1"/>
      <c r="W187" s="1"/>
      <c r="X187" s="1"/>
      <c r="Y187" s="1"/>
      <c r="Z187" s="1"/>
      <c r="AA187" s="1"/>
    </row>
    <row r="188" spans="1:27" ht="12.75" customHeight="1">
      <c r="A188" s="149">
        <v>79</v>
      </c>
      <c r="B188" s="150">
        <v>42734</v>
      </c>
      <c r="C188" s="150"/>
      <c r="D188" s="151" t="s">
        <v>119</v>
      </c>
      <c r="E188" s="152" t="s">
        <v>575</v>
      </c>
      <c r="F188" s="153">
        <v>305</v>
      </c>
      <c r="G188" s="152"/>
      <c r="H188" s="152">
        <v>375</v>
      </c>
      <c r="I188" s="154">
        <v>375</v>
      </c>
      <c r="J188" s="155" t="s">
        <v>662</v>
      </c>
      <c r="K188" s="156">
        <f>H188-F188</f>
        <v>70</v>
      </c>
      <c r="L188" s="157">
        <f>K188/F188</f>
        <v>0.22950819672131148</v>
      </c>
      <c r="M188" s="152" t="s">
        <v>578</v>
      </c>
      <c r="N188" s="158">
        <v>42768</v>
      </c>
      <c r="O188" s="1"/>
      <c r="P188" s="1"/>
      <c r="Q188" s="223"/>
      <c r="R188" s="1"/>
      <c r="S188" s="6"/>
      <c r="T188" s="1"/>
      <c r="U188" s="1"/>
      <c r="V188" s="1"/>
      <c r="W188" s="1"/>
      <c r="X188" s="1"/>
      <c r="Y188" s="1"/>
      <c r="Z188" s="1"/>
      <c r="AA188" s="1"/>
    </row>
    <row r="189" spans="1:27" ht="12.75" customHeight="1">
      <c r="A189" s="149">
        <v>80</v>
      </c>
      <c r="B189" s="150">
        <v>42739</v>
      </c>
      <c r="C189" s="150"/>
      <c r="D189" s="151" t="s">
        <v>102</v>
      </c>
      <c r="E189" s="152" t="s">
        <v>575</v>
      </c>
      <c r="F189" s="153">
        <v>99.5</v>
      </c>
      <c r="G189" s="152"/>
      <c r="H189" s="152">
        <v>158</v>
      </c>
      <c r="I189" s="154">
        <v>158</v>
      </c>
      <c r="J189" s="155" t="s">
        <v>662</v>
      </c>
      <c r="K189" s="156">
        <f>H189-F189</f>
        <v>58.5</v>
      </c>
      <c r="L189" s="157">
        <f>K189/F189</f>
        <v>0.5879396984924623</v>
      </c>
      <c r="M189" s="152" t="s">
        <v>578</v>
      </c>
      <c r="N189" s="158">
        <v>42898</v>
      </c>
      <c r="O189" s="1"/>
      <c r="P189" s="1"/>
      <c r="Q189" s="223"/>
      <c r="R189" s="1"/>
      <c r="S189" s="6"/>
      <c r="T189" s="1"/>
      <c r="U189" s="1"/>
      <c r="V189" s="1"/>
      <c r="W189" s="1"/>
      <c r="X189" s="1"/>
      <c r="Y189" s="1"/>
      <c r="Z189" s="1"/>
      <c r="AA189" s="1"/>
    </row>
    <row r="190" spans="1:27" ht="12.75" customHeight="1">
      <c r="A190" s="149">
        <v>81</v>
      </c>
      <c r="B190" s="150">
        <v>42739</v>
      </c>
      <c r="C190" s="150"/>
      <c r="D190" s="151" t="s">
        <v>102</v>
      </c>
      <c r="E190" s="152" t="s">
        <v>575</v>
      </c>
      <c r="F190" s="153">
        <v>99.5</v>
      </c>
      <c r="G190" s="152"/>
      <c r="H190" s="152">
        <v>158</v>
      </c>
      <c r="I190" s="154">
        <v>158</v>
      </c>
      <c r="J190" s="155" t="s">
        <v>662</v>
      </c>
      <c r="K190" s="156">
        <v>58.5</v>
      </c>
      <c r="L190" s="157">
        <v>0.58793969849246197</v>
      </c>
      <c r="M190" s="152" t="s">
        <v>578</v>
      </c>
      <c r="N190" s="158">
        <v>42898</v>
      </c>
      <c r="O190" s="1"/>
      <c r="P190" s="1"/>
      <c r="Q190" s="223"/>
      <c r="R190" s="1"/>
      <c r="S190" s="6"/>
      <c r="T190" s="1"/>
      <c r="U190" s="1"/>
      <c r="V190" s="1"/>
      <c r="W190" s="1"/>
      <c r="X190" s="1"/>
      <c r="Y190" s="1"/>
      <c r="Z190" s="1"/>
      <c r="AA190" s="1"/>
    </row>
    <row r="191" spans="1:27" ht="12.75" customHeight="1">
      <c r="A191" s="149">
        <v>82</v>
      </c>
      <c r="B191" s="150">
        <v>42786</v>
      </c>
      <c r="C191" s="150"/>
      <c r="D191" s="151" t="s">
        <v>208</v>
      </c>
      <c r="E191" s="152" t="s">
        <v>575</v>
      </c>
      <c r="F191" s="153">
        <v>140.5</v>
      </c>
      <c r="G191" s="152"/>
      <c r="H191" s="152">
        <v>220</v>
      </c>
      <c r="I191" s="154">
        <v>220</v>
      </c>
      <c r="J191" s="155" t="s">
        <v>662</v>
      </c>
      <c r="K191" s="156">
        <f>H191-F191</f>
        <v>79.5</v>
      </c>
      <c r="L191" s="157">
        <f>K191/F191</f>
        <v>0.5658362989323843</v>
      </c>
      <c r="M191" s="152" t="s">
        <v>578</v>
      </c>
      <c r="N191" s="158">
        <v>42864</v>
      </c>
      <c r="O191" s="1"/>
      <c r="P191" s="1"/>
      <c r="Q191" s="223"/>
      <c r="R191" s="1"/>
      <c r="S191" s="6"/>
      <c r="T191" s="1"/>
      <c r="U191" s="1"/>
      <c r="V191" s="1"/>
      <c r="W191" s="1"/>
      <c r="X191" s="1"/>
      <c r="Y191" s="1"/>
      <c r="Z191" s="1"/>
      <c r="AA191" s="1"/>
    </row>
    <row r="192" spans="1:27" ht="12.75" customHeight="1">
      <c r="A192" s="149">
        <v>83</v>
      </c>
      <c r="B192" s="150">
        <v>42786</v>
      </c>
      <c r="C192" s="150"/>
      <c r="D192" s="151" t="s">
        <v>717</v>
      </c>
      <c r="E192" s="152" t="s">
        <v>575</v>
      </c>
      <c r="F192" s="153">
        <v>202.5</v>
      </c>
      <c r="G192" s="152"/>
      <c r="H192" s="152">
        <v>234</v>
      </c>
      <c r="I192" s="154">
        <v>234</v>
      </c>
      <c r="J192" s="155" t="s">
        <v>662</v>
      </c>
      <c r="K192" s="156">
        <v>31.5</v>
      </c>
      <c r="L192" s="157">
        <v>0.155555555555556</v>
      </c>
      <c r="M192" s="152" t="s">
        <v>578</v>
      </c>
      <c r="N192" s="158">
        <v>42836</v>
      </c>
      <c r="O192" s="1"/>
      <c r="P192" s="1"/>
      <c r="Q192" s="223"/>
      <c r="R192" s="1"/>
      <c r="S192" s="6"/>
      <c r="T192" s="1"/>
      <c r="U192" s="1"/>
      <c r="V192" s="1"/>
      <c r="W192" s="1"/>
      <c r="X192" s="1"/>
      <c r="Y192" s="1"/>
      <c r="Z192" s="1"/>
      <c r="AA192" s="1"/>
    </row>
    <row r="193" spans="1:27" ht="12.75" customHeight="1">
      <c r="A193" s="149">
        <v>84</v>
      </c>
      <c r="B193" s="150">
        <v>42818</v>
      </c>
      <c r="C193" s="150"/>
      <c r="D193" s="151" t="s">
        <v>718</v>
      </c>
      <c r="E193" s="152" t="s">
        <v>575</v>
      </c>
      <c r="F193" s="153">
        <v>300.5</v>
      </c>
      <c r="G193" s="152"/>
      <c r="H193" s="152">
        <v>417.5</v>
      </c>
      <c r="I193" s="154">
        <v>420</v>
      </c>
      <c r="J193" s="155" t="s">
        <v>719</v>
      </c>
      <c r="K193" s="156">
        <f>H193-F193</f>
        <v>117</v>
      </c>
      <c r="L193" s="157">
        <f>K193/F193</f>
        <v>0.38935108153078202</v>
      </c>
      <c r="M193" s="152" t="s">
        <v>578</v>
      </c>
      <c r="N193" s="158">
        <v>43070</v>
      </c>
      <c r="O193" s="1"/>
      <c r="P193" s="1"/>
      <c r="Q193" s="223"/>
      <c r="R193" s="1"/>
      <c r="S193" s="6"/>
      <c r="T193" s="1"/>
      <c r="U193" s="1"/>
      <c r="V193" s="1"/>
      <c r="W193" s="1"/>
      <c r="X193" s="1"/>
      <c r="Y193" s="1"/>
      <c r="Z193" s="1"/>
      <c r="AA193" s="1"/>
    </row>
    <row r="194" spans="1:27" ht="12.75" customHeight="1">
      <c r="A194" s="149">
        <v>85</v>
      </c>
      <c r="B194" s="150">
        <v>42818</v>
      </c>
      <c r="C194" s="150"/>
      <c r="D194" s="151" t="s">
        <v>692</v>
      </c>
      <c r="E194" s="152" t="s">
        <v>575</v>
      </c>
      <c r="F194" s="153">
        <v>850</v>
      </c>
      <c r="G194" s="152"/>
      <c r="H194" s="152">
        <v>1042.5</v>
      </c>
      <c r="I194" s="154">
        <v>1023</v>
      </c>
      <c r="J194" s="155" t="s">
        <v>720</v>
      </c>
      <c r="K194" s="156">
        <v>192.5</v>
      </c>
      <c r="L194" s="157">
        <v>0.22647058823529401</v>
      </c>
      <c r="M194" s="152" t="s">
        <v>578</v>
      </c>
      <c r="N194" s="158">
        <v>42830</v>
      </c>
      <c r="O194" s="1"/>
      <c r="P194" s="1"/>
      <c r="Q194" s="223"/>
      <c r="R194" s="1"/>
      <c r="S194" s="6"/>
      <c r="T194" s="1"/>
      <c r="U194" s="1"/>
      <c r="V194" s="1"/>
      <c r="W194" s="1"/>
      <c r="X194" s="1"/>
      <c r="Y194" s="1"/>
      <c r="Z194" s="1"/>
      <c r="AA194" s="1"/>
    </row>
    <row r="195" spans="1:27" ht="12.75" customHeight="1">
      <c r="A195" s="149">
        <v>86</v>
      </c>
      <c r="B195" s="150">
        <v>42830</v>
      </c>
      <c r="C195" s="150"/>
      <c r="D195" s="151" t="s">
        <v>485</v>
      </c>
      <c r="E195" s="152" t="s">
        <v>575</v>
      </c>
      <c r="F195" s="153">
        <v>785</v>
      </c>
      <c r="G195" s="152"/>
      <c r="H195" s="152">
        <v>930</v>
      </c>
      <c r="I195" s="154">
        <v>920</v>
      </c>
      <c r="J195" s="155" t="s">
        <v>721</v>
      </c>
      <c r="K195" s="156">
        <f>H195-F195</f>
        <v>145</v>
      </c>
      <c r="L195" s="157">
        <f>K195/F195</f>
        <v>0.18471337579617833</v>
      </c>
      <c r="M195" s="152" t="s">
        <v>578</v>
      </c>
      <c r="N195" s="158">
        <v>42976</v>
      </c>
      <c r="O195" s="1"/>
      <c r="P195" s="1"/>
      <c r="Q195" s="223"/>
      <c r="R195" s="1"/>
      <c r="S195" s="6"/>
      <c r="T195" s="1"/>
      <c r="U195" s="1"/>
      <c r="V195" s="1"/>
      <c r="W195" s="1"/>
      <c r="X195" s="1"/>
      <c r="Y195" s="1"/>
      <c r="Z195" s="1"/>
      <c r="AA195" s="1"/>
    </row>
    <row r="196" spans="1:27" ht="12.75" customHeight="1">
      <c r="A196" s="159">
        <v>87</v>
      </c>
      <c r="B196" s="160">
        <v>42831</v>
      </c>
      <c r="C196" s="160"/>
      <c r="D196" s="161" t="s">
        <v>722</v>
      </c>
      <c r="E196" s="162" t="s">
        <v>575</v>
      </c>
      <c r="F196" s="163">
        <v>40</v>
      </c>
      <c r="G196" s="163"/>
      <c r="H196" s="164">
        <v>13.1</v>
      </c>
      <c r="I196" s="164">
        <v>60</v>
      </c>
      <c r="J196" s="165" t="s">
        <v>723</v>
      </c>
      <c r="K196" s="166">
        <v>-26.9</v>
      </c>
      <c r="L196" s="167">
        <v>-0.67249999999999999</v>
      </c>
      <c r="M196" s="163" t="s">
        <v>588</v>
      </c>
      <c r="N196" s="160">
        <v>43138</v>
      </c>
      <c r="O196" s="1"/>
      <c r="P196" s="1"/>
      <c r="Q196" s="223"/>
      <c r="R196" s="1"/>
      <c r="S196" s="6"/>
      <c r="T196" s="1"/>
      <c r="U196" s="1"/>
      <c r="V196" s="1"/>
      <c r="W196" s="1"/>
      <c r="X196" s="1"/>
      <c r="Y196" s="1"/>
      <c r="Z196" s="1"/>
      <c r="AA196" s="1"/>
    </row>
    <row r="197" spans="1:27" ht="12.75" customHeight="1">
      <c r="A197" s="149">
        <v>88</v>
      </c>
      <c r="B197" s="150">
        <v>42837</v>
      </c>
      <c r="C197" s="150"/>
      <c r="D197" s="151" t="s">
        <v>100</v>
      </c>
      <c r="E197" s="152" t="s">
        <v>575</v>
      </c>
      <c r="F197" s="153">
        <v>289.5</v>
      </c>
      <c r="G197" s="152"/>
      <c r="H197" s="152">
        <v>354</v>
      </c>
      <c r="I197" s="154">
        <v>360</v>
      </c>
      <c r="J197" s="155" t="s">
        <v>724</v>
      </c>
      <c r="K197" s="156">
        <f t="shared" ref="K197:K205" si="56">H197-F197</f>
        <v>64.5</v>
      </c>
      <c r="L197" s="157">
        <f t="shared" ref="L197:L205" si="57">K197/F197</f>
        <v>0.22279792746113988</v>
      </c>
      <c r="M197" s="152" t="s">
        <v>578</v>
      </c>
      <c r="N197" s="158">
        <v>43040</v>
      </c>
      <c r="O197" s="1"/>
      <c r="P197" s="1"/>
      <c r="Q197" s="223"/>
      <c r="R197" s="1"/>
      <c r="S197" s="6"/>
      <c r="T197" s="1"/>
      <c r="U197" s="1"/>
      <c r="V197" s="1"/>
      <c r="W197" s="1"/>
      <c r="X197" s="1"/>
      <c r="Y197" s="1"/>
      <c r="Z197" s="1"/>
      <c r="AA197" s="1"/>
    </row>
    <row r="198" spans="1:27" ht="12.75" customHeight="1">
      <c r="A198" s="149">
        <v>89</v>
      </c>
      <c r="B198" s="150">
        <v>42845</v>
      </c>
      <c r="C198" s="150"/>
      <c r="D198" s="151" t="s">
        <v>426</v>
      </c>
      <c r="E198" s="152" t="s">
        <v>575</v>
      </c>
      <c r="F198" s="153">
        <v>700</v>
      </c>
      <c r="G198" s="152"/>
      <c r="H198" s="152">
        <v>840</v>
      </c>
      <c r="I198" s="154">
        <v>840</v>
      </c>
      <c r="J198" s="155" t="s">
        <v>725</v>
      </c>
      <c r="K198" s="156">
        <f t="shared" si="56"/>
        <v>140</v>
      </c>
      <c r="L198" s="157">
        <f t="shared" si="57"/>
        <v>0.2</v>
      </c>
      <c r="M198" s="152" t="s">
        <v>578</v>
      </c>
      <c r="N198" s="158">
        <v>42893</v>
      </c>
      <c r="O198" s="1"/>
      <c r="P198" s="1"/>
      <c r="Q198" s="223"/>
      <c r="R198" s="1"/>
      <c r="S198" s="6"/>
      <c r="T198" s="1"/>
      <c r="U198" s="1"/>
      <c r="V198" s="1"/>
      <c r="W198" s="1"/>
      <c r="X198" s="1"/>
      <c r="Y198" s="1"/>
      <c r="Z198" s="1"/>
      <c r="AA198" s="1"/>
    </row>
    <row r="199" spans="1:27" ht="12.75" customHeight="1">
      <c r="A199" s="149">
        <v>90</v>
      </c>
      <c r="B199" s="150">
        <v>42887</v>
      </c>
      <c r="C199" s="150"/>
      <c r="D199" s="151" t="s">
        <v>726</v>
      </c>
      <c r="E199" s="152" t="s">
        <v>575</v>
      </c>
      <c r="F199" s="153">
        <v>130</v>
      </c>
      <c r="G199" s="152"/>
      <c r="H199" s="152">
        <v>144.25</v>
      </c>
      <c r="I199" s="154">
        <v>170</v>
      </c>
      <c r="J199" s="155" t="s">
        <v>727</v>
      </c>
      <c r="K199" s="156">
        <f t="shared" si="56"/>
        <v>14.25</v>
      </c>
      <c r="L199" s="157">
        <f t="shared" si="57"/>
        <v>0.10961538461538461</v>
      </c>
      <c r="M199" s="152" t="s">
        <v>578</v>
      </c>
      <c r="N199" s="158">
        <v>43675</v>
      </c>
      <c r="O199" s="1"/>
      <c r="P199" s="1"/>
      <c r="Q199" s="223"/>
      <c r="R199" s="1"/>
      <c r="S199" s="6"/>
      <c r="T199" s="1"/>
      <c r="U199" s="1"/>
      <c r="V199" s="1"/>
      <c r="W199" s="1"/>
      <c r="X199" s="1"/>
      <c r="Y199" s="1"/>
      <c r="Z199" s="1"/>
      <c r="AA199" s="1"/>
    </row>
    <row r="200" spans="1:27" ht="12.75" customHeight="1">
      <c r="A200" s="149">
        <v>91</v>
      </c>
      <c r="B200" s="150">
        <v>42901</v>
      </c>
      <c r="C200" s="150"/>
      <c r="D200" s="151" t="s">
        <v>728</v>
      </c>
      <c r="E200" s="152" t="s">
        <v>575</v>
      </c>
      <c r="F200" s="153">
        <v>214.5</v>
      </c>
      <c r="G200" s="152"/>
      <c r="H200" s="152">
        <v>262</v>
      </c>
      <c r="I200" s="154">
        <v>262</v>
      </c>
      <c r="J200" s="155" t="s">
        <v>597</v>
      </c>
      <c r="K200" s="156">
        <f t="shared" si="56"/>
        <v>47.5</v>
      </c>
      <c r="L200" s="157">
        <f t="shared" si="57"/>
        <v>0.22144522144522144</v>
      </c>
      <c r="M200" s="152" t="s">
        <v>578</v>
      </c>
      <c r="N200" s="158">
        <v>42977</v>
      </c>
      <c r="O200" s="1"/>
      <c r="P200" s="1"/>
      <c r="Q200" s="223"/>
      <c r="R200" s="1"/>
      <c r="S200" s="6"/>
      <c r="T200" s="1"/>
      <c r="U200" s="1"/>
      <c r="V200" s="1"/>
      <c r="W200" s="1"/>
      <c r="X200" s="1"/>
      <c r="Y200" s="1"/>
      <c r="Z200" s="1"/>
      <c r="AA200" s="1"/>
    </row>
    <row r="201" spans="1:27" ht="12.75" customHeight="1">
      <c r="A201" s="180">
        <v>92</v>
      </c>
      <c r="B201" s="181">
        <v>42933</v>
      </c>
      <c r="C201" s="181"/>
      <c r="D201" s="182" t="s">
        <v>729</v>
      </c>
      <c r="E201" s="183" t="s">
        <v>575</v>
      </c>
      <c r="F201" s="184">
        <v>370</v>
      </c>
      <c r="G201" s="183"/>
      <c r="H201" s="183">
        <v>447.5</v>
      </c>
      <c r="I201" s="185">
        <v>450</v>
      </c>
      <c r="J201" s="186" t="s">
        <v>662</v>
      </c>
      <c r="K201" s="156">
        <f t="shared" si="56"/>
        <v>77.5</v>
      </c>
      <c r="L201" s="187">
        <f t="shared" si="57"/>
        <v>0.20945945945945946</v>
      </c>
      <c r="M201" s="183" t="s">
        <v>578</v>
      </c>
      <c r="N201" s="188">
        <v>43035</v>
      </c>
      <c r="O201" s="1"/>
      <c r="P201" s="1"/>
      <c r="Q201" s="223"/>
      <c r="R201" s="1"/>
      <c r="S201" s="6"/>
      <c r="T201" s="1"/>
      <c r="U201" s="1"/>
      <c r="V201" s="1"/>
      <c r="W201" s="1"/>
      <c r="X201" s="1"/>
      <c r="Y201" s="1"/>
      <c r="Z201" s="1"/>
      <c r="AA201" s="1"/>
    </row>
    <row r="202" spans="1:27" ht="12.75" customHeight="1">
      <c r="A202" s="180">
        <v>93</v>
      </c>
      <c r="B202" s="181">
        <v>42943</v>
      </c>
      <c r="C202" s="181"/>
      <c r="D202" s="182" t="s">
        <v>206</v>
      </c>
      <c r="E202" s="183" t="s">
        <v>575</v>
      </c>
      <c r="F202" s="184">
        <v>657.5</v>
      </c>
      <c r="G202" s="183"/>
      <c r="H202" s="183">
        <v>825</v>
      </c>
      <c r="I202" s="185">
        <v>820</v>
      </c>
      <c r="J202" s="186" t="s">
        <v>662</v>
      </c>
      <c r="K202" s="156">
        <f t="shared" si="56"/>
        <v>167.5</v>
      </c>
      <c r="L202" s="187">
        <f t="shared" si="57"/>
        <v>0.25475285171102663</v>
      </c>
      <c r="M202" s="183" t="s">
        <v>578</v>
      </c>
      <c r="N202" s="188">
        <v>43090</v>
      </c>
      <c r="O202" s="1"/>
      <c r="P202" s="1"/>
      <c r="Q202" s="223"/>
      <c r="R202" s="1"/>
      <c r="S202" s="6"/>
      <c r="T202" s="1"/>
      <c r="U202" s="1"/>
      <c r="V202" s="1"/>
      <c r="W202" s="1"/>
      <c r="X202" s="1"/>
      <c r="Y202" s="1"/>
      <c r="Z202" s="1"/>
      <c r="AA202" s="1"/>
    </row>
    <row r="203" spans="1:27" ht="12.75" customHeight="1">
      <c r="A203" s="149">
        <v>94</v>
      </c>
      <c r="B203" s="150">
        <v>42964</v>
      </c>
      <c r="C203" s="150"/>
      <c r="D203" s="151" t="s">
        <v>380</v>
      </c>
      <c r="E203" s="152" t="s">
        <v>575</v>
      </c>
      <c r="F203" s="153">
        <v>605</v>
      </c>
      <c r="G203" s="152"/>
      <c r="H203" s="152">
        <v>750</v>
      </c>
      <c r="I203" s="154">
        <v>750</v>
      </c>
      <c r="J203" s="155" t="s">
        <v>721</v>
      </c>
      <c r="K203" s="156">
        <f t="shared" si="56"/>
        <v>145</v>
      </c>
      <c r="L203" s="157">
        <f t="shared" si="57"/>
        <v>0.23966942148760331</v>
      </c>
      <c r="M203" s="152" t="s">
        <v>578</v>
      </c>
      <c r="N203" s="158">
        <v>43027</v>
      </c>
      <c r="O203" s="1"/>
      <c r="P203" s="1"/>
      <c r="Q203" s="223"/>
      <c r="R203" s="1"/>
      <c r="S203" s="6"/>
      <c r="T203" s="1"/>
      <c r="U203" s="1"/>
      <c r="V203" s="1"/>
      <c r="W203" s="1"/>
      <c r="X203" s="1"/>
      <c r="Y203" s="1"/>
      <c r="Z203" s="1"/>
      <c r="AA203" s="1"/>
    </row>
    <row r="204" spans="1:27" ht="12.75" customHeight="1">
      <c r="A204" s="159">
        <v>95</v>
      </c>
      <c r="B204" s="160">
        <v>42979</v>
      </c>
      <c r="C204" s="160"/>
      <c r="D204" s="168" t="s">
        <v>730</v>
      </c>
      <c r="E204" s="163" t="s">
        <v>575</v>
      </c>
      <c r="F204" s="163">
        <v>255</v>
      </c>
      <c r="G204" s="164"/>
      <c r="H204" s="164">
        <v>217.25</v>
      </c>
      <c r="I204" s="164">
        <v>320</v>
      </c>
      <c r="J204" s="165" t="s">
        <v>731</v>
      </c>
      <c r="K204" s="166">
        <f t="shared" si="56"/>
        <v>-37.75</v>
      </c>
      <c r="L204" s="169">
        <f t="shared" si="57"/>
        <v>-0.14803921568627451</v>
      </c>
      <c r="M204" s="163" t="s">
        <v>588</v>
      </c>
      <c r="N204" s="160">
        <v>43661</v>
      </c>
      <c r="O204" s="1"/>
      <c r="P204" s="1"/>
      <c r="Q204" s="223"/>
      <c r="R204" s="1"/>
      <c r="S204" s="6"/>
      <c r="T204" s="1"/>
      <c r="U204" s="1"/>
      <c r="V204" s="1"/>
      <c r="W204" s="1"/>
      <c r="X204" s="1"/>
      <c r="Y204" s="1"/>
      <c r="Z204" s="1"/>
      <c r="AA204" s="1"/>
    </row>
    <row r="205" spans="1:27" ht="12.75" customHeight="1">
      <c r="A205" s="149">
        <v>96</v>
      </c>
      <c r="B205" s="150">
        <v>42997</v>
      </c>
      <c r="C205" s="150"/>
      <c r="D205" s="151" t="s">
        <v>732</v>
      </c>
      <c r="E205" s="152" t="s">
        <v>575</v>
      </c>
      <c r="F205" s="153">
        <v>215</v>
      </c>
      <c r="G205" s="152"/>
      <c r="H205" s="152">
        <v>258</v>
      </c>
      <c r="I205" s="154">
        <v>258</v>
      </c>
      <c r="J205" s="155" t="s">
        <v>662</v>
      </c>
      <c r="K205" s="156">
        <f t="shared" si="56"/>
        <v>43</v>
      </c>
      <c r="L205" s="157">
        <f t="shared" si="57"/>
        <v>0.2</v>
      </c>
      <c r="M205" s="152" t="s">
        <v>578</v>
      </c>
      <c r="N205" s="158">
        <v>43040</v>
      </c>
      <c r="O205" s="1"/>
      <c r="P205" s="1"/>
      <c r="Q205" s="223"/>
      <c r="R205" s="1"/>
      <c r="S205" s="6"/>
      <c r="T205" s="1"/>
      <c r="U205" s="1"/>
      <c r="V205" s="1"/>
      <c r="W205" s="1"/>
      <c r="X205" s="1"/>
      <c r="Y205" s="1"/>
      <c r="Z205" s="1"/>
      <c r="AA205" s="1"/>
    </row>
    <row r="206" spans="1:27" ht="12.75" customHeight="1">
      <c r="A206" s="149">
        <v>97</v>
      </c>
      <c r="B206" s="150">
        <v>42997</v>
      </c>
      <c r="C206" s="150"/>
      <c r="D206" s="151" t="s">
        <v>732</v>
      </c>
      <c r="E206" s="152" t="s">
        <v>575</v>
      </c>
      <c r="F206" s="153">
        <v>215</v>
      </c>
      <c r="G206" s="152"/>
      <c r="H206" s="152">
        <v>258</v>
      </c>
      <c r="I206" s="154">
        <v>258</v>
      </c>
      <c r="J206" s="186" t="s">
        <v>662</v>
      </c>
      <c r="K206" s="156">
        <v>43</v>
      </c>
      <c r="L206" s="157">
        <v>0.2</v>
      </c>
      <c r="M206" s="152" t="s">
        <v>578</v>
      </c>
      <c r="N206" s="158">
        <v>43040</v>
      </c>
      <c r="O206" s="1"/>
      <c r="P206" s="1"/>
      <c r="Q206" s="223"/>
      <c r="R206" s="1"/>
      <c r="S206" s="6"/>
      <c r="T206" s="1"/>
      <c r="U206" s="1"/>
      <c r="V206" s="1"/>
      <c r="W206" s="1"/>
      <c r="X206" s="1"/>
      <c r="Y206" s="1"/>
      <c r="Z206" s="1"/>
      <c r="AA206" s="1"/>
    </row>
    <row r="207" spans="1:27" ht="12.75" customHeight="1">
      <c r="A207" s="180">
        <v>98</v>
      </c>
      <c r="B207" s="181">
        <v>42998</v>
      </c>
      <c r="C207" s="181"/>
      <c r="D207" s="182" t="s">
        <v>733</v>
      </c>
      <c r="E207" s="183" t="s">
        <v>575</v>
      </c>
      <c r="F207" s="153">
        <v>75</v>
      </c>
      <c r="G207" s="183"/>
      <c r="H207" s="183">
        <v>90</v>
      </c>
      <c r="I207" s="185">
        <v>90</v>
      </c>
      <c r="J207" s="155" t="s">
        <v>734</v>
      </c>
      <c r="K207" s="156">
        <f t="shared" ref="K207:K212" si="58">H207-F207</f>
        <v>15</v>
      </c>
      <c r="L207" s="157">
        <f t="shared" ref="L207:L212" si="59">K207/F207</f>
        <v>0.2</v>
      </c>
      <c r="M207" s="152" t="s">
        <v>578</v>
      </c>
      <c r="N207" s="158">
        <v>43019</v>
      </c>
      <c r="O207" s="1"/>
      <c r="P207" s="1"/>
      <c r="Q207" s="223"/>
      <c r="R207" s="1"/>
      <c r="S207" s="6"/>
      <c r="T207" s="1"/>
      <c r="U207" s="1"/>
      <c r="V207" s="1"/>
      <c r="W207" s="1"/>
      <c r="X207" s="1"/>
      <c r="Y207" s="1"/>
      <c r="Z207" s="1"/>
      <c r="AA207" s="1"/>
    </row>
    <row r="208" spans="1:27" ht="12.75" customHeight="1">
      <c r="A208" s="180">
        <v>99</v>
      </c>
      <c r="B208" s="181">
        <v>43011</v>
      </c>
      <c r="C208" s="181"/>
      <c r="D208" s="182" t="s">
        <v>735</v>
      </c>
      <c r="E208" s="183" t="s">
        <v>575</v>
      </c>
      <c r="F208" s="184">
        <v>315</v>
      </c>
      <c r="G208" s="183"/>
      <c r="H208" s="183">
        <v>392</v>
      </c>
      <c r="I208" s="185">
        <v>384</v>
      </c>
      <c r="J208" s="186" t="s">
        <v>736</v>
      </c>
      <c r="K208" s="156">
        <f t="shared" si="58"/>
        <v>77</v>
      </c>
      <c r="L208" s="187">
        <f t="shared" si="59"/>
        <v>0.24444444444444444</v>
      </c>
      <c r="M208" s="183" t="s">
        <v>578</v>
      </c>
      <c r="N208" s="188">
        <v>43017</v>
      </c>
      <c r="O208" s="1"/>
      <c r="P208" s="1"/>
      <c r="Q208" s="223"/>
      <c r="R208" s="1"/>
      <c r="S208" s="6"/>
      <c r="T208" s="1"/>
      <c r="U208" s="1"/>
      <c r="V208" s="1"/>
      <c r="W208" s="1"/>
      <c r="X208" s="1"/>
      <c r="Y208" s="1"/>
      <c r="Z208" s="1"/>
      <c r="AA208" s="1"/>
    </row>
    <row r="209" spans="1:27" ht="12.75" customHeight="1">
      <c r="A209" s="180">
        <v>100</v>
      </c>
      <c r="B209" s="181">
        <v>43013</v>
      </c>
      <c r="C209" s="181"/>
      <c r="D209" s="182" t="s">
        <v>458</v>
      </c>
      <c r="E209" s="183" t="s">
        <v>575</v>
      </c>
      <c r="F209" s="184">
        <v>145</v>
      </c>
      <c r="G209" s="183"/>
      <c r="H209" s="183">
        <v>179</v>
      </c>
      <c r="I209" s="185">
        <v>180</v>
      </c>
      <c r="J209" s="186" t="s">
        <v>737</v>
      </c>
      <c r="K209" s="156">
        <f t="shared" si="58"/>
        <v>34</v>
      </c>
      <c r="L209" s="187">
        <f t="shared" si="59"/>
        <v>0.23448275862068965</v>
      </c>
      <c r="M209" s="183" t="s">
        <v>578</v>
      </c>
      <c r="N209" s="188">
        <v>43025</v>
      </c>
      <c r="O209" s="1"/>
      <c r="P209" s="1"/>
      <c r="Q209" s="223"/>
      <c r="R209" s="1"/>
      <c r="S209" s="6"/>
      <c r="T209" s="1"/>
      <c r="U209" s="1"/>
      <c r="V209" s="1"/>
      <c r="W209" s="1"/>
      <c r="X209" s="1"/>
      <c r="Y209" s="1"/>
      <c r="Z209" s="1"/>
      <c r="AA209" s="1"/>
    </row>
    <row r="210" spans="1:27" ht="12.75" customHeight="1">
      <c r="A210" s="180">
        <v>101</v>
      </c>
      <c r="B210" s="181">
        <v>43014</v>
      </c>
      <c r="C210" s="181"/>
      <c r="D210" s="182" t="s">
        <v>355</v>
      </c>
      <c r="E210" s="183" t="s">
        <v>575</v>
      </c>
      <c r="F210" s="184">
        <v>256</v>
      </c>
      <c r="G210" s="183"/>
      <c r="H210" s="183">
        <v>323</v>
      </c>
      <c r="I210" s="185">
        <v>320</v>
      </c>
      <c r="J210" s="186" t="s">
        <v>662</v>
      </c>
      <c r="K210" s="156">
        <f t="shared" si="58"/>
        <v>67</v>
      </c>
      <c r="L210" s="187">
        <f t="shared" si="59"/>
        <v>0.26171875</v>
      </c>
      <c r="M210" s="183" t="s">
        <v>578</v>
      </c>
      <c r="N210" s="188">
        <v>43067</v>
      </c>
      <c r="O210" s="1"/>
      <c r="P210" s="1"/>
      <c r="Q210" s="223"/>
      <c r="R210" s="1"/>
      <c r="S210" s="6"/>
      <c r="T210" s="1"/>
      <c r="U210" s="1"/>
      <c r="V210" s="1"/>
      <c r="W210" s="1"/>
      <c r="X210" s="1"/>
      <c r="Y210" s="1"/>
      <c r="Z210" s="1"/>
      <c r="AA210" s="1"/>
    </row>
    <row r="211" spans="1:27" ht="12.75" customHeight="1">
      <c r="A211" s="180">
        <v>102</v>
      </c>
      <c r="B211" s="181">
        <v>43017</v>
      </c>
      <c r="C211" s="181"/>
      <c r="D211" s="182" t="s">
        <v>369</v>
      </c>
      <c r="E211" s="183" t="s">
        <v>575</v>
      </c>
      <c r="F211" s="184">
        <v>137.5</v>
      </c>
      <c r="G211" s="183"/>
      <c r="H211" s="183">
        <v>184</v>
      </c>
      <c r="I211" s="185">
        <v>183</v>
      </c>
      <c r="J211" s="186" t="s">
        <v>738</v>
      </c>
      <c r="K211" s="156">
        <f t="shared" si="58"/>
        <v>46.5</v>
      </c>
      <c r="L211" s="187">
        <f t="shared" si="59"/>
        <v>0.33818181818181819</v>
      </c>
      <c r="M211" s="183" t="s">
        <v>578</v>
      </c>
      <c r="N211" s="188">
        <v>43108</v>
      </c>
      <c r="O211" s="1"/>
      <c r="P211" s="1"/>
      <c r="Q211" s="223"/>
      <c r="R211" s="1"/>
      <c r="S211" s="6"/>
      <c r="T211" s="1"/>
      <c r="U211" s="1"/>
      <c r="V211" s="1"/>
      <c r="W211" s="1"/>
      <c r="X211" s="1"/>
      <c r="Y211" s="1"/>
      <c r="Z211" s="1"/>
      <c r="AA211" s="1"/>
    </row>
    <row r="212" spans="1:27" ht="12.75" customHeight="1">
      <c r="A212" s="180">
        <v>103</v>
      </c>
      <c r="B212" s="181">
        <v>43018</v>
      </c>
      <c r="C212" s="181"/>
      <c r="D212" s="182" t="s">
        <v>739</v>
      </c>
      <c r="E212" s="183" t="s">
        <v>575</v>
      </c>
      <c r="F212" s="184">
        <v>125.5</v>
      </c>
      <c r="G212" s="183"/>
      <c r="H212" s="183">
        <v>158</v>
      </c>
      <c r="I212" s="185">
        <v>155</v>
      </c>
      <c r="J212" s="186" t="s">
        <v>740</v>
      </c>
      <c r="K212" s="156">
        <f t="shared" si="58"/>
        <v>32.5</v>
      </c>
      <c r="L212" s="187">
        <f t="shared" si="59"/>
        <v>0.25896414342629481</v>
      </c>
      <c r="M212" s="183" t="s">
        <v>578</v>
      </c>
      <c r="N212" s="188">
        <v>43067</v>
      </c>
      <c r="O212" s="1"/>
      <c r="P212" s="1"/>
      <c r="Q212" s="223"/>
      <c r="R212" s="1"/>
      <c r="S212" s="6"/>
      <c r="T212" s="1"/>
      <c r="U212" s="1"/>
      <c r="V212" s="1"/>
      <c r="W212" s="1"/>
      <c r="X212" s="1"/>
      <c r="Y212" s="1"/>
      <c r="Z212" s="1"/>
      <c r="AA212" s="1"/>
    </row>
    <row r="213" spans="1:27" ht="12.75" customHeight="1">
      <c r="A213" s="180">
        <v>104</v>
      </c>
      <c r="B213" s="181">
        <v>43018</v>
      </c>
      <c r="C213" s="181"/>
      <c r="D213" s="182" t="s">
        <v>741</v>
      </c>
      <c r="E213" s="183" t="s">
        <v>575</v>
      </c>
      <c r="F213" s="184">
        <v>895</v>
      </c>
      <c r="G213" s="183"/>
      <c r="H213" s="183">
        <v>1122.5</v>
      </c>
      <c r="I213" s="185">
        <v>1078</v>
      </c>
      <c r="J213" s="186" t="s">
        <v>742</v>
      </c>
      <c r="K213" s="156">
        <v>227.5</v>
      </c>
      <c r="L213" s="187">
        <v>0.25418994413407803</v>
      </c>
      <c r="M213" s="183" t="s">
        <v>578</v>
      </c>
      <c r="N213" s="188">
        <v>43117</v>
      </c>
      <c r="O213" s="1"/>
      <c r="P213" s="1"/>
      <c r="Q213" s="223"/>
      <c r="R213" s="1"/>
      <c r="S213" s="6"/>
      <c r="T213" s="1"/>
      <c r="U213" s="1"/>
      <c r="V213" s="1"/>
      <c r="W213" s="1"/>
      <c r="X213" s="1"/>
      <c r="Y213" s="1"/>
      <c r="Z213" s="1"/>
      <c r="AA213" s="1"/>
    </row>
    <row r="214" spans="1:27" ht="12.75" customHeight="1">
      <c r="A214" s="180">
        <v>105</v>
      </c>
      <c r="B214" s="181">
        <v>43020</v>
      </c>
      <c r="C214" s="181"/>
      <c r="D214" s="182" t="s">
        <v>364</v>
      </c>
      <c r="E214" s="183" t="s">
        <v>575</v>
      </c>
      <c r="F214" s="184">
        <v>525</v>
      </c>
      <c r="G214" s="183"/>
      <c r="H214" s="183">
        <v>629</v>
      </c>
      <c r="I214" s="185">
        <v>629</v>
      </c>
      <c r="J214" s="186" t="s">
        <v>662</v>
      </c>
      <c r="K214" s="156">
        <v>104</v>
      </c>
      <c r="L214" s="187">
        <v>0.19809523809523799</v>
      </c>
      <c r="M214" s="183" t="s">
        <v>578</v>
      </c>
      <c r="N214" s="188">
        <v>43119</v>
      </c>
      <c r="O214" s="1"/>
      <c r="P214" s="1"/>
      <c r="Q214" s="223"/>
      <c r="R214" s="1"/>
      <c r="S214" s="6"/>
      <c r="T214" s="1"/>
      <c r="U214" s="1"/>
      <c r="V214" s="1"/>
      <c r="W214" s="1"/>
      <c r="X214" s="1"/>
      <c r="Y214" s="1"/>
      <c r="Z214" s="1"/>
      <c r="AA214" s="1"/>
    </row>
    <row r="215" spans="1:27" ht="12.75" customHeight="1">
      <c r="A215" s="180">
        <v>106</v>
      </c>
      <c r="B215" s="181">
        <v>43046</v>
      </c>
      <c r="C215" s="181"/>
      <c r="D215" s="182" t="s">
        <v>402</v>
      </c>
      <c r="E215" s="183" t="s">
        <v>575</v>
      </c>
      <c r="F215" s="184">
        <v>740</v>
      </c>
      <c r="G215" s="183"/>
      <c r="H215" s="183">
        <v>892.5</v>
      </c>
      <c r="I215" s="185">
        <v>900</v>
      </c>
      <c r="J215" s="186" t="s">
        <v>743</v>
      </c>
      <c r="K215" s="156">
        <f>H215-F215</f>
        <v>152.5</v>
      </c>
      <c r="L215" s="187">
        <f>K215/F215</f>
        <v>0.20608108108108109</v>
      </c>
      <c r="M215" s="183" t="s">
        <v>578</v>
      </c>
      <c r="N215" s="188">
        <v>43052</v>
      </c>
      <c r="O215" s="1"/>
      <c r="P215" s="1"/>
      <c r="Q215" s="223"/>
      <c r="R215" s="1"/>
      <c r="S215" s="6"/>
      <c r="T215" s="1"/>
      <c r="U215" s="1"/>
      <c r="V215" s="1"/>
      <c r="W215" s="1"/>
      <c r="X215" s="1"/>
      <c r="Y215" s="1"/>
      <c r="Z215" s="1"/>
      <c r="AA215" s="1"/>
    </row>
    <row r="216" spans="1:27" ht="12.75" customHeight="1">
      <c r="A216" s="149">
        <v>107</v>
      </c>
      <c r="B216" s="150">
        <v>43073</v>
      </c>
      <c r="C216" s="150"/>
      <c r="D216" s="151" t="s">
        <v>744</v>
      </c>
      <c r="E216" s="152" t="s">
        <v>575</v>
      </c>
      <c r="F216" s="153">
        <v>118.5</v>
      </c>
      <c r="G216" s="152"/>
      <c r="H216" s="152">
        <v>143.5</v>
      </c>
      <c r="I216" s="154">
        <v>145</v>
      </c>
      <c r="J216" s="155" t="s">
        <v>745</v>
      </c>
      <c r="K216" s="156">
        <f>H216-F216</f>
        <v>25</v>
      </c>
      <c r="L216" s="157">
        <f>K216/F216</f>
        <v>0.2109704641350211</v>
      </c>
      <c r="M216" s="152" t="s">
        <v>578</v>
      </c>
      <c r="N216" s="158">
        <v>43097</v>
      </c>
      <c r="O216" s="1"/>
      <c r="P216" s="1"/>
      <c r="Q216" s="223"/>
      <c r="R216" s="1"/>
      <c r="S216" s="6"/>
      <c r="T216" s="1"/>
      <c r="U216" s="1"/>
      <c r="V216" s="1"/>
      <c r="W216" s="1"/>
      <c r="X216" s="1"/>
      <c r="Y216" s="1"/>
      <c r="Z216" s="1"/>
      <c r="AA216" s="1"/>
    </row>
    <row r="217" spans="1:27" ht="12.75" customHeight="1">
      <c r="A217" s="159">
        <v>108</v>
      </c>
      <c r="B217" s="160">
        <v>43090</v>
      </c>
      <c r="C217" s="160"/>
      <c r="D217" s="161" t="s">
        <v>431</v>
      </c>
      <c r="E217" s="162" t="s">
        <v>575</v>
      </c>
      <c r="F217" s="163">
        <v>715</v>
      </c>
      <c r="G217" s="163"/>
      <c r="H217" s="164">
        <v>500</v>
      </c>
      <c r="I217" s="164">
        <v>872</v>
      </c>
      <c r="J217" s="165" t="s">
        <v>746</v>
      </c>
      <c r="K217" s="166">
        <f>H217-F217</f>
        <v>-215</v>
      </c>
      <c r="L217" s="167">
        <f>K217/F217</f>
        <v>-0.30069930069930068</v>
      </c>
      <c r="M217" s="163" t="s">
        <v>588</v>
      </c>
      <c r="N217" s="160">
        <v>43670</v>
      </c>
      <c r="O217" s="1"/>
      <c r="P217" s="1"/>
      <c r="Q217" s="223"/>
      <c r="R217" s="1"/>
      <c r="S217" s="6"/>
      <c r="T217" s="1"/>
      <c r="U217" s="1"/>
      <c r="V217" s="1"/>
      <c r="W217" s="1"/>
      <c r="X217" s="1"/>
      <c r="Y217" s="1"/>
      <c r="Z217" s="1"/>
      <c r="AA217" s="1"/>
    </row>
    <row r="218" spans="1:27" ht="12.75" customHeight="1">
      <c r="A218" s="149">
        <v>109</v>
      </c>
      <c r="B218" s="150">
        <v>43098</v>
      </c>
      <c r="C218" s="150"/>
      <c r="D218" s="151" t="s">
        <v>735</v>
      </c>
      <c r="E218" s="152" t="s">
        <v>575</v>
      </c>
      <c r="F218" s="153">
        <v>435</v>
      </c>
      <c r="G218" s="152"/>
      <c r="H218" s="152">
        <v>542.5</v>
      </c>
      <c r="I218" s="154">
        <v>539</v>
      </c>
      <c r="J218" s="155" t="s">
        <v>662</v>
      </c>
      <c r="K218" s="156">
        <v>107.5</v>
      </c>
      <c r="L218" s="157">
        <v>0.247126436781609</v>
      </c>
      <c r="M218" s="152" t="s">
        <v>578</v>
      </c>
      <c r="N218" s="158">
        <v>43206</v>
      </c>
      <c r="O218" s="1"/>
      <c r="P218" s="1"/>
      <c r="Q218" s="223"/>
      <c r="R218" s="1"/>
      <c r="S218" s="6"/>
      <c r="T218" s="1"/>
      <c r="U218" s="1"/>
      <c r="V218" s="1"/>
      <c r="W218" s="1"/>
      <c r="X218" s="1"/>
      <c r="Y218" s="1"/>
      <c r="Z218" s="1"/>
      <c r="AA218" s="1"/>
    </row>
    <row r="219" spans="1:27" ht="12.75" customHeight="1">
      <c r="A219" s="149">
        <v>110</v>
      </c>
      <c r="B219" s="150">
        <v>43098</v>
      </c>
      <c r="C219" s="150"/>
      <c r="D219" s="151" t="s">
        <v>546</v>
      </c>
      <c r="E219" s="152" t="s">
        <v>575</v>
      </c>
      <c r="F219" s="153">
        <v>885</v>
      </c>
      <c r="G219" s="152"/>
      <c r="H219" s="152">
        <v>1090</v>
      </c>
      <c r="I219" s="154">
        <v>1084</v>
      </c>
      <c r="J219" s="155" t="s">
        <v>662</v>
      </c>
      <c r="K219" s="156">
        <v>205</v>
      </c>
      <c r="L219" s="157">
        <v>0.23163841807909599</v>
      </c>
      <c r="M219" s="152" t="s">
        <v>578</v>
      </c>
      <c r="N219" s="158">
        <v>43213</v>
      </c>
      <c r="O219" s="1"/>
      <c r="P219" s="1"/>
      <c r="Q219" s="223"/>
      <c r="R219" s="1"/>
      <c r="S219" s="6"/>
      <c r="T219" s="1"/>
      <c r="U219" s="1"/>
      <c r="V219" s="1"/>
      <c r="W219" s="1"/>
      <c r="X219" s="1"/>
      <c r="Y219" s="1"/>
      <c r="Z219" s="1"/>
      <c r="AA219" s="1"/>
    </row>
    <row r="220" spans="1:27" ht="12.75" customHeight="1">
      <c r="A220" s="189">
        <v>111</v>
      </c>
      <c r="B220" s="190">
        <v>43192</v>
      </c>
      <c r="C220" s="190"/>
      <c r="D220" s="168" t="s">
        <v>747</v>
      </c>
      <c r="E220" s="163" t="s">
        <v>575</v>
      </c>
      <c r="F220" s="191">
        <v>478.5</v>
      </c>
      <c r="G220" s="163"/>
      <c r="H220" s="163">
        <v>442</v>
      </c>
      <c r="I220" s="164">
        <v>613</v>
      </c>
      <c r="J220" s="165" t="s">
        <v>748</v>
      </c>
      <c r="K220" s="166">
        <f>H220-F220</f>
        <v>-36.5</v>
      </c>
      <c r="L220" s="167">
        <f>K220/F220</f>
        <v>-7.6280041797283177E-2</v>
      </c>
      <c r="M220" s="163" t="s">
        <v>588</v>
      </c>
      <c r="N220" s="160">
        <v>43762</v>
      </c>
      <c r="O220" s="1"/>
      <c r="P220" s="1"/>
      <c r="Q220" s="223"/>
      <c r="R220" s="1"/>
      <c r="S220" s="6"/>
      <c r="T220" s="1"/>
      <c r="U220" s="1"/>
      <c r="V220" s="1"/>
      <c r="W220" s="1"/>
      <c r="X220" s="1"/>
      <c r="Y220" s="1"/>
      <c r="Z220" s="1"/>
      <c r="AA220" s="1"/>
    </row>
    <row r="221" spans="1:27" ht="12.75" customHeight="1">
      <c r="A221" s="159">
        <v>112</v>
      </c>
      <c r="B221" s="160">
        <v>43194</v>
      </c>
      <c r="C221" s="160"/>
      <c r="D221" s="161" t="s">
        <v>749</v>
      </c>
      <c r="E221" s="162" t="s">
        <v>575</v>
      </c>
      <c r="F221" s="163">
        <f>141.5-7.3</f>
        <v>134.19999999999999</v>
      </c>
      <c r="G221" s="163"/>
      <c r="H221" s="164">
        <v>77</v>
      </c>
      <c r="I221" s="164">
        <v>180</v>
      </c>
      <c r="J221" s="165" t="s">
        <v>750</v>
      </c>
      <c r="K221" s="166">
        <f>H221-F221</f>
        <v>-57.199999999999989</v>
      </c>
      <c r="L221" s="167">
        <f>K221/F221</f>
        <v>-0.42622950819672129</v>
      </c>
      <c r="M221" s="163" t="s">
        <v>588</v>
      </c>
      <c r="N221" s="160">
        <v>43522</v>
      </c>
      <c r="O221" s="1"/>
      <c r="P221" s="1"/>
      <c r="Q221" s="223"/>
      <c r="R221" s="1"/>
      <c r="S221" s="6"/>
      <c r="T221" s="1"/>
      <c r="U221" s="1"/>
      <c r="V221" s="1"/>
      <c r="W221" s="1"/>
      <c r="X221" s="1"/>
      <c r="Y221" s="1"/>
      <c r="Z221" s="1"/>
      <c r="AA221" s="1"/>
    </row>
    <row r="222" spans="1:27" ht="12.75" customHeight="1">
      <c r="A222" s="159">
        <v>113</v>
      </c>
      <c r="B222" s="160">
        <v>43209</v>
      </c>
      <c r="C222" s="160"/>
      <c r="D222" s="161" t="s">
        <v>751</v>
      </c>
      <c r="E222" s="162" t="s">
        <v>575</v>
      </c>
      <c r="F222" s="163">
        <v>430</v>
      </c>
      <c r="G222" s="163"/>
      <c r="H222" s="164">
        <v>220</v>
      </c>
      <c r="I222" s="164">
        <v>537</v>
      </c>
      <c r="J222" s="165" t="s">
        <v>752</v>
      </c>
      <c r="K222" s="166">
        <f>H222-F222</f>
        <v>-210</v>
      </c>
      <c r="L222" s="167">
        <f>K222/F222</f>
        <v>-0.48837209302325579</v>
      </c>
      <c r="M222" s="163" t="s">
        <v>588</v>
      </c>
      <c r="N222" s="160">
        <v>43252</v>
      </c>
      <c r="O222" s="1"/>
      <c r="P222" s="1"/>
      <c r="Q222" s="223"/>
      <c r="R222" s="1"/>
      <c r="S222" s="6"/>
      <c r="T222" s="1"/>
      <c r="U222" s="1"/>
      <c r="V222" s="1"/>
      <c r="W222" s="1"/>
      <c r="X222" s="1"/>
      <c r="Y222" s="1"/>
      <c r="Z222" s="1"/>
      <c r="AA222" s="1"/>
    </row>
    <row r="223" spans="1:27" ht="12.75" customHeight="1">
      <c r="A223" s="180">
        <v>114</v>
      </c>
      <c r="B223" s="181">
        <v>43220</v>
      </c>
      <c r="C223" s="181"/>
      <c r="D223" s="182" t="s">
        <v>753</v>
      </c>
      <c r="E223" s="183" t="s">
        <v>575</v>
      </c>
      <c r="F223" s="183">
        <v>153.5</v>
      </c>
      <c r="G223" s="183"/>
      <c r="H223" s="183">
        <v>196</v>
      </c>
      <c r="I223" s="185">
        <v>196</v>
      </c>
      <c r="J223" s="155" t="s">
        <v>754</v>
      </c>
      <c r="K223" s="156">
        <f>H223-F223</f>
        <v>42.5</v>
      </c>
      <c r="L223" s="157">
        <f>K223/F223</f>
        <v>0.27687296416938112</v>
      </c>
      <c r="M223" s="152" t="s">
        <v>578</v>
      </c>
      <c r="N223" s="158">
        <v>43605</v>
      </c>
      <c r="O223" s="1"/>
      <c r="P223" s="1"/>
      <c r="Q223" s="223"/>
      <c r="R223" s="1"/>
      <c r="S223" s="6"/>
      <c r="T223" s="1"/>
      <c r="U223" s="1"/>
      <c r="V223" s="1"/>
      <c r="W223" s="1"/>
      <c r="X223" s="1"/>
      <c r="Y223" s="1"/>
      <c r="Z223" s="1"/>
      <c r="AA223" s="1"/>
    </row>
    <row r="224" spans="1:27" ht="12.75" customHeight="1">
      <c r="A224" s="159">
        <v>115</v>
      </c>
      <c r="B224" s="160">
        <v>43306</v>
      </c>
      <c r="C224" s="160"/>
      <c r="D224" s="161" t="s">
        <v>722</v>
      </c>
      <c r="E224" s="162" t="s">
        <v>575</v>
      </c>
      <c r="F224" s="163">
        <v>27.5</v>
      </c>
      <c r="G224" s="163"/>
      <c r="H224" s="164">
        <v>13.1</v>
      </c>
      <c r="I224" s="164">
        <v>60</v>
      </c>
      <c r="J224" s="165" t="s">
        <v>755</v>
      </c>
      <c r="K224" s="166">
        <v>-14.4</v>
      </c>
      <c r="L224" s="167">
        <v>-0.52363636363636401</v>
      </c>
      <c r="M224" s="163" t="s">
        <v>588</v>
      </c>
      <c r="N224" s="160">
        <v>43138</v>
      </c>
      <c r="O224" s="1"/>
      <c r="P224" s="1"/>
      <c r="Q224" s="223"/>
      <c r="R224" s="1"/>
      <c r="S224" s="6"/>
      <c r="T224" s="1"/>
      <c r="U224" s="1"/>
      <c r="V224" s="1"/>
      <c r="W224" s="1"/>
      <c r="X224" s="1"/>
      <c r="Y224" s="1"/>
      <c r="Z224" s="1"/>
      <c r="AA224" s="1"/>
    </row>
    <row r="225" spans="1:27" ht="12.75" customHeight="1">
      <c r="A225" s="189">
        <v>116</v>
      </c>
      <c r="B225" s="190">
        <v>43318</v>
      </c>
      <c r="C225" s="190"/>
      <c r="D225" s="168" t="s">
        <v>756</v>
      </c>
      <c r="E225" s="163" t="s">
        <v>575</v>
      </c>
      <c r="F225" s="163">
        <v>148.5</v>
      </c>
      <c r="G225" s="163"/>
      <c r="H225" s="163">
        <v>102</v>
      </c>
      <c r="I225" s="164">
        <v>182</v>
      </c>
      <c r="J225" s="165" t="s">
        <v>757</v>
      </c>
      <c r="K225" s="166">
        <f>H225-F225</f>
        <v>-46.5</v>
      </c>
      <c r="L225" s="167">
        <f>K225/F225</f>
        <v>-0.31313131313131315</v>
      </c>
      <c r="M225" s="163" t="s">
        <v>588</v>
      </c>
      <c r="N225" s="160">
        <v>43661</v>
      </c>
      <c r="O225" s="1"/>
      <c r="P225" s="1"/>
      <c r="Q225" s="223"/>
      <c r="R225" s="1"/>
      <c r="S225" s="6"/>
      <c r="T225" s="1"/>
      <c r="U225" s="1"/>
      <c r="V225" s="1"/>
      <c r="W225" s="1"/>
      <c r="X225" s="1"/>
      <c r="Y225" s="1"/>
      <c r="Z225" s="1"/>
      <c r="AA225" s="1"/>
    </row>
    <row r="226" spans="1:27" ht="12.75" customHeight="1">
      <c r="A226" s="149">
        <v>117</v>
      </c>
      <c r="B226" s="150">
        <v>43335</v>
      </c>
      <c r="C226" s="150"/>
      <c r="D226" s="151" t="s">
        <v>758</v>
      </c>
      <c r="E226" s="152" t="s">
        <v>575</v>
      </c>
      <c r="F226" s="183">
        <v>285</v>
      </c>
      <c r="G226" s="152"/>
      <c r="H226" s="152">
        <v>355</v>
      </c>
      <c r="I226" s="154">
        <v>364</v>
      </c>
      <c r="J226" s="155" t="s">
        <v>759</v>
      </c>
      <c r="K226" s="156">
        <v>70</v>
      </c>
      <c r="L226" s="157">
        <v>0.24561403508771901</v>
      </c>
      <c r="M226" s="152" t="s">
        <v>578</v>
      </c>
      <c r="N226" s="158">
        <v>43455</v>
      </c>
      <c r="O226" s="1"/>
      <c r="P226" s="1"/>
      <c r="Q226" s="223"/>
      <c r="R226" s="1"/>
      <c r="S226" s="6"/>
      <c r="T226" s="1"/>
      <c r="U226" s="1"/>
      <c r="V226" s="1"/>
      <c r="W226" s="1"/>
      <c r="X226" s="1"/>
      <c r="Y226" s="1"/>
      <c r="Z226" s="1"/>
      <c r="AA226" s="1"/>
    </row>
    <row r="227" spans="1:27" ht="12.75" customHeight="1">
      <c r="A227" s="149">
        <v>118</v>
      </c>
      <c r="B227" s="150">
        <v>43341</v>
      </c>
      <c r="C227" s="150"/>
      <c r="D227" s="151" t="s">
        <v>392</v>
      </c>
      <c r="E227" s="152" t="s">
        <v>575</v>
      </c>
      <c r="F227" s="183">
        <v>525</v>
      </c>
      <c r="G227" s="152"/>
      <c r="H227" s="152">
        <v>585</v>
      </c>
      <c r="I227" s="154">
        <v>635</v>
      </c>
      <c r="J227" s="155" t="s">
        <v>760</v>
      </c>
      <c r="K227" s="156">
        <f t="shared" ref="K227:K258" si="60">H227-F227</f>
        <v>60</v>
      </c>
      <c r="L227" s="157">
        <f t="shared" ref="L227:L258" si="61">K227/F227</f>
        <v>0.11428571428571428</v>
      </c>
      <c r="M227" s="152" t="s">
        <v>578</v>
      </c>
      <c r="N227" s="158">
        <v>43662</v>
      </c>
      <c r="O227" s="1"/>
      <c r="P227" s="1"/>
      <c r="Q227" s="223"/>
      <c r="R227" s="1"/>
      <c r="S227" s="6"/>
      <c r="T227" s="1"/>
      <c r="U227" s="1"/>
      <c r="V227" s="1"/>
      <c r="W227" s="1"/>
      <c r="X227" s="1"/>
      <c r="Y227" s="1"/>
      <c r="Z227" s="1"/>
      <c r="AA227" s="1"/>
    </row>
    <row r="228" spans="1:27" ht="12.75" customHeight="1">
      <c r="A228" s="149">
        <v>119</v>
      </c>
      <c r="B228" s="150">
        <v>43395</v>
      </c>
      <c r="C228" s="150"/>
      <c r="D228" s="151" t="s">
        <v>380</v>
      </c>
      <c r="E228" s="152" t="s">
        <v>575</v>
      </c>
      <c r="F228" s="183">
        <v>475</v>
      </c>
      <c r="G228" s="152"/>
      <c r="H228" s="152">
        <v>574</v>
      </c>
      <c r="I228" s="154">
        <v>570</v>
      </c>
      <c r="J228" s="155" t="s">
        <v>662</v>
      </c>
      <c r="K228" s="156">
        <f t="shared" si="60"/>
        <v>99</v>
      </c>
      <c r="L228" s="157">
        <f t="shared" si="61"/>
        <v>0.20842105263157895</v>
      </c>
      <c r="M228" s="152" t="s">
        <v>578</v>
      </c>
      <c r="N228" s="158">
        <v>43403</v>
      </c>
      <c r="O228" s="1"/>
      <c r="P228" s="1"/>
      <c r="Q228" s="223"/>
      <c r="R228" s="1"/>
      <c r="S228" s="6"/>
      <c r="T228" s="1"/>
      <c r="U228" s="1"/>
      <c r="V228" s="1"/>
      <c r="W228" s="1"/>
      <c r="X228" s="1"/>
      <c r="Y228" s="1"/>
      <c r="Z228" s="1"/>
      <c r="AA228" s="1"/>
    </row>
    <row r="229" spans="1:27" ht="12.75" customHeight="1">
      <c r="A229" s="180">
        <v>120</v>
      </c>
      <c r="B229" s="181">
        <v>43397</v>
      </c>
      <c r="C229" s="181"/>
      <c r="D229" s="182" t="s">
        <v>761</v>
      </c>
      <c r="E229" s="183" t="s">
        <v>575</v>
      </c>
      <c r="F229" s="183">
        <v>707.5</v>
      </c>
      <c r="G229" s="183"/>
      <c r="H229" s="183">
        <v>872</v>
      </c>
      <c r="I229" s="185">
        <v>872</v>
      </c>
      <c r="J229" s="186" t="s">
        <v>662</v>
      </c>
      <c r="K229" s="156">
        <f t="shared" si="60"/>
        <v>164.5</v>
      </c>
      <c r="L229" s="187">
        <f t="shared" si="61"/>
        <v>0.23250883392226149</v>
      </c>
      <c r="M229" s="183" t="s">
        <v>578</v>
      </c>
      <c r="N229" s="188">
        <v>43482</v>
      </c>
      <c r="O229" s="1"/>
      <c r="P229" s="1"/>
      <c r="Q229" s="223"/>
      <c r="R229" s="1"/>
      <c r="S229" s="6"/>
      <c r="T229" s="1"/>
      <c r="U229" s="1"/>
      <c r="V229" s="1"/>
      <c r="W229" s="1"/>
      <c r="X229" s="1"/>
      <c r="Y229" s="1"/>
      <c r="Z229" s="1"/>
      <c r="AA229" s="1"/>
    </row>
    <row r="230" spans="1:27" ht="12.75" customHeight="1">
      <c r="A230" s="180">
        <v>121</v>
      </c>
      <c r="B230" s="181">
        <v>43398</v>
      </c>
      <c r="C230" s="181"/>
      <c r="D230" s="182" t="s">
        <v>762</v>
      </c>
      <c r="E230" s="183" t="s">
        <v>575</v>
      </c>
      <c r="F230" s="183">
        <v>162</v>
      </c>
      <c r="G230" s="183"/>
      <c r="H230" s="183">
        <v>204</v>
      </c>
      <c r="I230" s="185">
        <v>209</v>
      </c>
      <c r="J230" s="186" t="s">
        <v>763</v>
      </c>
      <c r="K230" s="156">
        <f t="shared" si="60"/>
        <v>42</v>
      </c>
      <c r="L230" s="187">
        <f t="shared" si="61"/>
        <v>0.25925925925925924</v>
      </c>
      <c r="M230" s="183" t="s">
        <v>578</v>
      </c>
      <c r="N230" s="188">
        <v>43539</v>
      </c>
      <c r="O230" s="1"/>
      <c r="P230" s="1"/>
      <c r="Q230" s="223"/>
      <c r="R230" s="1"/>
      <c r="S230" s="6"/>
      <c r="T230" s="1"/>
      <c r="U230" s="1"/>
      <c r="V230" s="1"/>
      <c r="W230" s="1"/>
      <c r="X230" s="1"/>
      <c r="Y230" s="1"/>
      <c r="Z230" s="1"/>
      <c r="AA230" s="1"/>
    </row>
    <row r="231" spans="1:27" ht="12.75" customHeight="1">
      <c r="A231" s="180">
        <v>122</v>
      </c>
      <c r="B231" s="181">
        <v>43399</v>
      </c>
      <c r="C231" s="181"/>
      <c r="D231" s="182" t="s">
        <v>478</v>
      </c>
      <c r="E231" s="183" t="s">
        <v>575</v>
      </c>
      <c r="F231" s="183">
        <v>240</v>
      </c>
      <c r="G231" s="183"/>
      <c r="H231" s="183">
        <v>297</v>
      </c>
      <c r="I231" s="185">
        <v>297</v>
      </c>
      <c r="J231" s="186" t="s">
        <v>662</v>
      </c>
      <c r="K231" s="192">
        <f t="shared" si="60"/>
        <v>57</v>
      </c>
      <c r="L231" s="187">
        <f t="shared" si="61"/>
        <v>0.23749999999999999</v>
      </c>
      <c r="M231" s="183" t="s">
        <v>578</v>
      </c>
      <c r="N231" s="188">
        <v>43417</v>
      </c>
      <c r="O231" s="1"/>
      <c r="P231" s="1"/>
      <c r="Q231" s="223"/>
      <c r="R231" s="1"/>
      <c r="S231" s="6"/>
      <c r="T231" s="1"/>
      <c r="U231" s="1"/>
      <c r="V231" s="1"/>
      <c r="W231" s="1"/>
      <c r="X231" s="1"/>
      <c r="Y231" s="1"/>
      <c r="Z231" s="1"/>
      <c r="AA231" s="1"/>
    </row>
    <row r="232" spans="1:27" ht="12.75" customHeight="1">
      <c r="A232" s="149">
        <v>123</v>
      </c>
      <c r="B232" s="150">
        <v>43439</v>
      </c>
      <c r="C232" s="150"/>
      <c r="D232" s="151" t="s">
        <v>764</v>
      </c>
      <c r="E232" s="152" t="s">
        <v>575</v>
      </c>
      <c r="F232" s="152">
        <v>202.5</v>
      </c>
      <c r="G232" s="152"/>
      <c r="H232" s="152">
        <v>255</v>
      </c>
      <c r="I232" s="154">
        <v>252</v>
      </c>
      <c r="J232" s="155" t="s">
        <v>662</v>
      </c>
      <c r="K232" s="156">
        <f t="shared" si="60"/>
        <v>52.5</v>
      </c>
      <c r="L232" s="157">
        <f t="shared" si="61"/>
        <v>0.25925925925925924</v>
      </c>
      <c r="M232" s="152" t="s">
        <v>578</v>
      </c>
      <c r="N232" s="158">
        <v>43542</v>
      </c>
      <c r="O232" s="1"/>
      <c r="P232" s="1"/>
      <c r="Q232" s="223"/>
      <c r="R232" s="1"/>
      <c r="S232" s="6" t="s">
        <v>765</v>
      </c>
      <c r="T232" s="1"/>
      <c r="U232" s="1"/>
      <c r="V232" s="1"/>
      <c r="W232" s="1"/>
      <c r="X232" s="1"/>
      <c r="Y232" s="1"/>
      <c r="Z232" s="1"/>
      <c r="AA232" s="1"/>
    </row>
    <row r="233" spans="1:27" ht="12.75" customHeight="1">
      <c r="A233" s="180">
        <v>124</v>
      </c>
      <c r="B233" s="181">
        <v>43465</v>
      </c>
      <c r="C233" s="150"/>
      <c r="D233" s="182" t="s">
        <v>157</v>
      </c>
      <c r="E233" s="183" t="s">
        <v>575</v>
      </c>
      <c r="F233" s="183">
        <v>710</v>
      </c>
      <c r="G233" s="183"/>
      <c r="H233" s="183">
        <v>866</v>
      </c>
      <c r="I233" s="185">
        <v>866</v>
      </c>
      <c r="J233" s="186" t="s">
        <v>662</v>
      </c>
      <c r="K233" s="156">
        <f t="shared" si="60"/>
        <v>156</v>
      </c>
      <c r="L233" s="157">
        <f t="shared" si="61"/>
        <v>0.21971830985915494</v>
      </c>
      <c r="M233" s="152" t="s">
        <v>578</v>
      </c>
      <c r="N233" s="158">
        <v>43553</v>
      </c>
      <c r="O233" s="1"/>
      <c r="P233" s="1"/>
      <c r="Q233" s="223"/>
      <c r="R233" s="1"/>
      <c r="S233" s="6" t="s">
        <v>765</v>
      </c>
      <c r="T233" s="1"/>
      <c r="U233" s="1"/>
      <c r="V233" s="1"/>
      <c r="W233" s="1"/>
      <c r="X233" s="1"/>
      <c r="Y233" s="1"/>
      <c r="Z233" s="1"/>
      <c r="AA233" s="1"/>
    </row>
    <row r="234" spans="1:27" ht="12.75" customHeight="1">
      <c r="A234" s="180">
        <v>125</v>
      </c>
      <c r="B234" s="181">
        <v>43522</v>
      </c>
      <c r="C234" s="181"/>
      <c r="D234" s="182" t="s">
        <v>172</v>
      </c>
      <c r="E234" s="183" t="s">
        <v>575</v>
      </c>
      <c r="F234" s="183">
        <v>337.25</v>
      </c>
      <c r="G234" s="183"/>
      <c r="H234" s="183">
        <v>398.5</v>
      </c>
      <c r="I234" s="185">
        <v>411</v>
      </c>
      <c r="J234" s="155" t="s">
        <v>766</v>
      </c>
      <c r="K234" s="156">
        <f t="shared" si="60"/>
        <v>61.25</v>
      </c>
      <c r="L234" s="157">
        <f t="shared" si="61"/>
        <v>0.1816160118606375</v>
      </c>
      <c r="M234" s="152" t="s">
        <v>578</v>
      </c>
      <c r="N234" s="158">
        <v>43760</v>
      </c>
      <c r="O234" s="1"/>
      <c r="P234" s="1"/>
      <c r="Q234" s="223"/>
      <c r="R234" s="1"/>
      <c r="S234" s="6" t="s">
        <v>765</v>
      </c>
      <c r="T234" s="1"/>
      <c r="U234" s="1"/>
      <c r="V234" s="1"/>
      <c r="W234" s="1"/>
      <c r="X234" s="1"/>
      <c r="Y234" s="1"/>
      <c r="Z234" s="1"/>
      <c r="AA234" s="1"/>
    </row>
    <row r="235" spans="1:27" ht="12.75" customHeight="1">
      <c r="A235" s="193">
        <v>126</v>
      </c>
      <c r="B235" s="194">
        <v>43559</v>
      </c>
      <c r="C235" s="194"/>
      <c r="D235" s="195" t="s">
        <v>767</v>
      </c>
      <c r="E235" s="196" t="s">
        <v>575</v>
      </c>
      <c r="F235" s="196">
        <v>130</v>
      </c>
      <c r="G235" s="196"/>
      <c r="H235" s="196">
        <v>65</v>
      </c>
      <c r="I235" s="197">
        <v>158</v>
      </c>
      <c r="J235" s="165" t="s">
        <v>768</v>
      </c>
      <c r="K235" s="166">
        <f t="shared" si="60"/>
        <v>-65</v>
      </c>
      <c r="L235" s="167">
        <f t="shared" si="61"/>
        <v>-0.5</v>
      </c>
      <c r="M235" s="163" t="s">
        <v>588</v>
      </c>
      <c r="N235" s="160">
        <v>43726</v>
      </c>
      <c r="O235" s="1"/>
      <c r="P235" s="1"/>
      <c r="Q235" s="223"/>
      <c r="R235" s="1"/>
      <c r="S235" s="6" t="s">
        <v>769</v>
      </c>
      <c r="T235" s="1"/>
      <c r="U235" s="1"/>
      <c r="V235" s="1"/>
      <c r="W235" s="1"/>
      <c r="X235" s="1"/>
      <c r="Y235" s="1"/>
      <c r="Z235" s="1"/>
      <c r="AA235" s="1"/>
    </row>
    <row r="236" spans="1:27" ht="12.75" customHeight="1">
      <c r="A236" s="180">
        <v>127</v>
      </c>
      <c r="B236" s="181">
        <v>43017</v>
      </c>
      <c r="C236" s="181"/>
      <c r="D236" s="182" t="s">
        <v>208</v>
      </c>
      <c r="E236" s="183" t="s">
        <v>575</v>
      </c>
      <c r="F236" s="183">
        <v>141.5</v>
      </c>
      <c r="G236" s="183"/>
      <c r="H236" s="183">
        <v>183.5</v>
      </c>
      <c r="I236" s="185">
        <v>210</v>
      </c>
      <c r="J236" s="155" t="s">
        <v>763</v>
      </c>
      <c r="K236" s="156">
        <f t="shared" si="60"/>
        <v>42</v>
      </c>
      <c r="L236" s="157">
        <f t="shared" si="61"/>
        <v>0.29681978798586572</v>
      </c>
      <c r="M236" s="152" t="s">
        <v>578</v>
      </c>
      <c r="N236" s="158">
        <v>43042</v>
      </c>
      <c r="O236" s="1"/>
      <c r="P236" s="1"/>
      <c r="Q236" s="223"/>
      <c r="R236" s="1"/>
      <c r="S236" s="6" t="s">
        <v>769</v>
      </c>
      <c r="T236" s="1"/>
      <c r="U236" s="1"/>
      <c r="V236" s="1"/>
      <c r="W236" s="1"/>
      <c r="X236" s="1"/>
      <c r="Y236" s="1"/>
      <c r="Z236" s="1"/>
      <c r="AA236" s="1"/>
    </row>
    <row r="237" spans="1:27" ht="12.75" customHeight="1">
      <c r="A237" s="193">
        <v>128</v>
      </c>
      <c r="B237" s="194">
        <v>43074</v>
      </c>
      <c r="C237" s="194"/>
      <c r="D237" s="195" t="s">
        <v>770</v>
      </c>
      <c r="E237" s="196" t="s">
        <v>575</v>
      </c>
      <c r="F237" s="191">
        <v>172</v>
      </c>
      <c r="G237" s="196"/>
      <c r="H237" s="196">
        <v>155.25</v>
      </c>
      <c r="I237" s="197">
        <v>230</v>
      </c>
      <c r="J237" s="165" t="s">
        <v>771</v>
      </c>
      <c r="K237" s="166">
        <f t="shared" si="60"/>
        <v>-16.75</v>
      </c>
      <c r="L237" s="167">
        <f t="shared" si="61"/>
        <v>-9.7383720930232565E-2</v>
      </c>
      <c r="M237" s="163" t="s">
        <v>588</v>
      </c>
      <c r="N237" s="160">
        <v>43787</v>
      </c>
      <c r="O237" s="1"/>
      <c r="P237" s="1"/>
      <c r="Q237" s="223"/>
      <c r="R237" s="1"/>
      <c r="S237" s="6" t="s">
        <v>769</v>
      </c>
      <c r="T237" s="1"/>
      <c r="U237" s="1"/>
      <c r="V237" s="1"/>
      <c r="W237" s="1"/>
      <c r="X237" s="1"/>
      <c r="Y237" s="1"/>
      <c r="Z237" s="1"/>
      <c r="AA237" s="1"/>
    </row>
    <row r="238" spans="1:27" ht="12.75" customHeight="1">
      <c r="A238" s="180">
        <v>129</v>
      </c>
      <c r="B238" s="181">
        <v>43398</v>
      </c>
      <c r="C238" s="181"/>
      <c r="D238" s="182" t="s">
        <v>118</v>
      </c>
      <c r="E238" s="183" t="s">
        <v>575</v>
      </c>
      <c r="F238" s="183">
        <v>698.5</v>
      </c>
      <c r="G238" s="183"/>
      <c r="H238" s="183">
        <v>890</v>
      </c>
      <c r="I238" s="185">
        <v>890</v>
      </c>
      <c r="J238" s="155" t="s">
        <v>772</v>
      </c>
      <c r="K238" s="156">
        <f t="shared" si="60"/>
        <v>191.5</v>
      </c>
      <c r="L238" s="157">
        <f t="shared" si="61"/>
        <v>0.27415891195418757</v>
      </c>
      <c r="M238" s="152" t="s">
        <v>578</v>
      </c>
      <c r="N238" s="158">
        <v>44328</v>
      </c>
      <c r="O238" s="1"/>
      <c r="P238" s="1"/>
      <c r="Q238" s="223"/>
      <c r="R238" s="1"/>
      <c r="S238" s="6" t="s">
        <v>765</v>
      </c>
      <c r="T238" s="1"/>
      <c r="U238" s="1"/>
      <c r="V238" s="1"/>
      <c r="W238" s="1"/>
      <c r="X238" s="1"/>
      <c r="Y238" s="1"/>
      <c r="Z238" s="1"/>
      <c r="AA238" s="1"/>
    </row>
    <row r="239" spans="1:27" ht="12.75" customHeight="1">
      <c r="A239" s="180">
        <v>130</v>
      </c>
      <c r="B239" s="181">
        <v>42877</v>
      </c>
      <c r="C239" s="181"/>
      <c r="D239" s="182" t="s">
        <v>773</v>
      </c>
      <c r="E239" s="183" t="s">
        <v>575</v>
      </c>
      <c r="F239" s="183">
        <v>127.6</v>
      </c>
      <c r="G239" s="183"/>
      <c r="H239" s="183">
        <v>138</v>
      </c>
      <c r="I239" s="185">
        <v>190</v>
      </c>
      <c r="J239" s="155" t="s">
        <v>774</v>
      </c>
      <c r="K239" s="156">
        <f t="shared" si="60"/>
        <v>10.400000000000006</v>
      </c>
      <c r="L239" s="157">
        <f t="shared" si="61"/>
        <v>8.1504702194357417E-2</v>
      </c>
      <c r="M239" s="152" t="s">
        <v>578</v>
      </c>
      <c r="N239" s="158">
        <v>43774</v>
      </c>
      <c r="O239" s="1"/>
      <c r="P239" s="1"/>
      <c r="Q239" s="223"/>
      <c r="R239" s="1"/>
      <c r="S239" s="6" t="s">
        <v>769</v>
      </c>
      <c r="T239" s="1"/>
      <c r="U239" s="1"/>
      <c r="V239" s="1"/>
      <c r="W239" s="1"/>
      <c r="X239" s="1"/>
      <c r="Y239" s="1"/>
      <c r="Z239" s="1"/>
      <c r="AA239" s="1"/>
    </row>
    <row r="240" spans="1:27" ht="12.75" customHeight="1">
      <c r="A240" s="180">
        <v>131</v>
      </c>
      <c r="B240" s="181">
        <v>43158</v>
      </c>
      <c r="C240" s="181"/>
      <c r="D240" s="182" t="s">
        <v>775</v>
      </c>
      <c r="E240" s="183" t="s">
        <v>575</v>
      </c>
      <c r="F240" s="183">
        <v>317</v>
      </c>
      <c r="G240" s="183"/>
      <c r="H240" s="183">
        <v>382.5</v>
      </c>
      <c r="I240" s="185">
        <v>398</v>
      </c>
      <c r="J240" s="155" t="s">
        <v>776</v>
      </c>
      <c r="K240" s="156">
        <f t="shared" si="60"/>
        <v>65.5</v>
      </c>
      <c r="L240" s="157">
        <f t="shared" si="61"/>
        <v>0.20662460567823343</v>
      </c>
      <c r="M240" s="152" t="s">
        <v>578</v>
      </c>
      <c r="N240" s="158">
        <v>44238</v>
      </c>
      <c r="O240" s="1"/>
      <c r="P240" s="1"/>
      <c r="Q240" s="223"/>
      <c r="R240" s="1"/>
      <c r="S240" s="6" t="s">
        <v>769</v>
      </c>
      <c r="T240" s="1"/>
      <c r="U240" s="1"/>
      <c r="V240" s="1"/>
      <c r="W240" s="1"/>
      <c r="X240" s="1"/>
      <c r="Y240" s="1"/>
      <c r="Z240" s="1"/>
      <c r="AA240" s="1"/>
    </row>
    <row r="241" spans="1:27" ht="12.75" customHeight="1">
      <c r="A241" s="193">
        <v>132</v>
      </c>
      <c r="B241" s="194">
        <v>43164</v>
      </c>
      <c r="C241" s="194"/>
      <c r="D241" s="195" t="s">
        <v>164</v>
      </c>
      <c r="E241" s="196" t="s">
        <v>575</v>
      </c>
      <c r="F241" s="191">
        <f>510-14.4</f>
        <v>495.6</v>
      </c>
      <c r="G241" s="196"/>
      <c r="H241" s="196">
        <v>350</v>
      </c>
      <c r="I241" s="197">
        <v>672</v>
      </c>
      <c r="J241" s="165" t="s">
        <v>777</v>
      </c>
      <c r="K241" s="166">
        <f t="shared" si="60"/>
        <v>-145.60000000000002</v>
      </c>
      <c r="L241" s="167">
        <f t="shared" si="61"/>
        <v>-0.29378531073446329</v>
      </c>
      <c r="M241" s="163" t="s">
        <v>588</v>
      </c>
      <c r="N241" s="160">
        <v>43887</v>
      </c>
      <c r="O241" s="1"/>
      <c r="P241" s="1"/>
      <c r="Q241" s="223"/>
      <c r="R241" s="1"/>
      <c r="S241" s="6" t="s">
        <v>765</v>
      </c>
      <c r="T241" s="1"/>
      <c r="U241" s="1"/>
      <c r="V241" s="1"/>
      <c r="W241" s="1"/>
      <c r="X241" s="1"/>
      <c r="Y241" s="1"/>
      <c r="Z241" s="1"/>
      <c r="AA241" s="1"/>
    </row>
    <row r="242" spans="1:27" ht="12.75" customHeight="1">
      <c r="A242" s="193">
        <v>133</v>
      </c>
      <c r="B242" s="194">
        <v>43237</v>
      </c>
      <c r="C242" s="194"/>
      <c r="D242" s="195" t="s">
        <v>778</v>
      </c>
      <c r="E242" s="196" t="s">
        <v>575</v>
      </c>
      <c r="F242" s="191">
        <v>230.3</v>
      </c>
      <c r="G242" s="196"/>
      <c r="H242" s="196">
        <v>102.5</v>
      </c>
      <c r="I242" s="197">
        <v>348</v>
      </c>
      <c r="J242" s="165" t="s">
        <v>779</v>
      </c>
      <c r="K242" s="166">
        <f t="shared" si="60"/>
        <v>-127.80000000000001</v>
      </c>
      <c r="L242" s="167">
        <f t="shared" si="61"/>
        <v>-0.55492835432045162</v>
      </c>
      <c r="M242" s="163" t="s">
        <v>588</v>
      </c>
      <c r="N242" s="160">
        <v>43896</v>
      </c>
      <c r="O242" s="1"/>
      <c r="P242" s="1"/>
      <c r="Q242" s="223"/>
      <c r="R242" s="1"/>
      <c r="S242" s="6" t="s">
        <v>765</v>
      </c>
      <c r="T242" s="1"/>
      <c r="U242" s="1"/>
      <c r="V242" s="1"/>
      <c r="W242" s="1"/>
      <c r="X242" s="1"/>
      <c r="Y242" s="1"/>
      <c r="Z242" s="1"/>
      <c r="AA242" s="1"/>
    </row>
    <row r="243" spans="1:27" ht="12.75" customHeight="1">
      <c r="A243" s="180">
        <v>134</v>
      </c>
      <c r="B243" s="181">
        <v>43258</v>
      </c>
      <c r="C243" s="181"/>
      <c r="D243" s="182" t="s">
        <v>435</v>
      </c>
      <c r="E243" s="183" t="s">
        <v>575</v>
      </c>
      <c r="F243" s="183">
        <f>342.5-5.1</f>
        <v>337.4</v>
      </c>
      <c r="G243" s="183"/>
      <c r="H243" s="183">
        <v>412.5</v>
      </c>
      <c r="I243" s="185">
        <v>439</v>
      </c>
      <c r="J243" s="155" t="s">
        <v>780</v>
      </c>
      <c r="K243" s="156">
        <f t="shared" si="60"/>
        <v>75.100000000000023</v>
      </c>
      <c r="L243" s="157">
        <f t="shared" si="61"/>
        <v>0.22258446947243635</v>
      </c>
      <c r="M243" s="152" t="s">
        <v>578</v>
      </c>
      <c r="N243" s="158">
        <v>44230</v>
      </c>
      <c r="O243" s="1"/>
      <c r="P243" s="1"/>
      <c r="Q243" s="223"/>
      <c r="R243" s="1"/>
      <c r="S243" s="6" t="s">
        <v>769</v>
      </c>
      <c r="T243" s="1"/>
      <c r="U243" s="1"/>
      <c r="V243" s="1"/>
      <c r="W243" s="1"/>
      <c r="X243" s="1"/>
      <c r="Y243" s="1"/>
      <c r="Z243" s="1"/>
      <c r="AA243" s="1"/>
    </row>
    <row r="244" spans="1:27" ht="12.75" customHeight="1">
      <c r="A244" s="174">
        <v>135</v>
      </c>
      <c r="B244" s="173">
        <v>43285</v>
      </c>
      <c r="C244" s="173"/>
      <c r="D244" s="174" t="s">
        <v>56</v>
      </c>
      <c r="E244" s="175" t="s">
        <v>575</v>
      </c>
      <c r="F244" s="175">
        <f>127.5-5.53</f>
        <v>121.97</v>
      </c>
      <c r="G244" s="176"/>
      <c r="H244" s="176">
        <v>122.5</v>
      </c>
      <c r="I244" s="176">
        <v>170</v>
      </c>
      <c r="J244" s="177" t="s">
        <v>781</v>
      </c>
      <c r="K244" s="178">
        <f t="shared" si="60"/>
        <v>0.53000000000000114</v>
      </c>
      <c r="L244" s="179">
        <f t="shared" si="61"/>
        <v>4.3453308190538747E-3</v>
      </c>
      <c r="M244" s="175" t="s">
        <v>595</v>
      </c>
      <c r="N244" s="173">
        <v>44431</v>
      </c>
      <c r="O244" s="1"/>
      <c r="P244" s="1"/>
      <c r="Q244" s="223"/>
      <c r="R244" s="1"/>
      <c r="S244" s="6" t="s">
        <v>765</v>
      </c>
      <c r="T244" s="1"/>
      <c r="U244" s="1"/>
      <c r="V244" s="1"/>
      <c r="W244" s="1"/>
      <c r="X244" s="1"/>
      <c r="Y244" s="1"/>
      <c r="Z244" s="1"/>
      <c r="AA244" s="1"/>
    </row>
    <row r="245" spans="1:27" ht="12.75" customHeight="1">
      <c r="A245" s="193">
        <v>136</v>
      </c>
      <c r="B245" s="194">
        <v>43294</v>
      </c>
      <c r="C245" s="194"/>
      <c r="D245" s="195" t="s">
        <v>782</v>
      </c>
      <c r="E245" s="196" t="s">
        <v>575</v>
      </c>
      <c r="F245" s="191">
        <v>46.5</v>
      </c>
      <c r="G245" s="196"/>
      <c r="H245" s="196">
        <v>17</v>
      </c>
      <c r="I245" s="197">
        <v>59</v>
      </c>
      <c r="J245" s="165" t="s">
        <v>783</v>
      </c>
      <c r="K245" s="166">
        <f t="shared" si="60"/>
        <v>-29.5</v>
      </c>
      <c r="L245" s="167">
        <f t="shared" si="61"/>
        <v>-0.63440860215053763</v>
      </c>
      <c r="M245" s="163" t="s">
        <v>588</v>
      </c>
      <c r="N245" s="160">
        <v>43887</v>
      </c>
      <c r="O245" s="1"/>
      <c r="P245" s="1"/>
      <c r="Q245" s="223"/>
      <c r="R245" s="1"/>
      <c r="S245" s="6" t="s">
        <v>765</v>
      </c>
      <c r="T245" s="1"/>
      <c r="U245" s="1"/>
      <c r="V245" s="1"/>
      <c r="W245" s="1"/>
      <c r="X245" s="1"/>
      <c r="Y245" s="1"/>
      <c r="Z245" s="1"/>
      <c r="AA245" s="1"/>
    </row>
    <row r="246" spans="1:27" ht="12.75" customHeight="1">
      <c r="A246" s="180">
        <v>137</v>
      </c>
      <c r="B246" s="181">
        <v>43396</v>
      </c>
      <c r="C246" s="181"/>
      <c r="D246" s="182" t="s">
        <v>418</v>
      </c>
      <c r="E246" s="183" t="s">
        <v>575</v>
      </c>
      <c r="F246" s="183">
        <v>156.5</v>
      </c>
      <c r="G246" s="183"/>
      <c r="H246" s="183">
        <v>207.5</v>
      </c>
      <c r="I246" s="185">
        <v>191</v>
      </c>
      <c r="J246" s="155" t="s">
        <v>662</v>
      </c>
      <c r="K246" s="156">
        <f t="shared" si="60"/>
        <v>51</v>
      </c>
      <c r="L246" s="157">
        <f t="shared" si="61"/>
        <v>0.32587859424920129</v>
      </c>
      <c r="M246" s="152" t="s">
        <v>578</v>
      </c>
      <c r="N246" s="158">
        <v>44369</v>
      </c>
      <c r="O246" s="1"/>
      <c r="P246" s="1"/>
      <c r="Q246" s="223"/>
      <c r="R246" s="1"/>
      <c r="S246" s="6" t="s">
        <v>765</v>
      </c>
      <c r="T246" s="1"/>
      <c r="U246" s="1"/>
      <c r="V246" s="1"/>
      <c r="W246" s="1"/>
      <c r="X246" s="1"/>
      <c r="Y246" s="1"/>
      <c r="Z246" s="1"/>
      <c r="AA246" s="1"/>
    </row>
    <row r="247" spans="1:27" ht="12.75" customHeight="1">
      <c r="A247" s="180">
        <v>138</v>
      </c>
      <c r="B247" s="181">
        <v>43439</v>
      </c>
      <c r="C247" s="181"/>
      <c r="D247" s="182" t="s">
        <v>343</v>
      </c>
      <c r="E247" s="183" t="s">
        <v>575</v>
      </c>
      <c r="F247" s="183">
        <v>259.5</v>
      </c>
      <c r="G247" s="183"/>
      <c r="H247" s="183">
        <v>320</v>
      </c>
      <c r="I247" s="185">
        <v>320</v>
      </c>
      <c r="J247" s="155" t="s">
        <v>662</v>
      </c>
      <c r="K247" s="156">
        <f t="shared" si="60"/>
        <v>60.5</v>
      </c>
      <c r="L247" s="157">
        <f t="shared" si="61"/>
        <v>0.23314065510597304</v>
      </c>
      <c r="M247" s="152" t="s">
        <v>578</v>
      </c>
      <c r="N247" s="158">
        <v>44323</v>
      </c>
      <c r="O247" s="1"/>
      <c r="P247" s="1"/>
      <c r="Q247" s="223"/>
      <c r="R247" s="1"/>
      <c r="S247" s="6" t="s">
        <v>765</v>
      </c>
      <c r="T247" s="1"/>
      <c r="U247" s="1"/>
      <c r="V247" s="1"/>
      <c r="W247" s="1"/>
      <c r="X247" s="1"/>
      <c r="Y247" s="1"/>
      <c r="Z247" s="1"/>
      <c r="AA247" s="1"/>
    </row>
    <row r="248" spans="1:27" ht="12.75" customHeight="1">
      <c r="A248" s="193">
        <v>139</v>
      </c>
      <c r="B248" s="194">
        <v>43439</v>
      </c>
      <c r="C248" s="194"/>
      <c r="D248" s="195" t="s">
        <v>784</v>
      </c>
      <c r="E248" s="196" t="s">
        <v>575</v>
      </c>
      <c r="F248" s="196">
        <v>715</v>
      </c>
      <c r="G248" s="196"/>
      <c r="H248" s="196">
        <v>445</v>
      </c>
      <c r="I248" s="197">
        <v>840</v>
      </c>
      <c r="J248" s="165" t="s">
        <v>785</v>
      </c>
      <c r="K248" s="166">
        <f t="shared" si="60"/>
        <v>-270</v>
      </c>
      <c r="L248" s="167">
        <f t="shared" si="61"/>
        <v>-0.3776223776223776</v>
      </c>
      <c r="M248" s="163" t="s">
        <v>588</v>
      </c>
      <c r="N248" s="160">
        <v>43800</v>
      </c>
      <c r="O248" s="1"/>
      <c r="P248" s="1"/>
      <c r="Q248" s="223"/>
      <c r="R248" s="1"/>
      <c r="S248" s="6" t="s">
        <v>765</v>
      </c>
      <c r="T248" s="1"/>
      <c r="U248" s="1"/>
      <c r="V248" s="1"/>
      <c r="W248" s="1"/>
      <c r="X248" s="1"/>
      <c r="Y248" s="1"/>
      <c r="Z248" s="1"/>
      <c r="AA248" s="1"/>
    </row>
    <row r="249" spans="1:27" ht="12.75" customHeight="1">
      <c r="A249" s="180">
        <v>140</v>
      </c>
      <c r="B249" s="181">
        <v>43469</v>
      </c>
      <c r="C249" s="181"/>
      <c r="D249" s="182" t="s">
        <v>178</v>
      </c>
      <c r="E249" s="183" t="s">
        <v>575</v>
      </c>
      <c r="F249" s="183">
        <v>875</v>
      </c>
      <c r="G249" s="183"/>
      <c r="H249" s="183">
        <v>1165</v>
      </c>
      <c r="I249" s="185">
        <v>1185</v>
      </c>
      <c r="J249" s="155" t="s">
        <v>786</v>
      </c>
      <c r="K249" s="156">
        <f t="shared" si="60"/>
        <v>290</v>
      </c>
      <c r="L249" s="157">
        <f t="shared" si="61"/>
        <v>0.33142857142857141</v>
      </c>
      <c r="M249" s="152" t="s">
        <v>578</v>
      </c>
      <c r="N249" s="158">
        <v>43847</v>
      </c>
      <c r="O249" s="1"/>
      <c r="P249" s="1"/>
      <c r="Q249" s="223"/>
      <c r="R249" s="1"/>
      <c r="S249" s="6" t="s">
        <v>765</v>
      </c>
      <c r="T249" s="1"/>
      <c r="U249" s="1"/>
      <c r="V249" s="1"/>
      <c r="W249" s="1"/>
      <c r="X249" s="1"/>
      <c r="Y249" s="1"/>
      <c r="Z249" s="1"/>
      <c r="AA249" s="1"/>
    </row>
    <row r="250" spans="1:27" ht="12.75" customHeight="1">
      <c r="A250" s="180">
        <v>141</v>
      </c>
      <c r="B250" s="181">
        <v>43559</v>
      </c>
      <c r="C250" s="181"/>
      <c r="D250" s="182" t="s">
        <v>361</v>
      </c>
      <c r="E250" s="183" t="s">
        <v>575</v>
      </c>
      <c r="F250" s="183">
        <f>387-14.63</f>
        <v>372.37</v>
      </c>
      <c r="G250" s="183"/>
      <c r="H250" s="183">
        <v>490</v>
      </c>
      <c r="I250" s="185">
        <v>490</v>
      </c>
      <c r="J250" s="155" t="s">
        <v>662</v>
      </c>
      <c r="K250" s="156">
        <f t="shared" si="60"/>
        <v>117.63</v>
      </c>
      <c r="L250" s="157">
        <f t="shared" si="61"/>
        <v>0.31589548030185027</v>
      </c>
      <c r="M250" s="152" t="s">
        <v>578</v>
      </c>
      <c r="N250" s="158">
        <v>43850</v>
      </c>
      <c r="O250" s="1"/>
      <c r="P250" s="1"/>
      <c r="Q250" s="223"/>
      <c r="R250" s="1"/>
      <c r="S250" s="6" t="s">
        <v>765</v>
      </c>
      <c r="T250" s="1"/>
      <c r="U250" s="1"/>
      <c r="V250" s="1"/>
      <c r="W250" s="1"/>
      <c r="X250" s="1"/>
      <c r="Y250" s="1"/>
      <c r="Z250" s="1"/>
      <c r="AA250" s="1"/>
    </row>
    <row r="251" spans="1:27" ht="12.75" customHeight="1">
      <c r="A251" s="193">
        <v>142</v>
      </c>
      <c r="B251" s="194">
        <v>43578</v>
      </c>
      <c r="C251" s="194"/>
      <c r="D251" s="195" t="s">
        <v>787</v>
      </c>
      <c r="E251" s="196" t="s">
        <v>587</v>
      </c>
      <c r="F251" s="196">
        <v>220</v>
      </c>
      <c r="G251" s="196"/>
      <c r="H251" s="196">
        <v>127.5</v>
      </c>
      <c r="I251" s="197">
        <v>284</v>
      </c>
      <c r="J251" s="165" t="s">
        <v>788</v>
      </c>
      <c r="K251" s="166">
        <f t="shared" si="60"/>
        <v>-92.5</v>
      </c>
      <c r="L251" s="167">
        <f t="shared" si="61"/>
        <v>-0.42045454545454547</v>
      </c>
      <c r="M251" s="163" t="s">
        <v>588</v>
      </c>
      <c r="N251" s="160">
        <v>43896</v>
      </c>
      <c r="O251" s="1"/>
      <c r="P251" s="1"/>
      <c r="Q251" s="223"/>
      <c r="R251" s="1"/>
      <c r="S251" s="6" t="s">
        <v>765</v>
      </c>
      <c r="T251" s="1"/>
      <c r="U251" s="1"/>
      <c r="V251" s="1"/>
      <c r="W251" s="1"/>
      <c r="X251" s="1"/>
      <c r="Y251" s="1"/>
      <c r="Z251" s="1"/>
      <c r="AA251" s="1"/>
    </row>
    <row r="252" spans="1:27" ht="12.75" customHeight="1">
      <c r="A252" s="180">
        <v>143</v>
      </c>
      <c r="B252" s="181">
        <v>43622</v>
      </c>
      <c r="C252" s="181"/>
      <c r="D252" s="182" t="s">
        <v>479</v>
      </c>
      <c r="E252" s="183" t="s">
        <v>587</v>
      </c>
      <c r="F252" s="183">
        <v>332.8</v>
      </c>
      <c r="G252" s="183"/>
      <c r="H252" s="183">
        <v>405</v>
      </c>
      <c r="I252" s="185">
        <v>419</v>
      </c>
      <c r="J252" s="155" t="s">
        <v>789</v>
      </c>
      <c r="K252" s="156">
        <f t="shared" si="60"/>
        <v>72.199999999999989</v>
      </c>
      <c r="L252" s="157">
        <f t="shared" si="61"/>
        <v>0.21694711538461534</v>
      </c>
      <c r="M252" s="152" t="s">
        <v>578</v>
      </c>
      <c r="N252" s="158">
        <v>43860</v>
      </c>
      <c r="O252" s="1"/>
      <c r="P252" s="1"/>
      <c r="Q252" s="223"/>
      <c r="R252" s="1"/>
      <c r="S252" s="6" t="s">
        <v>769</v>
      </c>
      <c r="T252" s="1"/>
      <c r="U252" s="1"/>
      <c r="V252" s="1"/>
      <c r="W252" s="1"/>
      <c r="X252" s="1"/>
      <c r="Y252" s="1"/>
      <c r="Z252" s="1"/>
      <c r="AA252" s="1"/>
    </row>
    <row r="253" spans="1:27" ht="12.75" customHeight="1">
      <c r="A253" s="174">
        <v>144</v>
      </c>
      <c r="B253" s="173">
        <v>43641</v>
      </c>
      <c r="C253" s="173"/>
      <c r="D253" s="174" t="s">
        <v>170</v>
      </c>
      <c r="E253" s="175" t="s">
        <v>575</v>
      </c>
      <c r="F253" s="175">
        <v>386</v>
      </c>
      <c r="G253" s="176"/>
      <c r="H253" s="176">
        <v>395</v>
      </c>
      <c r="I253" s="176">
        <v>452</v>
      </c>
      <c r="J253" s="177" t="s">
        <v>790</v>
      </c>
      <c r="K253" s="178">
        <f t="shared" si="60"/>
        <v>9</v>
      </c>
      <c r="L253" s="179">
        <f t="shared" si="61"/>
        <v>2.3316062176165803E-2</v>
      </c>
      <c r="M253" s="175" t="s">
        <v>595</v>
      </c>
      <c r="N253" s="173">
        <v>43868</v>
      </c>
      <c r="O253" s="1"/>
      <c r="P253" s="1"/>
      <c r="Q253" s="223"/>
      <c r="R253" s="1"/>
      <c r="S253" s="6" t="s">
        <v>769</v>
      </c>
      <c r="T253" s="1"/>
      <c r="U253" s="1"/>
      <c r="V253" s="1"/>
      <c r="W253" s="1"/>
      <c r="X253" s="1"/>
      <c r="Y253" s="1"/>
      <c r="Z253" s="1"/>
      <c r="AA253" s="1"/>
    </row>
    <row r="254" spans="1:27" ht="12.75" customHeight="1">
      <c r="A254" s="174">
        <v>145</v>
      </c>
      <c r="B254" s="173">
        <v>43707</v>
      </c>
      <c r="C254" s="173"/>
      <c r="D254" s="174" t="s">
        <v>144</v>
      </c>
      <c r="E254" s="175" t="s">
        <v>575</v>
      </c>
      <c r="F254" s="175">
        <v>137.5</v>
      </c>
      <c r="G254" s="176"/>
      <c r="H254" s="176">
        <v>138.5</v>
      </c>
      <c r="I254" s="176">
        <v>190</v>
      </c>
      <c r="J254" s="177" t="s">
        <v>791</v>
      </c>
      <c r="K254" s="178">
        <f t="shared" si="60"/>
        <v>1</v>
      </c>
      <c r="L254" s="179">
        <f t="shared" si="61"/>
        <v>7.2727272727272727E-3</v>
      </c>
      <c r="M254" s="175" t="s">
        <v>595</v>
      </c>
      <c r="N254" s="173">
        <v>44432</v>
      </c>
      <c r="O254" s="1"/>
      <c r="P254" s="1"/>
      <c r="Q254" s="223"/>
      <c r="R254" s="1"/>
      <c r="S254" s="6" t="s">
        <v>765</v>
      </c>
      <c r="T254" s="1"/>
      <c r="U254" s="1"/>
      <c r="V254" s="1"/>
      <c r="W254" s="1"/>
      <c r="X254" s="1"/>
      <c r="Y254" s="1"/>
      <c r="Z254" s="1"/>
      <c r="AA254" s="1"/>
    </row>
    <row r="255" spans="1:27" ht="12.75" customHeight="1">
      <c r="A255" s="180">
        <v>146</v>
      </c>
      <c r="B255" s="181">
        <v>43731</v>
      </c>
      <c r="C255" s="181"/>
      <c r="D255" s="182" t="s">
        <v>428</v>
      </c>
      <c r="E255" s="183" t="s">
        <v>575</v>
      </c>
      <c r="F255" s="183">
        <v>235</v>
      </c>
      <c r="G255" s="183"/>
      <c r="H255" s="183">
        <v>295</v>
      </c>
      <c r="I255" s="185">
        <v>296</v>
      </c>
      <c r="J255" s="155" t="s">
        <v>792</v>
      </c>
      <c r="K255" s="156">
        <f t="shared" si="60"/>
        <v>60</v>
      </c>
      <c r="L255" s="157">
        <f t="shared" si="61"/>
        <v>0.25531914893617019</v>
      </c>
      <c r="M255" s="152" t="s">
        <v>578</v>
      </c>
      <c r="N255" s="158">
        <v>43844</v>
      </c>
      <c r="O255" s="1"/>
      <c r="P255" s="1"/>
      <c r="Q255" s="223"/>
      <c r="R255" s="1"/>
      <c r="S255" s="6" t="s">
        <v>769</v>
      </c>
      <c r="T255" s="1"/>
      <c r="U255" s="1"/>
      <c r="V255" s="1"/>
      <c r="W255" s="1"/>
      <c r="X255" s="1"/>
      <c r="Y255" s="1"/>
      <c r="Z255" s="1"/>
      <c r="AA255" s="1"/>
    </row>
    <row r="256" spans="1:27" ht="12.75" customHeight="1">
      <c r="A256" s="180">
        <v>147</v>
      </c>
      <c r="B256" s="181">
        <v>43752</v>
      </c>
      <c r="C256" s="181"/>
      <c r="D256" s="182" t="s">
        <v>793</v>
      </c>
      <c r="E256" s="183" t="s">
        <v>575</v>
      </c>
      <c r="F256" s="183">
        <v>277.5</v>
      </c>
      <c r="G256" s="183"/>
      <c r="H256" s="183">
        <v>333</v>
      </c>
      <c r="I256" s="185">
        <v>333</v>
      </c>
      <c r="J256" s="155" t="s">
        <v>794</v>
      </c>
      <c r="K256" s="156">
        <f t="shared" si="60"/>
        <v>55.5</v>
      </c>
      <c r="L256" s="157">
        <f t="shared" si="61"/>
        <v>0.2</v>
      </c>
      <c r="M256" s="152" t="s">
        <v>578</v>
      </c>
      <c r="N256" s="158">
        <v>43846</v>
      </c>
      <c r="O256" s="1"/>
      <c r="P256" s="1"/>
      <c r="Q256" s="223"/>
      <c r="R256" s="1"/>
      <c r="S256" s="6" t="s">
        <v>765</v>
      </c>
      <c r="T256" s="1"/>
      <c r="U256" s="1"/>
      <c r="V256" s="1"/>
      <c r="W256" s="1"/>
      <c r="X256" s="1"/>
      <c r="Y256" s="1"/>
      <c r="Z256" s="1"/>
      <c r="AA256" s="1"/>
    </row>
    <row r="257" spans="1:27" ht="12.75" customHeight="1">
      <c r="A257" s="180">
        <v>148</v>
      </c>
      <c r="B257" s="181">
        <v>43752</v>
      </c>
      <c r="C257" s="181"/>
      <c r="D257" s="182" t="s">
        <v>795</v>
      </c>
      <c r="E257" s="183" t="s">
        <v>575</v>
      </c>
      <c r="F257" s="183">
        <v>930</v>
      </c>
      <c r="G257" s="183"/>
      <c r="H257" s="183">
        <v>1165</v>
      </c>
      <c r="I257" s="185">
        <v>1200</v>
      </c>
      <c r="J257" s="155" t="s">
        <v>796</v>
      </c>
      <c r="K257" s="156">
        <f t="shared" si="60"/>
        <v>235</v>
      </c>
      <c r="L257" s="157">
        <f t="shared" si="61"/>
        <v>0.25268817204301075</v>
      </c>
      <c r="M257" s="152" t="s">
        <v>578</v>
      </c>
      <c r="N257" s="158">
        <v>43847</v>
      </c>
      <c r="O257" s="1"/>
      <c r="P257" s="1"/>
      <c r="Q257" s="223"/>
      <c r="R257" s="1"/>
      <c r="S257" s="6" t="s">
        <v>769</v>
      </c>
      <c r="T257" s="1"/>
      <c r="U257" s="1"/>
      <c r="V257" s="1"/>
      <c r="W257" s="1"/>
      <c r="X257" s="1"/>
      <c r="Y257" s="1"/>
      <c r="Z257" s="1"/>
      <c r="AA257" s="1"/>
    </row>
    <row r="258" spans="1:27" ht="12.75" customHeight="1">
      <c r="A258" s="180">
        <v>149</v>
      </c>
      <c r="B258" s="181">
        <v>43753</v>
      </c>
      <c r="C258" s="181"/>
      <c r="D258" s="182" t="s">
        <v>797</v>
      </c>
      <c r="E258" s="183" t="s">
        <v>575</v>
      </c>
      <c r="F258" s="153">
        <v>111</v>
      </c>
      <c r="G258" s="183"/>
      <c r="H258" s="183">
        <v>141</v>
      </c>
      <c r="I258" s="185">
        <v>141</v>
      </c>
      <c r="J258" s="155" t="s">
        <v>798</v>
      </c>
      <c r="K258" s="156">
        <f t="shared" si="60"/>
        <v>30</v>
      </c>
      <c r="L258" s="157">
        <f t="shared" si="61"/>
        <v>0.27027027027027029</v>
      </c>
      <c r="M258" s="152" t="s">
        <v>578</v>
      </c>
      <c r="N258" s="158">
        <v>44328</v>
      </c>
      <c r="O258" s="1"/>
      <c r="P258" s="1"/>
      <c r="Q258" s="223"/>
      <c r="R258" s="1"/>
      <c r="S258" s="6" t="s">
        <v>769</v>
      </c>
      <c r="T258" s="1"/>
      <c r="U258" s="1"/>
      <c r="V258" s="1"/>
      <c r="W258" s="1"/>
      <c r="X258" s="1"/>
      <c r="Y258" s="1"/>
      <c r="Z258" s="1"/>
      <c r="AA258" s="1"/>
    </row>
    <row r="259" spans="1:27" ht="12.75" customHeight="1">
      <c r="A259" s="180">
        <v>150</v>
      </c>
      <c r="B259" s="181">
        <v>43753</v>
      </c>
      <c r="C259" s="181"/>
      <c r="D259" s="182" t="s">
        <v>799</v>
      </c>
      <c r="E259" s="183" t="s">
        <v>575</v>
      </c>
      <c r="F259" s="153">
        <v>296</v>
      </c>
      <c r="G259" s="183"/>
      <c r="H259" s="183">
        <v>370</v>
      </c>
      <c r="I259" s="185">
        <v>370</v>
      </c>
      <c r="J259" s="155" t="s">
        <v>662</v>
      </c>
      <c r="K259" s="156">
        <f t="shared" ref="K259:K284" si="62">H259-F259</f>
        <v>74</v>
      </c>
      <c r="L259" s="157">
        <f t="shared" ref="L259:L284" si="63">K259/F259</f>
        <v>0.25</v>
      </c>
      <c r="M259" s="152" t="s">
        <v>578</v>
      </c>
      <c r="N259" s="158">
        <v>43853</v>
      </c>
      <c r="O259" s="1"/>
      <c r="P259" s="1"/>
      <c r="Q259" s="223"/>
      <c r="R259" s="1"/>
      <c r="S259" s="6" t="s">
        <v>769</v>
      </c>
      <c r="T259" s="1"/>
      <c r="U259" s="1"/>
      <c r="V259" s="1"/>
      <c r="W259" s="1"/>
      <c r="X259" s="1"/>
      <c r="Y259" s="1"/>
      <c r="Z259" s="1"/>
      <c r="AA259" s="1"/>
    </row>
    <row r="260" spans="1:27" ht="12.75" customHeight="1">
      <c r="A260" s="180">
        <v>151</v>
      </c>
      <c r="B260" s="181">
        <v>43754</v>
      </c>
      <c r="C260" s="181"/>
      <c r="D260" s="182" t="s">
        <v>800</v>
      </c>
      <c r="E260" s="183" t="s">
        <v>575</v>
      </c>
      <c r="F260" s="153">
        <v>300</v>
      </c>
      <c r="G260" s="183"/>
      <c r="H260" s="183">
        <v>382.5</v>
      </c>
      <c r="I260" s="185">
        <v>344</v>
      </c>
      <c r="J260" s="155" t="s">
        <v>801</v>
      </c>
      <c r="K260" s="156">
        <f t="shared" si="62"/>
        <v>82.5</v>
      </c>
      <c r="L260" s="157">
        <f t="shared" si="63"/>
        <v>0.27500000000000002</v>
      </c>
      <c r="M260" s="152" t="s">
        <v>578</v>
      </c>
      <c r="N260" s="158">
        <v>44238</v>
      </c>
      <c r="O260" s="1"/>
      <c r="P260" s="1"/>
      <c r="Q260" s="223"/>
      <c r="R260" s="1"/>
      <c r="S260" s="6" t="s">
        <v>769</v>
      </c>
      <c r="T260" s="1"/>
      <c r="U260" s="1"/>
      <c r="V260" s="1"/>
      <c r="W260" s="1"/>
      <c r="X260" s="1"/>
      <c r="Y260" s="1"/>
      <c r="Z260" s="1"/>
      <c r="AA260" s="1"/>
    </row>
    <row r="261" spans="1:27" ht="12.75" customHeight="1">
      <c r="A261" s="180">
        <v>152</v>
      </c>
      <c r="B261" s="181">
        <v>43832</v>
      </c>
      <c r="C261" s="181"/>
      <c r="D261" s="182" t="s">
        <v>802</v>
      </c>
      <c r="E261" s="183" t="s">
        <v>575</v>
      </c>
      <c r="F261" s="153">
        <v>495</v>
      </c>
      <c r="G261" s="183"/>
      <c r="H261" s="183">
        <v>595</v>
      </c>
      <c r="I261" s="185">
        <v>590</v>
      </c>
      <c r="J261" s="155" t="s">
        <v>598</v>
      </c>
      <c r="K261" s="156">
        <f t="shared" si="62"/>
        <v>100</v>
      </c>
      <c r="L261" s="157">
        <f t="shared" si="63"/>
        <v>0.20202020202020202</v>
      </c>
      <c r="M261" s="152" t="s">
        <v>578</v>
      </c>
      <c r="N261" s="158">
        <v>44589</v>
      </c>
      <c r="O261" s="1"/>
      <c r="P261" s="1"/>
      <c r="Q261" s="223"/>
      <c r="R261" s="1"/>
      <c r="S261" s="6" t="s">
        <v>769</v>
      </c>
      <c r="T261" s="1"/>
      <c r="U261" s="1"/>
      <c r="V261" s="1"/>
      <c r="W261" s="1"/>
      <c r="X261" s="1"/>
      <c r="Y261" s="1"/>
      <c r="Z261" s="1"/>
      <c r="AA261" s="1"/>
    </row>
    <row r="262" spans="1:27" ht="12.75" customHeight="1">
      <c r="A262" s="180">
        <v>153</v>
      </c>
      <c r="B262" s="181">
        <v>43966</v>
      </c>
      <c r="C262" s="181"/>
      <c r="D262" s="182" t="s">
        <v>74</v>
      </c>
      <c r="E262" s="183" t="s">
        <v>575</v>
      </c>
      <c r="F262" s="153">
        <v>67.5</v>
      </c>
      <c r="G262" s="183"/>
      <c r="H262" s="183">
        <v>86</v>
      </c>
      <c r="I262" s="185">
        <v>86</v>
      </c>
      <c r="J262" s="155" t="s">
        <v>803</v>
      </c>
      <c r="K262" s="156">
        <f t="shared" si="62"/>
        <v>18.5</v>
      </c>
      <c r="L262" s="157">
        <f t="shared" si="63"/>
        <v>0.27407407407407408</v>
      </c>
      <c r="M262" s="152" t="s">
        <v>578</v>
      </c>
      <c r="N262" s="158">
        <v>44008</v>
      </c>
      <c r="O262" s="1"/>
      <c r="P262" s="1"/>
      <c r="Q262" s="223"/>
      <c r="R262" s="1"/>
      <c r="S262" s="6" t="s">
        <v>769</v>
      </c>
      <c r="T262" s="1"/>
      <c r="U262" s="1"/>
      <c r="V262" s="1"/>
      <c r="W262" s="1"/>
      <c r="X262" s="1"/>
      <c r="Y262" s="1"/>
      <c r="Z262" s="1"/>
      <c r="AA262" s="1"/>
    </row>
    <row r="263" spans="1:27" ht="12.75" customHeight="1">
      <c r="A263" s="180">
        <v>154</v>
      </c>
      <c r="B263" s="181">
        <v>44035</v>
      </c>
      <c r="C263" s="181"/>
      <c r="D263" s="182" t="s">
        <v>478</v>
      </c>
      <c r="E263" s="183" t="s">
        <v>575</v>
      </c>
      <c r="F263" s="153">
        <v>231</v>
      </c>
      <c r="G263" s="183"/>
      <c r="H263" s="183">
        <v>281</v>
      </c>
      <c r="I263" s="185">
        <v>281</v>
      </c>
      <c r="J263" s="155" t="s">
        <v>662</v>
      </c>
      <c r="K263" s="156">
        <f t="shared" si="62"/>
        <v>50</v>
      </c>
      <c r="L263" s="157">
        <f t="shared" si="63"/>
        <v>0.21645021645021645</v>
      </c>
      <c r="M263" s="152" t="s">
        <v>578</v>
      </c>
      <c r="N263" s="158">
        <v>44358</v>
      </c>
      <c r="O263" s="1"/>
      <c r="P263" s="1"/>
      <c r="Q263" s="223"/>
      <c r="R263" s="1"/>
      <c r="S263" s="6" t="s">
        <v>769</v>
      </c>
      <c r="T263" s="1"/>
      <c r="U263" s="1"/>
      <c r="V263" s="1"/>
      <c r="W263" s="1"/>
      <c r="X263" s="1"/>
      <c r="Y263" s="1"/>
      <c r="Z263" s="1"/>
      <c r="AA263" s="1"/>
    </row>
    <row r="264" spans="1:27" ht="12.75" customHeight="1">
      <c r="A264" s="180">
        <v>155</v>
      </c>
      <c r="B264" s="181">
        <v>44092</v>
      </c>
      <c r="C264" s="181"/>
      <c r="D264" s="182" t="s">
        <v>142</v>
      </c>
      <c r="E264" s="183" t="s">
        <v>575</v>
      </c>
      <c r="F264" s="183">
        <v>206</v>
      </c>
      <c r="G264" s="183"/>
      <c r="H264" s="183">
        <v>248</v>
      </c>
      <c r="I264" s="185">
        <v>248</v>
      </c>
      <c r="J264" s="155" t="s">
        <v>662</v>
      </c>
      <c r="K264" s="156">
        <f t="shared" si="62"/>
        <v>42</v>
      </c>
      <c r="L264" s="157">
        <f t="shared" si="63"/>
        <v>0.20388349514563106</v>
      </c>
      <c r="M264" s="152" t="s">
        <v>578</v>
      </c>
      <c r="N264" s="158">
        <v>44214</v>
      </c>
      <c r="O264" s="1"/>
      <c r="P264" s="1"/>
      <c r="Q264" s="223"/>
      <c r="R264" s="1"/>
      <c r="S264" s="6" t="s">
        <v>769</v>
      </c>
      <c r="T264" s="1"/>
      <c r="U264" s="1"/>
      <c r="V264" s="1"/>
      <c r="W264" s="1"/>
      <c r="X264" s="1"/>
      <c r="Y264" s="1"/>
      <c r="Z264" s="1"/>
      <c r="AA264" s="1"/>
    </row>
    <row r="265" spans="1:27" ht="12.75" customHeight="1">
      <c r="A265" s="180">
        <v>156</v>
      </c>
      <c r="B265" s="181">
        <v>44140</v>
      </c>
      <c r="C265" s="181"/>
      <c r="D265" s="182" t="s">
        <v>142</v>
      </c>
      <c r="E265" s="183" t="s">
        <v>575</v>
      </c>
      <c r="F265" s="183">
        <v>182.5</v>
      </c>
      <c r="G265" s="183"/>
      <c r="H265" s="183">
        <v>248</v>
      </c>
      <c r="I265" s="185">
        <v>248</v>
      </c>
      <c r="J265" s="155" t="s">
        <v>662</v>
      </c>
      <c r="K265" s="156">
        <f t="shared" si="62"/>
        <v>65.5</v>
      </c>
      <c r="L265" s="157">
        <f t="shared" si="63"/>
        <v>0.35890410958904112</v>
      </c>
      <c r="M265" s="152" t="s">
        <v>578</v>
      </c>
      <c r="N265" s="158">
        <v>44214</v>
      </c>
      <c r="O265" s="1"/>
      <c r="P265" s="1"/>
      <c r="Q265" s="223"/>
      <c r="R265" s="1"/>
      <c r="S265" s="6" t="s">
        <v>769</v>
      </c>
      <c r="T265" s="1"/>
      <c r="U265" s="1"/>
      <c r="V265" s="1"/>
      <c r="W265" s="1"/>
      <c r="X265" s="1"/>
      <c r="Y265" s="1"/>
      <c r="Z265" s="1"/>
      <c r="AA265" s="1"/>
    </row>
    <row r="266" spans="1:27" ht="12.75" customHeight="1">
      <c r="A266" s="180">
        <v>157</v>
      </c>
      <c r="B266" s="181">
        <v>44140</v>
      </c>
      <c r="C266" s="181"/>
      <c r="D266" s="182" t="s">
        <v>343</v>
      </c>
      <c r="E266" s="183" t="s">
        <v>575</v>
      </c>
      <c r="F266" s="183">
        <v>247.5</v>
      </c>
      <c r="G266" s="183"/>
      <c r="H266" s="183">
        <v>320</v>
      </c>
      <c r="I266" s="185">
        <v>320</v>
      </c>
      <c r="J266" s="155" t="s">
        <v>662</v>
      </c>
      <c r="K266" s="156">
        <f t="shared" si="62"/>
        <v>72.5</v>
      </c>
      <c r="L266" s="157">
        <f t="shared" si="63"/>
        <v>0.29292929292929293</v>
      </c>
      <c r="M266" s="152" t="s">
        <v>578</v>
      </c>
      <c r="N266" s="158">
        <v>44323</v>
      </c>
      <c r="O266" s="1"/>
      <c r="P266" s="1"/>
      <c r="Q266" s="223"/>
      <c r="R266" s="1"/>
      <c r="S266" s="6" t="s">
        <v>769</v>
      </c>
      <c r="T266" s="1"/>
      <c r="U266" s="1"/>
      <c r="V266" s="1"/>
      <c r="W266" s="1"/>
      <c r="X266" s="1"/>
      <c r="Y266" s="1"/>
      <c r="Z266" s="1"/>
      <c r="AA266" s="1"/>
    </row>
    <row r="267" spans="1:27" ht="12.75" customHeight="1">
      <c r="A267" s="180">
        <v>158</v>
      </c>
      <c r="B267" s="181">
        <v>44140</v>
      </c>
      <c r="C267" s="181"/>
      <c r="D267" s="182" t="s">
        <v>201</v>
      </c>
      <c r="E267" s="183" t="s">
        <v>575</v>
      </c>
      <c r="F267" s="153">
        <v>925</v>
      </c>
      <c r="G267" s="183"/>
      <c r="H267" s="183">
        <v>1095</v>
      </c>
      <c r="I267" s="185">
        <v>1093</v>
      </c>
      <c r="J267" s="155" t="s">
        <v>804</v>
      </c>
      <c r="K267" s="156">
        <f t="shared" si="62"/>
        <v>170</v>
      </c>
      <c r="L267" s="157">
        <f t="shared" si="63"/>
        <v>0.18378378378378379</v>
      </c>
      <c r="M267" s="152" t="s">
        <v>578</v>
      </c>
      <c r="N267" s="158">
        <v>44201</v>
      </c>
      <c r="O267" s="1"/>
      <c r="P267" s="1"/>
      <c r="Q267" s="223"/>
      <c r="R267" s="1"/>
      <c r="S267" s="6" t="s">
        <v>769</v>
      </c>
      <c r="T267" s="1"/>
      <c r="U267" s="1"/>
      <c r="V267" s="1"/>
      <c r="W267" s="1"/>
      <c r="X267" s="1"/>
      <c r="Y267" s="1"/>
      <c r="Z267" s="1"/>
      <c r="AA267" s="1"/>
    </row>
    <row r="268" spans="1:27" ht="12.75" customHeight="1">
      <c r="A268" s="180">
        <v>159</v>
      </c>
      <c r="B268" s="181">
        <v>44140</v>
      </c>
      <c r="C268" s="181"/>
      <c r="D268" s="182" t="s">
        <v>361</v>
      </c>
      <c r="E268" s="183" t="s">
        <v>575</v>
      </c>
      <c r="F268" s="153">
        <v>332.5</v>
      </c>
      <c r="G268" s="183"/>
      <c r="H268" s="183">
        <v>393</v>
      </c>
      <c r="I268" s="185">
        <v>406</v>
      </c>
      <c r="J268" s="155" t="s">
        <v>805</v>
      </c>
      <c r="K268" s="156">
        <f t="shared" si="62"/>
        <v>60.5</v>
      </c>
      <c r="L268" s="157">
        <f t="shared" si="63"/>
        <v>0.18195488721804512</v>
      </c>
      <c r="M268" s="152" t="s">
        <v>578</v>
      </c>
      <c r="N268" s="158">
        <v>44256</v>
      </c>
      <c r="O268" s="1"/>
      <c r="P268" s="1"/>
      <c r="Q268" s="223"/>
      <c r="R268" s="1"/>
      <c r="S268" s="6" t="s">
        <v>769</v>
      </c>
      <c r="T268" s="1"/>
      <c r="U268" s="1"/>
      <c r="V268" s="1"/>
      <c r="W268" s="1"/>
      <c r="X268" s="1"/>
      <c r="Y268" s="1"/>
      <c r="Z268" s="1"/>
      <c r="AA268" s="1"/>
    </row>
    <row r="269" spans="1:27" ht="12.75" customHeight="1">
      <c r="A269" s="180">
        <v>160</v>
      </c>
      <c r="B269" s="181">
        <v>44141</v>
      </c>
      <c r="C269" s="181"/>
      <c r="D269" s="182" t="s">
        <v>478</v>
      </c>
      <c r="E269" s="183" t="s">
        <v>575</v>
      </c>
      <c r="F269" s="153">
        <v>231</v>
      </c>
      <c r="G269" s="183"/>
      <c r="H269" s="183">
        <v>281</v>
      </c>
      <c r="I269" s="185">
        <v>281</v>
      </c>
      <c r="J269" s="155" t="s">
        <v>662</v>
      </c>
      <c r="K269" s="156">
        <f t="shared" si="62"/>
        <v>50</v>
      </c>
      <c r="L269" s="157">
        <f t="shared" si="63"/>
        <v>0.21645021645021645</v>
      </c>
      <c r="M269" s="152" t="s">
        <v>578</v>
      </c>
      <c r="N269" s="158">
        <v>44358</v>
      </c>
      <c r="O269" s="1"/>
      <c r="P269" s="1"/>
      <c r="Q269" s="223"/>
      <c r="R269" s="1"/>
      <c r="S269" s="6" t="s">
        <v>769</v>
      </c>
      <c r="T269" s="1"/>
      <c r="U269" s="1"/>
      <c r="V269" s="1"/>
      <c r="W269" s="1"/>
      <c r="X269" s="1"/>
      <c r="Y269" s="1"/>
      <c r="Z269" s="1"/>
      <c r="AA269" s="1"/>
    </row>
    <row r="270" spans="1:27" ht="12.75" customHeight="1">
      <c r="A270" s="180">
        <v>161</v>
      </c>
      <c r="B270" s="181">
        <v>44187</v>
      </c>
      <c r="C270" s="181"/>
      <c r="D270" s="182" t="s">
        <v>806</v>
      </c>
      <c r="E270" s="183" t="s">
        <v>575</v>
      </c>
      <c r="F270" s="153">
        <v>190</v>
      </c>
      <c r="G270" s="183"/>
      <c r="H270" s="183">
        <v>239</v>
      </c>
      <c r="I270" s="185">
        <v>239</v>
      </c>
      <c r="J270" s="155" t="s">
        <v>807</v>
      </c>
      <c r="K270" s="156">
        <f t="shared" si="62"/>
        <v>49</v>
      </c>
      <c r="L270" s="157">
        <f t="shared" si="63"/>
        <v>0.25789473684210529</v>
      </c>
      <c r="M270" s="152" t="s">
        <v>578</v>
      </c>
      <c r="N270" s="158">
        <v>44844</v>
      </c>
      <c r="O270" s="1"/>
      <c r="P270" s="1"/>
      <c r="Q270" s="223"/>
      <c r="R270" s="1"/>
      <c r="S270" s="6" t="s">
        <v>769</v>
      </c>
    </row>
    <row r="271" spans="1:27" ht="12.75" customHeight="1">
      <c r="A271" s="180">
        <v>162</v>
      </c>
      <c r="B271" s="181">
        <v>44258</v>
      </c>
      <c r="C271" s="181"/>
      <c r="D271" s="182" t="s">
        <v>802</v>
      </c>
      <c r="E271" s="183" t="s">
        <v>575</v>
      </c>
      <c r="F271" s="153">
        <v>495</v>
      </c>
      <c r="G271" s="183"/>
      <c r="H271" s="183">
        <v>595</v>
      </c>
      <c r="I271" s="185">
        <v>590</v>
      </c>
      <c r="J271" s="155" t="s">
        <v>598</v>
      </c>
      <c r="K271" s="156">
        <f t="shared" si="62"/>
        <v>100</v>
      </c>
      <c r="L271" s="157">
        <f t="shared" si="63"/>
        <v>0.20202020202020202</v>
      </c>
      <c r="M271" s="152" t="s">
        <v>578</v>
      </c>
      <c r="N271" s="158">
        <v>44589</v>
      </c>
      <c r="O271" s="1"/>
      <c r="P271" s="1"/>
      <c r="Q271" s="223"/>
      <c r="S271" s="6" t="s">
        <v>769</v>
      </c>
    </row>
    <row r="272" spans="1:27" ht="12.75" customHeight="1">
      <c r="A272" s="180">
        <v>163</v>
      </c>
      <c r="B272" s="181">
        <v>44274</v>
      </c>
      <c r="C272" s="181"/>
      <c r="D272" s="182" t="s">
        <v>361</v>
      </c>
      <c r="E272" s="183" t="s">
        <v>575</v>
      </c>
      <c r="F272" s="153">
        <v>355</v>
      </c>
      <c r="G272" s="183"/>
      <c r="H272" s="183">
        <v>422.5</v>
      </c>
      <c r="I272" s="185">
        <v>420</v>
      </c>
      <c r="J272" s="155" t="s">
        <v>808</v>
      </c>
      <c r="K272" s="156">
        <f t="shared" si="62"/>
        <v>67.5</v>
      </c>
      <c r="L272" s="157">
        <f t="shared" si="63"/>
        <v>0.19014084507042253</v>
      </c>
      <c r="M272" s="152" t="s">
        <v>578</v>
      </c>
      <c r="N272" s="158">
        <v>44361</v>
      </c>
      <c r="O272" s="1"/>
      <c r="S272" s="198" t="s">
        <v>769</v>
      </c>
      <c r="T272" s="1"/>
      <c r="U272" s="1"/>
      <c r="V272" s="1"/>
      <c r="W272" s="1"/>
      <c r="X272" s="1"/>
      <c r="Y272" s="1"/>
      <c r="Z272" s="1"/>
      <c r="AA272" s="1"/>
    </row>
    <row r="273" spans="1:19" ht="12.75" customHeight="1">
      <c r="A273" s="180">
        <v>164</v>
      </c>
      <c r="B273" s="181">
        <v>44295</v>
      </c>
      <c r="C273" s="181"/>
      <c r="D273" s="182" t="s">
        <v>324</v>
      </c>
      <c r="E273" s="183" t="s">
        <v>575</v>
      </c>
      <c r="F273" s="153">
        <v>555</v>
      </c>
      <c r="G273" s="183"/>
      <c r="H273" s="183">
        <v>663</v>
      </c>
      <c r="I273" s="185">
        <v>663</v>
      </c>
      <c r="J273" s="155" t="s">
        <v>809</v>
      </c>
      <c r="K273" s="156">
        <f t="shared" si="62"/>
        <v>108</v>
      </c>
      <c r="L273" s="157">
        <f t="shared" si="63"/>
        <v>0.19459459459459461</v>
      </c>
      <c r="M273" s="152" t="s">
        <v>578</v>
      </c>
      <c r="N273" s="158">
        <v>44321</v>
      </c>
      <c r="O273" s="1"/>
      <c r="P273" s="1"/>
      <c r="Q273" s="223"/>
      <c r="R273" s="1"/>
      <c r="S273" s="198" t="s">
        <v>769</v>
      </c>
    </row>
    <row r="274" spans="1:19" ht="12.75" customHeight="1">
      <c r="A274" s="180">
        <v>165</v>
      </c>
      <c r="B274" s="181">
        <v>44308</v>
      </c>
      <c r="C274" s="181"/>
      <c r="D274" s="182" t="s">
        <v>773</v>
      </c>
      <c r="E274" s="183" t="s">
        <v>575</v>
      </c>
      <c r="F274" s="153">
        <v>126.5</v>
      </c>
      <c r="G274" s="183"/>
      <c r="H274" s="183">
        <v>155</v>
      </c>
      <c r="I274" s="185">
        <v>155</v>
      </c>
      <c r="J274" s="155" t="s">
        <v>662</v>
      </c>
      <c r="K274" s="156">
        <f t="shared" si="62"/>
        <v>28.5</v>
      </c>
      <c r="L274" s="157">
        <f t="shared" si="63"/>
        <v>0.22529644268774704</v>
      </c>
      <c r="M274" s="152" t="s">
        <v>578</v>
      </c>
      <c r="N274" s="158">
        <v>44362</v>
      </c>
      <c r="O274" s="1"/>
      <c r="S274" s="198" t="s">
        <v>769</v>
      </c>
    </row>
    <row r="275" spans="1:19" ht="12.75" customHeight="1">
      <c r="A275" s="159">
        <v>166</v>
      </c>
      <c r="B275" s="190">
        <v>44368</v>
      </c>
      <c r="C275" s="190"/>
      <c r="D275" s="161" t="s">
        <v>810</v>
      </c>
      <c r="E275" s="163" t="s">
        <v>575</v>
      </c>
      <c r="F275" s="191">
        <v>287.5</v>
      </c>
      <c r="G275" s="163"/>
      <c r="H275" s="163">
        <v>245</v>
      </c>
      <c r="I275" s="164">
        <v>344</v>
      </c>
      <c r="J275" s="165" t="s">
        <v>811</v>
      </c>
      <c r="K275" s="166">
        <f t="shared" si="62"/>
        <v>-42.5</v>
      </c>
      <c r="L275" s="167">
        <f t="shared" si="63"/>
        <v>-0.14782608695652175</v>
      </c>
      <c r="M275" s="163" t="s">
        <v>588</v>
      </c>
      <c r="N275" s="160">
        <v>44508</v>
      </c>
      <c r="O275" s="1"/>
      <c r="S275" s="198" t="s">
        <v>769</v>
      </c>
    </row>
    <row r="276" spans="1:19" ht="12.75" customHeight="1">
      <c r="A276" s="180">
        <v>167</v>
      </c>
      <c r="B276" s="181">
        <v>44368</v>
      </c>
      <c r="C276" s="181"/>
      <c r="D276" s="182" t="s">
        <v>478</v>
      </c>
      <c r="E276" s="183" t="s">
        <v>575</v>
      </c>
      <c r="F276" s="153">
        <v>241</v>
      </c>
      <c r="G276" s="183"/>
      <c r="H276" s="183">
        <v>298</v>
      </c>
      <c r="I276" s="185">
        <v>320</v>
      </c>
      <c r="J276" s="155" t="s">
        <v>662</v>
      </c>
      <c r="K276" s="156">
        <f t="shared" si="62"/>
        <v>57</v>
      </c>
      <c r="L276" s="157">
        <f t="shared" si="63"/>
        <v>0.23651452282157676</v>
      </c>
      <c r="M276" s="152" t="s">
        <v>578</v>
      </c>
      <c r="N276" s="158">
        <v>44802</v>
      </c>
      <c r="O276" s="37"/>
      <c r="S276" s="198" t="s">
        <v>769</v>
      </c>
    </row>
    <row r="277" spans="1:19" ht="12.75" customHeight="1">
      <c r="A277" s="180">
        <v>168</v>
      </c>
      <c r="B277" s="181">
        <v>44406</v>
      </c>
      <c r="C277" s="181"/>
      <c r="D277" s="182" t="s">
        <v>773</v>
      </c>
      <c r="E277" s="183" t="s">
        <v>575</v>
      </c>
      <c r="F277" s="153">
        <v>162.5</v>
      </c>
      <c r="G277" s="183"/>
      <c r="H277" s="183">
        <v>200</v>
      </c>
      <c r="I277" s="185">
        <v>200</v>
      </c>
      <c r="J277" s="155" t="s">
        <v>662</v>
      </c>
      <c r="K277" s="156">
        <f t="shared" si="62"/>
        <v>37.5</v>
      </c>
      <c r="L277" s="157">
        <f t="shared" si="63"/>
        <v>0.23076923076923078</v>
      </c>
      <c r="M277" s="152" t="s">
        <v>578</v>
      </c>
      <c r="N277" s="158">
        <v>44802</v>
      </c>
      <c r="O277" s="1"/>
      <c r="S277" s="198" t="s">
        <v>769</v>
      </c>
    </row>
    <row r="278" spans="1:19" ht="12.75" customHeight="1">
      <c r="A278" s="180">
        <v>169</v>
      </c>
      <c r="B278" s="181">
        <v>44462</v>
      </c>
      <c r="C278" s="181"/>
      <c r="D278" s="182" t="s">
        <v>436</v>
      </c>
      <c r="E278" s="183" t="s">
        <v>575</v>
      </c>
      <c r="F278" s="153">
        <v>1235</v>
      </c>
      <c r="G278" s="183"/>
      <c r="H278" s="183">
        <v>1505</v>
      </c>
      <c r="I278" s="185">
        <v>1500</v>
      </c>
      <c r="J278" s="155" t="s">
        <v>662</v>
      </c>
      <c r="K278" s="156">
        <f t="shared" si="62"/>
        <v>270</v>
      </c>
      <c r="L278" s="157">
        <f t="shared" si="63"/>
        <v>0.21862348178137653</v>
      </c>
      <c r="M278" s="152" t="s">
        <v>578</v>
      </c>
      <c r="N278" s="158">
        <v>44564</v>
      </c>
      <c r="O278" s="1"/>
      <c r="S278" s="198" t="s">
        <v>769</v>
      </c>
    </row>
    <row r="279" spans="1:19" ht="12.75" customHeight="1">
      <c r="A279" s="180">
        <v>170</v>
      </c>
      <c r="B279" s="181">
        <v>44480</v>
      </c>
      <c r="C279" s="181"/>
      <c r="D279" s="182" t="s">
        <v>812</v>
      </c>
      <c r="E279" s="183" t="s">
        <v>575</v>
      </c>
      <c r="F279" s="153">
        <v>58.75</v>
      </c>
      <c r="G279" s="183"/>
      <c r="H279" s="183">
        <v>64.25</v>
      </c>
      <c r="I279" s="185"/>
      <c r="J279" s="155" t="s">
        <v>662</v>
      </c>
      <c r="K279" s="156">
        <f t="shared" si="62"/>
        <v>5.5</v>
      </c>
      <c r="L279" s="157">
        <f t="shared" si="63"/>
        <v>9.3617021276595741E-2</v>
      </c>
      <c r="M279" s="152" t="s">
        <v>578</v>
      </c>
      <c r="N279" s="158">
        <v>45322</v>
      </c>
      <c r="O279" s="37"/>
      <c r="S279" s="198" t="s">
        <v>769</v>
      </c>
    </row>
    <row r="280" spans="1:19" ht="12.75" customHeight="1">
      <c r="A280" s="149">
        <v>171</v>
      </c>
      <c r="B280" s="150">
        <v>44481</v>
      </c>
      <c r="C280" s="150"/>
      <c r="D280" s="151" t="s">
        <v>276</v>
      </c>
      <c r="E280" s="152" t="s">
        <v>575</v>
      </c>
      <c r="F280" s="153">
        <v>315</v>
      </c>
      <c r="G280" s="152"/>
      <c r="H280" s="152">
        <v>335</v>
      </c>
      <c r="I280" s="154">
        <v>380</v>
      </c>
      <c r="J280" s="155" t="s">
        <v>861</v>
      </c>
      <c r="K280" s="156">
        <f t="shared" si="62"/>
        <v>20</v>
      </c>
      <c r="L280" s="157">
        <f t="shared" si="63"/>
        <v>6.3492063492063489E-2</v>
      </c>
      <c r="M280" s="152" t="s">
        <v>578</v>
      </c>
      <c r="N280" s="158">
        <v>45297</v>
      </c>
      <c r="O280" s="37"/>
      <c r="S280" s="198" t="s">
        <v>769</v>
      </c>
    </row>
    <row r="281" spans="1:19" ht="12.75" customHeight="1">
      <c r="A281" s="149">
        <v>172</v>
      </c>
      <c r="B281" s="150">
        <v>44481</v>
      </c>
      <c r="C281" s="150"/>
      <c r="D281" s="151" t="s">
        <v>813</v>
      </c>
      <c r="E281" s="152" t="s">
        <v>575</v>
      </c>
      <c r="F281" s="153">
        <v>45.5</v>
      </c>
      <c r="G281" s="152"/>
      <c r="H281" s="152">
        <v>56.5</v>
      </c>
      <c r="I281" s="154">
        <v>56</v>
      </c>
      <c r="J281" s="155" t="s">
        <v>662</v>
      </c>
      <c r="K281" s="156">
        <f t="shared" si="62"/>
        <v>11</v>
      </c>
      <c r="L281" s="157">
        <f t="shared" si="63"/>
        <v>0.24175824175824176</v>
      </c>
      <c r="M281" s="152" t="s">
        <v>578</v>
      </c>
      <c r="N281" s="158">
        <v>44881</v>
      </c>
      <c r="O281" s="37"/>
      <c r="S281" s="198"/>
    </row>
    <row r="282" spans="1:19" ht="12.75" customHeight="1">
      <c r="A282" s="149">
        <v>173</v>
      </c>
      <c r="B282" s="150">
        <v>44551</v>
      </c>
      <c r="C282" s="150"/>
      <c r="D282" s="151" t="s">
        <v>129</v>
      </c>
      <c r="E282" s="152" t="s">
        <v>575</v>
      </c>
      <c r="F282" s="153">
        <v>2300</v>
      </c>
      <c r="G282" s="152"/>
      <c r="H282" s="152">
        <f>(2820+2200)/2</f>
        <v>2510</v>
      </c>
      <c r="I282" s="154">
        <v>3000</v>
      </c>
      <c r="J282" s="155" t="s">
        <v>814</v>
      </c>
      <c r="K282" s="156">
        <f t="shared" si="62"/>
        <v>210</v>
      </c>
      <c r="L282" s="157">
        <f t="shared" si="63"/>
        <v>9.1304347826086957E-2</v>
      </c>
      <c r="M282" s="152" t="s">
        <v>578</v>
      </c>
      <c r="N282" s="158">
        <v>44649</v>
      </c>
      <c r="O282" s="1"/>
      <c r="S282" s="198"/>
    </row>
    <row r="283" spans="1:19" ht="12.75" customHeight="1">
      <c r="A283" s="149">
        <v>174</v>
      </c>
      <c r="B283" s="150">
        <v>44606</v>
      </c>
      <c r="C283" s="150"/>
      <c r="D283" s="151" t="s">
        <v>426</v>
      </c>
      <c r="E283" s="152" t="s">
        <v>575</v>
      </c>
      <c r="F283" s="153">
        <v>635</v>
      </c>
      <c r="G283" s="152"/>
      <c r="H283" s="152">
        <v>700</v>
      </c>
      <c r="I283" s="154">
        <v>764</v>
      </c>
      <c r="J283" s="155" t="s">
        <v>843</v>
      </c>
      <c r="K283" s="156">
        <f t="shared" si="62"/>
        <v>65</v>
      </c>
      <c r="L283" s="157">
        <f t="shared" si="63"/>
        <v>0.10236220472440945</v>
      </c>
      <c r="M283" s="152" t="s">
        <v>578</v>
      </c>
      <c r="N283" s="158">
        <v>45159</v>
      </c>
      <c r="O283" s="37"/>
      <c r="S283" s="198"/>
    </row>
    <row r="284" spans="1:19" ht="12.75" customHeight="1">
      <c r="A284" s="149">
        <v>175</v>
      </c>
      <c r="B284" s="150">
        <v>44613</v>
      </c>
      <c r="C284" s="150"/>
      <c r="D284" s="151" t="s">
        <v>436</v>
      </c>
      <c r="E284" s="152" t="s">
        <v>575</v>
      </c>
      <c r="F284" s="153">
        <v>1255</v>
      </c>
      <c r="G284" s="152"/>
      <c r="H284" s="152">
        <v>1515</v>
      </c>
      <c r="I284" s="154">
        <v>1510</v>
      </c>
      <c r="J284" s="155" t="s">
        <v>662</v>
      </c>
      <c r="K284" s="156">
        <f t="shared" si="62"/>
        <v>260</v>
      </c>
      <c r="L284" s="157">
        <f t="shared" si="63"/>
        <v>0.20717131474103587</v>
      </c>
      <c r="M284" s="152" t="s">
        <v>578</v>
      </c>
      <c r="N284" s="158">
        <v>44834</v>
      </c>
      <c r="O284" s="37"/>
      <c r="S284" s="198"/>
    </row>
    <row r="285" spans="1:19" ht="12.75" customHeight="1">
      <c r="A285">
        <v>176</v>
      </c>
      <c r="B285" s="200">
        <v>44670</v>
      </c>
      <c r="C285" s="200"/>
      <c r="D285" s="53" t="s">
        <v>538</v>
      </c>
      <c r="E285" s="201" t="s">
        <v>575</v>
      </c>
      <c r="F285" s="51" t="s">
        <v>815</v>
      </c>
      <c r="G285" s="51"/>
      <c r="H285" s="51"/>
      <c r="I285" s="51">
        <v>553</v>
      </c>
      <c r="J285" s="51" t="s">
        <v>576</v>
      </c>
      <c r="K285" s="51"/>
      <c r="L285" s="51"/>
      <c r="M285" s="51"/>
      <c r="N285" s="51"/>
      <c r="O285" s="37"/>
      <c r="S285" s="198"/>
    </row>
    <row r="286" spans="1:19" ht="12.75" customHeight="1">
      <c r="A286" s="180">
        <v>177</v>
      </c>
      <c r="B286" s="181">
        <v>44746</v>
      </c>
      <c r="C286" s="181"/>
      <c r="D286" s="182" t="s">
        <v>816</v>
      </c>
      <c r="E286" s="183" t="s">
        <v>575</v>
      </c>
      <c r="F286" s="183">
        <v>207.5</v>
      </c>
      <c r="G286" s="183"/>
      <c r="H286" s="183">
        <v>254</v>
      </c>
      <c r="I286" s="185">
        <v>254</v>
      </c>
      <c r="J286" s="155" t="s">
        <v>662</v>
      </c>
      <c r="K286" s="156">
        <f t="shared" ref="K286:K296" si="64">H286-F286</f>
        <v>46.5</v>
      </c>
      <c r="L286" s="157">
        <f t="shared" ref="L286:L296" si="65">K286/F286</f>
        <v>0.22409638554216868</v>
      </c>
      <c r="M286" s="152" t="s">
        <v>578</v>
      </c>
      <c r="N286" s="158">
        <v>44792</v>
      </c>
      <c r="O286" s="1"/>
      <c r="S286" s="198"/>
    </row>
    <row r="287" spans="1:19" ht="12.75" customHeight="1">
      <c r="A287" s="180">
        <v>178</v>
      </c>
      <c r="B287" s="181">
        <v>44775</v>
      </c>
      <c r="C287" s="181"/>
      <c r="D287" s="182" t="s">
        <v>480</v>
      </c>
      <c r="E287" s="183" t="s">
        <v>575</v>
      </c>
      <c r="F287" s="183">
        <v>31.25</v>
      </c>
      <c r="G287" s="183"/>
      <c r="H287" s="183">
        <v>38.75</v>
      </c>
      <c r="I287" s="185">
        <v>38</v>
      </c>
      <c r="J287" s="155" t="s">
        <v>662</v>
      </c>
      <c r="K287" s="156">
        <f t="shared" si="64"/>
        <v>7.5</v>
      </c>
      <c r="L287" s="157">
        <f t="shared" si="65"/>
        <v>0.24</v>
      </c>
      <c r="M287" s="152" t="s">
        <v>578</v>
      </c>
      <c r="N287" s="158">
        <v>44844</v>
      </c>
      <c r="O287" s="37"/>
      <c r="S287" s="54"/>
    </row>
    <row r="288" spans="1:19" ht="12.75" customHeight="1">
      <c r="A288" s="180">
        <v>179</v>
      </c>
      <c r="B288" s="181">
        <v>44841</v>
      </c>
      <c r="C288" s="181"/>
      <c r="D288" s="182" t="s">
        <v>817</v>
      </c>
      <c r="E288" s="183" t="s">
        <v>575</v>
      </c>
      <c r="F288" s="153">
        <v>665</v>
      </c>
      <c r="G288" s="183"/>
      <c r="H288" s="183">
        <v>807.5</v>
      </c>
      <c r="I288" s="185">
        <v>840</v>
      </c>
      <c r="J288" s="155" t="s">
        <v>814</v>
      </c>
      <c r="K288" s="156">
        <f t="shared" si="64"/>
        <v>142.5</v>
      </c>
      <c r="L288" s="157">
        <f t="shared" si="65"/>
        <v>0.21428571428571427</v>
      </c>
      <c r="M288" s="152" t="s">
        <v>578</v>
      </c>
      <c r="N288" s="158">
        <v>45097</v>
      </c>
      <c r="O288" s="37"/>
      <c r="S288" s="54"/>
    </row>
    <row r="289" spans="1:39" ht="12.75" customHeight="1">
      <c r="A289" s="180">
        <v>180</v>
      </c>
      <c r="B289" s="181">
        <v>44844</v>
      </c>
      <c r="C289" s="181"/>
      <c r="D289" s="182" t="s">
        <v>428</v>
      </c>
      <c r="E289" s="183" t="s">
        <v>575</v>
      </c>
      <c r="F289" s="153">
        <v>227.5</v>
      </c>
      <c r="G289" s="183"/>
      <c r="H289" s="183">
        <v>270</v>
      </c>
      <c r="I289" s="185">
        <v>291</v>
      </c>
      <c r="J289" s="155" t="s">
        <v>845</v>
      </c>
      <c r="K289" s="156">
        <f t="shared" si="64"/>
        <v>42.5</v>
      </c>
      <c r="L289" s="157">
        <f t="shared" si="65"/>
        <v>0.18681318681318682</v>
      </c>
      <c r="M289" s="152" t="s">
        <v>578</v>
      </c>
      <c r="N289" s="158">
        <v>45160</v>
      </c>
      <c r="O289" s="37"/>
      <c r="R289" s="37"/>
      <c r="S289" s="54"/>
    </row>
    <row r="290" spans="1:39" ht="12.75" customHeight="1">
      <c r="A290" s="180">
        <v>181</v>
      </c>
      <c r="B290" s="181">
        <v>44845</v>
      </c>
      <c r="C290" s="181"/>
      <c r="D290" s="182" t="s">
        <v>426</v>
      </c>
      <c r="E290" s="183" t="s">
        <v>575</v>
      </c>
      <c r="F290" s="153">
        <v>555</v>
      </c>
      <c r="G290" s="183"/>
      <c r="H290" s="183">
        <v>700</v>
      </c>
      <c r="I290" s="185">
        <v>765</v>
      </c>
      <c r="J290" s="155" t="s">
        <v>844</v>
      </c>
      <c r="K290" s="156">
        <f t="shared" si="64"/>
        <v>145</v>
      </c>
      <c r="L290" s="157">
        <f t="shared" si="65"/>
        <v>0.26126126126126126</v>
      </c>
      <c r="M290" s="152" t="s">
        <v>578</v>
      </c>
      <c r="N290" s="158">
        <v>45159</v>
      </c>
      <c r="O290" s="37"/>
      <c r="R290" s="37"/>
      <c r="S290" s="54"/>
    </row>
    <row r="291" spans="1:39" ht="12.75" customHeight="1">
      <c r="A291" s="180">
        <v>182</v>
      </c>
      <c r="B291" s="181">
        <v>44981</v>
      </c>
      <c r="C291" s="181"/>
      <c r="D291" s="182" t="s">
        <v>443</v>
      </c>
      <c r="E291" s="183" t="s">
        <v>575</v>
      </c>
      <c r="F291" s="153">
        <v>1675</v>
      </c>
      <c r="G291" s="183"/>
      <c r="H291" s="183">
        <v>2080</v>
      </c>
      <c r="I291" s="185">
        <v>2080</v>
      </c>
      <c r="J291" s="155" t="s">
        <v>662</v>
      </c>
      <c r="K291" s="156">
        <f t="shared" si="64"/>
        <v>405</v>
      </c>
      <c r="L291" s="157">
        <f t="shared" si="65"/>
        <v>0.2417910447761194</v>
      </c>
      <c r="M291" s="152" t="s">
        <v>578</v>
      </c>
      <c r="N291" s="158">
        <v>45119</v>
      </c>
      <c r="O291" s="37"/>
      <c r="S291" s="54" t="s">
        <v>841</v>
      </c>
    </row>
    <row r="292" spans="1:39" ht="12.75" customHeight="1">
      <c r="A292" s="180">
        <v>183</v>
      </c>
      <c r="B292" s="181">
        <v>44986</v>
      </c>
      <c r="C292" s="181"/>
      <c r="D292" s="182" t="s">
        <v>480</v>
      </c>
      <c r="E292" s="183" t="s">
        <v>575</v>
      </c>
      <c r="F292" s="153">
        <v>57.5</v>
      </c>
      <c r="G292" s="183"/>
      <c r="H292" s="183">
        <v>120</v>
      </c>
      <c r="I292" s="185">
        <v>120</v>
      </c>
      <c r="J292" s="155" t="s">
        <v>662</v>
      </c>
      <c r="K292" s="156">
        <f t="shared" si="64"/>
        <v>62.5</v>
      </c>
      <c r="L292" s="157">
        <f t="shared" si="65"/>
        <v>1.0869565217391304</v>
      </c>
      <c r="M292" s="152" t="s">
        <v>578</v>
      </c>
      <c r="N292" s="158">
        <v>45049</v>
      </c>
      <c r="O292" s="37"/>
      <c r="S292" s="54" t="s">
        <v>841</v>
      </c>
    </row>
    <row r="293" spans="1:39" ht="12.75" customHeight="1">
      <c r="A293" s="180">
        <v>184</v>
      </c>
      <c r="B293" s="181">
        <v>45008</v>
      </c>
      <c r="C293" s="181"/>
      <c r="D293" s="182" t="s">
        <v>497</v>
      </c>
      <c r="E293" s="183" t="s">
        <v>575</v>
      </c>
      <c r="F293" s="153">
        <v>2765</v>
      </c>
      <c r="G293" s="183"/>
      <c r="H293" s="183">
        <v>3547.5</v>
      </c>
      <c r="I293" s="185">
        <v>3523</v>
      </c>
      <c r="J293" s="155" t="s">
        <v>662</v>
      </c>
      <c r="K293" s="156">
        <f t="shared" si="64"/>
        <v>782.5</v>
      </c>
      <c r="L293" s="157">
        <f t="shared" si="65"/>
        <v>0.28300180831826399</v>
      </c>
      <c r="M293" s="152" t="s">
        <v>578</v>
      </c>
      <c r="N293" s="158">
        <v>45177</v>
      </c>
      <c r="O293" s="37"/>
      <c r="S293" s="54" t="s">
        <v>841</v>
      </c>
    </row>
    <row r="294" spans="1:39" ht="12.75" customHeight="1">
      <c r="A294" s="180">
        <v>185</v>
      </c>
      <c r="B294" s="181">
        <v>45027</v>
      </c>
      <c r="C294" s="181"/>
      <c r="D294" s="182" t="s">
        <v>818</v>
      </c>
      <c r="E294" s="183" t="s">
        <v>575</v>
      </c>
      <c r="F294" s="183">
        <v>460</v>
      </c>
      <c r="G294" s="183"/>
      <c r="H294" s="183">
        <v>825</v>
      </c>
      <c r="I294" s="185">
        <v>810</v>
      </c>
      <c r="J294" s="155" t="s">
        <v>662</v>
      </c>
      <c r="K294" s="156">
        <f t="shared" si="64"/>
        <v>365</v>
      </c>
      <c r="L294" s="157">
        <f t="shared" si="65"/>
        <v>0.79347826086956519</v>
      </c>
      <c r="M294" s="152" t="s">
        <v>578</v>
      </c>
      <c r="N294" s="158">
        <v>45155</v>
      </c>
      <c r="O294" s="37"/>
      <c r="S294" s="54" t="s">
        <v>841</v>
      </c>
    </row>
    <row r="295" spans="1:39" ht="12.75" customHeight="1">
      <c r="A295" s="180">
        <v>186</v>
      </c>
      <c r="B295" s="181">
        <v>45050</v>
      </c>
      <c r="C295" s="181"/>
      <c r="D295" s="182" t="s">
        <v>41</v>
      </c>
      <c r="E295" s="183" t="s">
        <v>575</v>
      </c>
      <c r="F295" s="183">
        <v>3630</v>
      </c>
      <c r="G295" s="183"/>
      <c r="H295" s="183">
        <v>5150</v>
      </c>
      <c r="I295" s="185">
        <v>5040</v>
      </c>
      <c r="J295" s="155" t="s">
        <v>662</v>
      </c>
      <c r="K295" s="156">
        <f t="shared" si="64"/>
        <v>1520</v>
      </c>
      <c r="L295" s="157">
        <f t="shared" si="65"/>
        <v>0.41873278236914602</v>
      </c>
      <c r="M295" s="152" t="s">
        <v>578</v>
      </c>
      <c r="N295" s="158">
        <v>45344</v>
      </c>
      <c r="O295" s="37"/>
      <c r="S295" s="54" t="s">
        <v>841</v>
      </c>
    </row>
    <row r="296" spans="1:39" ht="12.75" customHeight="1">
      <c r="A296" s="180">
        <v>187</v>
      </c>
      <c r="B296" s="181">
        <v>45075</v>
      </c>
      <c r="C296" s="181"/>
      <c r="D296" s="182" t="s">
        <v>819</v>
      </c>
      <c r="E296" s="183" t="s">
        <v>575</v>
      </c>
      <c r="F296" s="153">
        <v>585</v>
      </c>
      <c r="G296" s="183"/>
      <c r="H296" s="183">
        <v>732</v>
      </c>
      <c r="I296" s="185">
        <v>732</v>
      </c>
      <c r="J296" s="155" t="s">
        <v>662</v>
      </c>
      <c r="K296" s="156">
        <f t="shared" si="64"/>
        <v>147</v>
      </c>
      <c r="L296" s="157">
        <f t="shared" si="65"/>
        <v>0.25128205128205128</v>
      </c>
      <c r="M296" s="152" t="s">
        <v>578</v>
      </c>
      <c r="N296" s="158">
        <v>45152</v>
      </c>
      <c r="O296" s="37"/>
      <c r="R296" s="37"/>
      <c r="S296" s="54" t="s">
        <v>841</v>
      </c>
      <c r="U296" s="37"/>
      <c r="W296" s="37"/>
      <c r="X296" s="54"/>
      <c r="Z296" s="37"/>
      <c r="AB296" s="37"/>
      <c r="AC296" s="54"/>
      <c r="AE296" s="37"/>
      <c r="AG296" s="37"/>
      <c r="AH296" s="54"/>
      <c r="AJ296" s="37"/>
      <c r="AL296" s="37"/>
      <c r="AM296" s="54"/>
    </row>
    <row r="297" spans="1:39" ht="12.75" customHeight="1">
      <c r="A297" s="199">
        <v>188</v>
      </c>
      <c r="B297" s="200">
        <v>45078</v>
      </c>
      <c r="C297" s="53"/>
      <c r="D297" s="53" t="s">
        <v>527</v>
      </c>
      <c r="E297" s="201" t="s">
        <v>575</v>
      </c>
      <c r="F297" s="51" t="s">
        <v>820</v>
      </c>
      <c r="G297" s="51"/>
      <c r="H297" s="51"/>
      <c r="I297" s="51">
        <v>4300</v>
      </c>
      <c r="J297" s="51" t="s">
        <v>576</v>
      </c>
      <c r="K297" s="51"/>
      <c r="L297" s="51"/>
      <c r="M297" s="51"/>
      <c r="N297" s="51"/>
      <c r="O297" s="37"/>
      <c r="R297" s="37"/>
      <c r="S297" s="54" t="s">
        <v>841</v>
      </c>
      <c r="U297" s="37"/>
      <c r="W297" s="37"/>
      <c r="X297" s="54"/>
      <c r="Z297" s="37"/>
      <c r="AB297" s="37"/>
      <c r="AC297" s="54"/>
      <c r="AE297" s="37"/>
      <c r="AG297" s="37"/>
      <c r="AH297" s="54"/>
      <c r="AJ297" s="37"/>
      <c r="AL297" s="37"/>
      <c r="AM297" s="54"/>
    </row>
    <row r="298" spans="1:39" ht="12.75" customHeight="1">
      <c r="A298" s="180">
        <v>189</v>
      </c>
      <c r="B298" s="181">
        <v>45103</v>
      </c>
      <c r="C298" s="181"/>
      <c r="D298" s="182" t="s">
        <v>839</v>
      </c>
      <c r="E298" s="183" t="s">
        <v>575</v>
      </c>
      <c r="F298" s="153">
        <v>282.5</v>
      </c>
      <c r="G298" s="183"/>
      <c r="H298" s="183">
        <v>383</v>
      </c>
      <c r="I298" s="185">
        <v>383</v>
      </c>
      <c r="J298" s="155" t="s">
        <v>662</v>
      </c>
      <c r="K298" s="156">
        <f>H298-F298</f>
        <v>100.5</v>
      </c>
      <c r="L298" s="157">
        <f>K298/F298</f>
        <v>0.35575221238938054</v>
      </c>
      <c r="M298" s="152" t="s">
        <v>578</v>
      </c>
      <c r="N298" s="158">
        <v>45265</v>
      </c>
      <c r="O298" s="37"/>
      <c r="R298" s="37"/>
      <c r="S298" s="54" t="s">
        <v>841</v>
      </c>
      <c r="U298" s="37"/>
      <c r="W298" s="37"/>
      <c r="X298" s="54"/>
      <c r="Z298" s="37"/>
      <c r="AB298" s="37"/>
      <c r="AC298" s="54"/>
      <c r="AE298" s="37"/>
      <c r="AG298" s="37"/>
      <c r="AH298" s="54"/>
      <c r="AJ298" s="37"/>
      <c r="AL298" s="37"/>
      <c r="AM298" s="54"/>
    </row>
    <row r="299" spans="1:39" ht="12.75" customHeight="1">
      <c r="A299" s="180">
        <v>190</v>
      </c>
      <c r="B299" s="181">
        <v>45120</v>
      </c>
      <c r="C299" s="181"/>
      <c r="D299" s="182" t="s">
        <v>526</v>
      </c>
      <c r="E299" s="183" t="s">
        <v>575</v>
      </c>
      <c r="F299" s="153">
        <v>2312.5</v>
      </c>
      <c r="G299" s="183"/>
      <c r="H299" s="183">
        <v>2935</v>
      </c>
      <c r="I299" s="185">
        <v>2935</v>
      </c>
      <c r="J299" s="155" t="s">
        <v>662</v>
      </c>
      <c r="K299" s="156">
        <f>H299-F299</f>
        <v>622.5</v>
      </c>
      <c r="L299" s="157">
        <f>K299/F299</f>
        <v>0.26918918918918922</v>
      </c>
      <c r="M299" s="152" t="s">
        <v>578</v>
      </c>
      <c r="N299" s="158">
        <v>45177</v>
      </c>
      <c r="O299" s="37"/>
      <c r="R299" s="37"/>
      <c r="S299" s="54" t="s">
        <v>841</v>
      </c>
      <c r="U299" s="37"/>
      <c r="W299" s="37"/>
      <c r="X299" s="54"/>
      <c r="Z299" s="37"/>
      <c r="AB299" s="37"/>
      <c r="AC299" s="54"/>
      <c r="AE299" s="37"/>
      <c r="AG299" s="37"/>
      <c r="AH299" s="54"/>
      <c r="AJ299" s="37"/>
      <c r="AL299" s="37"/>
      <c r="AM299" s="54"/>
    </row>
    <row r="300" spans="1:39" ht="12.75" customHeight="1">
      <c r="A300" s="180">
        <v>191</v>
      </c>
      <c r="B300" s="181">
        <v>45125</v>
      </c>
      <c r="C300" s="181"/>
      <c r="D300" s="182" t="s">
        <v>201</v>
      </c>
      <c r="E300" s="183" t="s">
        <v>575</v>
      </c>
      <c r="F300" s="153">
        <v>3980</v>
      </c>
      <c r="G300" s="183"/>
      <c r="H300" s="183">
        <v>4895</v>
      </c>
      <c r="I300" s="185">
        <v>4895</v>
      </c>
      <c r="J300" s="155" t="s">
        <v>662</v>
      </c>
      <c r="K300" s="156">
        <f>H300-F300</f>
        <v>915</v>
      </c>
      <c r="L300" s="157">
        <f>K300/F300</f>
        <v>0.22989949748743718</v>
      </c>
      <c r="M300" s="152" t="s">
        <v>578</v>
      </c>
      <c r="N300" s="158">
        <v>45155</v>
      </c>
      <c r="O300" s="37"/>
      <c r="S300" s="54" t="s">
        <v>841</v>
      </c>
      <c r="U300" s="37"/>
      <c r="X300" s="54"/>
      <c r="Z300" s="37"/>
      <c r="AC300" s="54"/>
      <c r="AE300" s="37"/>
      <c r="AH300" s="54"/>
      <c r="AJ300" s="37"/>
      <c r="AM300" s="54"/>
    </row>
    <row r="301" spans="1:39" ht="12.75" customHeight="1">
      <c r="A301" s="180">
        <v>192</v>
      </c>
      <c r="B301" s="181">
        <v>45145</v>
      </c>
      <c r="C301" s="181"/>
      <c r="D301" s="182" t="s">
        <v>842</v>
      </c>
      <c r="E301" s="183" t="s">
        <v>575</v>
      </c>
      <c r="F301" s="153">
        <v>565</v>
      </c>
      <c r="G301" s="183"/>
      <c r="H301" s="183">
        <v>725</v>
      </c>
      <c r="I301" s="185">
        <v>725</v>
      </c>
      <c r="J301" s="155" t="s">
        <v>662</v>
      </c>
      <c r="K301" s="156">
        <f>H301-F301</f>
        <v>160</v>
      </c>
      <c r="L301" s="157">
        <f>K301/F301</f>
        <v>0.2831858407079646</v>
      </c>
      <c r="M301" s="152" t="s">
        <v>578</v>
      </c>
      <c r="N301" s="158">
        <v>45169</v>
      </c>
      <c r="O301" s="37"/>
      <c r="S301" s="54" t="s">
        <v>841</v>
      </c>
      <c r="U301" s="37"/>
      <c r="X301" s="54"/>
      <c r="Z301" s="37"/>
      <c r="AC301" s="54"/>
      <c r="AE301" s="37"/>
      <c r="AH301" s="54"/>
      <c r="AJ301" s="37"/>
      <c r="AM301" s="54"/>
    </row>
    <row r="302" spans="1:39" ht="12.75" customHeight="1">
      <c r="A302" s="260">
        <v>193</v>
      </c>
      <c r="B302" s="261">
        <v>45167</v>
      </c>
      <c r="C302" s="261"/>
      <c r="D302" s="262" t="s">
        <v>846</v>
      </c>
      <c r="E302" s="263" t="s">
        <v>575</v>
      </c>
      <c r="F302" s="153">
        <v>700</v>
      </c>
      <c r="G302" s="263"/>
      <c r="H302" s="263">
        <v>950</v>
      </c>
      <c r="I302" s="264">
        <v>950</v>
      </c>
      <c r="J302" s="265" t="s">
        <v>662</v>
      </c>
      <c r="K302" s="156">
        <f>H302-F302</f>
        <v>250</v>
      </c>
      <c r="L302" s="157">
        <f>K302/F302</f>
        <v>0.35714285714285715</v>
      </c>
      <c r="M302" s="152" t="s">
        <v>578</v>
      </c>
      <c r="N302" s="158">
        <v>45261</v>
      </c>
      <c r="O302" s="37"/>
      <c r="S302" s="54" t="s">
        <v>841</v>
      </c>
      <c r="U302" s="37"/>
      <c r="X302" s="54"/>
      <c r="Z302" s="37"/>
      <c r="AC302" s="54"/>
      <c r="AE302" s="37"/>
      <c r="AH302" s="54"/>
      <c r="AJ302" s="37"/>
      <c r="AM302" s="54"/>
    </row>
    <row r="303" spans="1:39" ht="12.75" customHeight="1">
      <c r="A303" s="199">
        <v>194</v>
      </c>
      <c r="B303" s="200">
        <v>45184</v>
      </c>
      <c r="C303" s="53"/>
      <c r="D303" s="53" t="s">
        <v>529</v>
      </c>
      <c r="E303" s="201" t="s">
        <v>575</v>
      </c>
      <c r="F303" s="51" t="s">
        <v>848</v>
      </c>
      <c r="G303" s="51"/>
      <c r="H303" s="51"/>
      <c r="I303" s="51">
        <v>480</v>
      </c>
      <c r="J303" s="51" t="s">
        <v>576</v>
      </c>
      <c r="K303" s="51"/>
      <c r="L303" s="51"/>
      <c r="M303" s="51"/>
      <c r="N303" s="51"/>
      <c r="O303" s="37"/>
      <c r="S303" s="54" t="s">
        <v>841</v>
      </c>
      <c r="U303" s="37"/>
      <c r="X303" s="54"/>
      <c r="Z303" s="37"/>
      <c r="AC303" s="54"/>
      <c r="AE303" s="37"/>
      <c r="AH303" s="54"/>
      <c r="AJ303" s="37"/>
      <c r="AM303" s="54"/>
    </row>
    <row r="304" spans="1:39" ht="12.75" customHeight="1">
      <c r="A304" s="260">
        <v>195</v>
      </c>
      <c r="B304" s="261">
        <v>45203</v>
      </c>
      <c r="C304" s="261"/>
      <c r="D304" s="262" t="s">
        <v>174</v>
      </c>
      <c r="E304" s="263" t="s">
        <v>575</v>
      </c>
      <c r="F304" s="153">
        <v>992.5</v>
      </c>
      <c r="G304" s="263"/>
      <c r="H304" s="263">
        <v>1198</v>
      </c>
      <c r="I304" s="264">
        <v>1198</v>
      </c>
      <c r="J304" s="265" t="s">
        <v>662</v>
      </c>
      <c r="K304" s="156">
        <f>H304-F304</f>
        <v>205.5</v>
      </c>
      <c r="L304" s="157">
        <f>K304/F304</f>
        <v>0.2070528967254408</v>
      </c>
      <c r="M304" s="152" t="s">
        <v>578</v>
      </c>
      <c r="N304" s="158">
        <v>45392</v>
      </c>
      <c r="O304" s="37"/>
      <c r="S304" s="54" t="s">
        <v>852</v>
      </c>
      <c r="U304" s="37"/>
      <c r="X304" s="54"/>
      <c r="Z304" s="37"/>
      <c r="AC304" s="54"/>
      <c r="AE304" s="37"/>
      <c r="AH304" s="54"/>
      <c r="AJ304" s="37"/>
      <c r="AM304" s="54"/>
    </row>
    <row r="305" spans="1:39" ht="12.75" customHeight="1">
      <c r="A305" s="260">
        <v>196</v>
      </c>
      <c r="B305" s="261">
        <v>45216</v>
      </c>
      <c r="C305" s="261"/>
      <c r="D305" s="262" t="s">
        <v>105</v>
      </c>
      <c r="E305" s="263" t="s">
        <v>575</v>
      </c>
      <c r="F305" s="153">
        <v>5425</v>
      </c>
      <c r="G305" s="263"/>
      <c r="H305" s="263">
        <v>6880</v>
      </c>
      <c r="I305" s="264">
        <v>6870</v>
      </c>
      <c r="J305" s="265" t="s">
        <v>662</v>
      </c>
      <c r="K305" s="156">
        <f>H305-F305</f>
        <v>1455</v>
      </c>
      <c r="L305" s="157">
        <f>K305/F305</f>
        <v>0.26820276497695855</v>
      </c>
      <c r="M305" s="152" t="s">
        <v>578</v>
      </c>
      <c r="N305" s="158">
        <v>45342</v>
      </c>
      <c r="O305" s="37"/>
      <c r="S305" s="54" t="s">
        <v>852</v>
      </c>
      <c r="U305" s="37"/>
      <c r="X305" s="54"/>
      <c r="Z305" s="37"/>
      <c r="AC305" s="54"/>
      <c r="AE305" s="37"/>
      <c r="AH305" s="54"/>
      <c r="AJ305" s="37"/>
      <c r="AM305" s="54"/>
    </row>
    <row r="306" spans="1:39" ht="12.75" customHeight="1">
      <c r="A306" s="260">
        <v>197</v>
      </c>
      <c r="B306" s="261">
        <v>45216</v>
      </c>
      <c r="C306" s="261"/>
      <c r="D306" s="262" t="s">
        <v>849</v>
      </c>
      <c r="E306" s="263" t="s">
        <v>575</v>
      </c>
      <c r="F306" s="153">
        <v>1090</v>
      </c>
      <c r="G306" s="263"/>
      <c r="H306" s="263">
        <v>1415</v>
      </c>
      <c r="I306" s="264">
        <v>1415</v>
      </c>
      <c r="J306" s="265" t="s">
        <v>662</v>
      </c>
      <c r="K306" s="156">
        <f>H306-F306</f>
        <v>325</v>
      </c>
      <c r="L306" s="157">
        <f>K306/F306</f>
        <v>0.29816513761467889</v>
      </c>
      <c r="M306" s="152" t="s">
        <v>578</v>
      </c>
      <c r="N306" s="158">
        <v>45282</v>
      </c>
      <c r="O306" s="37"/>
      <c r="S306" s="54" t="s">
        <v>841</v>
      </c>
      <c r="U306" s="37"/>
      <c r="X306" s="54"/>
      <c r="Z306" s="37"/>
      <c r="AC306" s="54"/>
      <c r="AE306" s="37"/>
      <c r="AH306" s="54"/>
      <c r="AJ306" s="37"/>
      <c r="AM306" s="54"/>
    </row>
    <row r="307" spans="1:39" ht="12.75" customHeight="1">
      <c r="A307" s="260">
        <v>198</v>
      </c>
      <c r="B307" s="261">
        <v>45236</v>
      </c>
      <c r="C307" s="261"/>
      <c r="D307" s="262" t="s">
        <v>853</v>
      </c>
      <c r="E307" s="263" t="s">
        <v>575</v>
      </c>
      <c r="F307" s="153">
        <v>1270</v>
      </c>
      <c r="G307" s="263"/>
      <c r="H307" s="263">
        <v>1613</v>
      </c>
      <c r="I307" s="264">
        <v>1613</v>
      </c>
      <c r="J307" s="265" t="s">
        <v>662</v>
      </c>
      <c r="K307" s="156">
        <f>H307-F307</f>
        <v>343</v>
      </c>
      <c r="L307" s="157">
        <f>K307/F307</f>
        <v>0.27007874015748029</v>
      </c>
      <c r="M307" s="152" t="s">
        <v>578</v>
      </c>
      <c r="N307" s="158">
        <v>45246</v>
      </c>
      <c r="O307" s="37"/>
      <c r="S307" s="54" t="s">
        <v>852</v>
      </c>
      <c r="U307" s="37"/>
      <c r="X307" s="54"/>
      <c r="Z307" s="37"/>
      <c r="AC307" s="54"/>
      <c r="AE307" s="37"/>
      <c r="AH307" s="54"/>
      <c r="AJ307" s="37"/>
      <c r="AM307" s="54"/>
    </row>
    <row r="308" spans="1:39" ht="12.75" customHeight="1">
      <c r="A308" s="199">
        <v>199</v>
      </c>
      <c r="B308" s="200">
        <v>45251</v>
      </c>
      <c r="C308" s="53"/>
      <c r="D308" s="53" t="s">
        <v>854</v>
      </c>
      <c r="E308" s="201" t="s">
        <v>575</v>
      </c>
      <c r="F308" s="51" t="s">
        <v>855</v>
      </c>
      <c r="G308" s="51"/>
      <c r="H308" s="51"/>
      <c r="I308" s="51">
        <v>1490</v>
      </c>
      <c r="J308" s="51" t="s">
        <v>576</v>
      </c>
      <c r="K308" s="51"/>
      <c r="L308" s="51"/>
      <c r="M308" s="51"/>
      <c r="N308" s="51"/>
      <c r="O308" s="37"/>
      <c r="S308" s="54" t="s">
        <v>841</v>
      </c>
      <c r="U308" s="37"/>
      <c r="X308" s="54"/>
      <c r="Z308" s="37"/>
      <c r="AC308" s="54"/>
      <c r="AE308" s="37"/>
      <c r="AH308" s="54"/>
      <c r="AJ308" s="37"/>
      <c r="AM308" s="54"/>
    </row>
    <row r="309" spans="1:39" ht="12.75" customHeight="1">
      <c r="A309" s="199">
        <v>200</v>
      </c>
      <c r="B309" s="200">
        <v>45254</v>
      </c>
      <c r="C309" s="53"/>
      <c r="D309" s="53" t="s">
        <v>853</v>
      </c>
      <c r="E309" s="201" t="s">
        <v>575</v>
      </c>
      <c r="F309" s="51" t="s">
        <v>856</v>
      </c>
      <c r="G309" s="51"/>
      <c r="H309" s="51"/>
      <c r="I309" s="51">
        <v>1806</v>
      </c>
      <c r="J309" s="51" t="s">
        <v>576</v>
      </c>
      <c r="K309" s="51"/>
      <c r="L309" s="51"/>
      <c r="M309" s="51"/>
      <c r="N309" s="51"/>
      <c r="O309" s="37"/>
      <c r="S309" s="54" t="s">
        <v>852</v>
      </c>
      <c r="U309" s="37"/>
      <c r="X309" s="54"/>
      <c r="Z309" s="37"/>
      <c r="AC309" s="54"/>
      <c r="AE309" s="37"/>
      <c r="AH309" s="54"/>
      <c r="AJ309" s="37"/>
      <c r="AM309" s="54"/>
    </row>
    <row r="310" spans="1:39" ht="12.75" customHeight="1">
      <c r="A310" s="260">
        <v>201</v>
      </c>
      <c r="B310" s="261">
        <v>45265</v>
      </c>
      <c r="C310" s="261"/>
      <c r="D310" s="262" t="s">
        <v>530</v>
      </c>
      <c r="E310" s="263" t="s">
        <v>575</v>
      </c>
      <c r="F310" s="153">
        <v>435</v>
      </c>
      <c r="G310" s="263"/>
      <c r="H310" s="263">
        <v>558</v>
      </c>
      <c r="I310" s="264">
        <v>558</v>
      </c>
      <c r="J310" s="265" t="s">
        <v>662</v>
      </c>
      <c r="K310" s="156">
        <f>H310-F310</f>
        <v>123</v>
      </c>
      <c r="L310" s="157">
        <f>K310/F310</f>
        <v>0.28275862068965518</v>
      </c>
      <c r="M310" s="152" t="s">
        <v>578</v>
      </c>
      <c r="N310" s="158">
        <v>45378</v>
      </c>
      <c r="O310" s="37"/>
      <c r="S310" s="54" t="s">
        <v>841</v>
      </c>
      <c r="U310" s="37"/>
      <c r="X310" s="54"/>
      <c r="Z310" s="37"/>
      <c r="AC310" s="54"/>
      <c r="AE310" s="37"/>
      <c r="AH310" s="54"/>
      <c r="AJ310" s="37"/>
      <c r="AM310" s="54"/>
    </row>
    <row r="311" spans="1:39" ht="12.75" customHeight="1">
      <c r="A311" s="260">
        <v>202</v>
      </c>
      <c r="B311" s="261">
        <v>45272</v>
      </c>
      <c r="C311" s="261"/>
      <c r="D311" s="262" t="s">
        <v>858</v>
      </c>
      <c r="E311" s="263" t="s">
        <v>575</v>
      </c>
      <c r="F311" s="153">
        <v>4225</v>
      </c>
      <c r="G311" s="263"/>
      <c r="H311" s="263">
        <v>5512</v>
      </c>
      <c r="I311" s="264">
        <v>5512</v>
      </c>
      <c r="J311" s="265" t="s">
        <v>662</v>
      </c>
      <c r="K311" s="156">
        <f>H311-F311</f>
        <v>1287</v>
      </c>
      <c r="L311" s="157">
        <f>K311/F311</f>
        <v>0.30461538461538462</v>
      </c>
      <c r="M311" s="152" t="s">
        <v>578</v>
      </c>
      <c r="N311" s="158">
        <v>45329</v>
      </c>
      <c r="O311" s="37"/>
      <c r="S311" s="54" t="s">
        <v>852</v>
      </c>
      <c r="U311" s="37"/>
      <c r="X311" s="54"/>
      <c r="Z311" s="37"/>
      <c r="AC311" s="54"/>
      <c r="AE311" s="37"/>
      <c r="AH311" s="54"/>
      <c r="AJ311" s="37"/>
      <c r="AM311" s="54"/>
    </row>
    <row r="312" spans="1:39" ht="12.75" customHeight="1">
      <c r="A312" s="199">
        <v>203</v>
      </c>
      <c r="B312" s="200">
        <v>45292</v>
      </c>
      <c r="C312" s="53"/>
      <c r="D312" s="53" t="s">
        <v>312</v>
      </c>
      <c r="E312" s="201" t="s">
        <v>575</v>
      </c>
      <c r="F312" s="51" t="s">
        <v>859</v>
      </c>
      <c r="G312" s="51"/>
      <c r="H312" s="51"/>
      <c r="I312" s="51">
        <v>4909</v>
      </c>
      <c r="J312" s="51" t="s">
        <v>576</v>
      </c>
      <c r="K312" s="51"/>
      <c r="L312" s="51"/>
      <c r="M312" s="51"/>
      <c r="N312" s="51"/>
      <c r="O312" s="37"/>
      <c r="S312" s="54" t="s">
        <v>852</v>
      </c>
      <c r="U312" s="37"/>
      <c r="X312" s="54"/>
      <c r="Z312" s="37"/>
      <c r="AC312" s="54"/>
      <c r="AE312" s="37"/>
      <c r="AH312" s="54"/>
      <c r="AJ312" s="37"/>
      <c r="AM312" s="54"/>
    </row>
    <row r="313" spans="1:39" ht="12.75" customHeight="1">
      <c r="A313" s="199">
        <v>204</v>
      </c>
      <c r="B313" s="200">
        <v>45294</v>
      </c>
      <c r="C313" s="53"/>
      <c r="D313" s="53" t="s">
        <v>528</v>
      </c>
      <c r="E313" s="201" t="s">
        <v>575</v>
      </c>
      <c r="F313" s="51" t="s">
        <v>860</v>
      </c>
      <c r="G313" s="51"/>
      <c r="H313" s="51"/>
      <c r="I313" s="51">
        <v>1080</v>
      </c>
      <c r="J313" s="51" t="s">
        <v>576</v>
      </c>
      <c r="K313" s="51"/>
      <c r="L313" s="51"/>
      <c r="M313" s="51"/>
      <c r="N313" s="51"/>
      <c r="O313" s="37"/>
      <c r="S313" s="54" t="s">
        <v>841</v>
      </c>
      <c r="U313" s="37"/>
      <c r="X313" s="54"/>
      <c r="Z313" s="37"/>
      <c r="AC313" s="54"/>
      <c r="AE313" s="37"/>
      <c r="AH313" s="54"/>
      <c r="AJ313" s="37"/>
      <c r="AM313" s="54"/>
    </row>
    <row r="314" spans="1:39" ht="12.75" customHeight="1">
      <c r="A314" s="199">
        <v>205</v>
      </c>
      <c r="B314" s="200">
        <v>45315</v>
      </c>
      <c r="C314" s="53"/>
      <c r="D314" s="53" t="s">
        <v>313</v>
      </c>
      <c r="E314" s="201" t="s">
        <v>575</v>
      </c>
      <c r="F314" s="51" t="s">
        <v>862</v>
      </c>
      <c r="G314" s="51"/>
      <c r="H314" s="51"/>
      <c r="I314" s="51">
        <v>2077</v>
      </c>
      <c r="J314" s="51" t="s">
        <v>576</v>
      </c>
      <c r="K314" s="51"/>
      <c r="L314" s="51"/>
      <c r="M314" s="51"/>
      <c r="N314" s="51"/>
      <c r="O314" s="37"/>
      <c r="S314" s="54" t="s">
        <v>852</v>
      </c>
      <c r="U314" s="37"/>
      <c r="X314" s="54"/>
      <c r="Z314" s="37"/>
      <c r="AC314" s="54"/>
      <c r="AE314" s="37"/>
      <c r="AH314" s="54"/>
      <c r="AJ314" s="37"/>
      <c r="AM314" s="54"/>
    </row>
    <row r="315" spans="1:39" ht="12.75" customHeight="1">
      <c r="A315" s="199">
        <v>206</v>
      </c>
      <c r="B315" s="200">
        <v>45320</v>
      </c>
      <c r="C315" s="53"/>
      <c r="D315" s="53" t="s">
        <v>863</v>
      </c>
      <c r="E315" s="201" t="s">
        <v>575</v>
      </c>
      <c r="F315" s="51" t="s">
        <v>864</v>
      </c>
      <c r="G315" s="51"/>
      <c r="H315" s="51"/>
      <c r="I315" s="51">
        <v>2906</v>
      </c>
      <c r="J315" s="51" t="s">
        <v>576</v>
      </c>
      <c r="K315" s="51"/>
      <c r="L315" s="51"/>
      <c r="M315" s="51"/>
      <c r="N315" s="51"/>
      <c r="O315" s="37"/>
      <c r="S315" s="54" t="s">
        <v>841</v>
      </c>
      <c r="U315" s="37"/>
      <c r="X315" s="54"/>
      <c r="Z315" s="37"/>
      <c r="AC315" s="54"/>
      <c r="AE315" s="37"/>
      <c r="AH315" s="54"/>
      <c r="AJ315" s="37"/>
      <c r="AM315" s="54"/>
    </row>
    <row r="316" spans="1:39" ht="12.75" customHeight="1">
      <c r="A316" s="260">
        <v>207</v>
      </c>
      <c r="B316" s="261">
        <v>45331</v>
      </c>
      <c r="C316" s="261"/>
      <c r="D316" s="262" t="s">
        <v>526</v>
      </c>
      <c r="E316" s="263" t="s">
        <v>575</v>
      </c>
      <c r="F316" s="153">
        <v>3270</v>
      </c>
      <c r="G316" s="263"/>
      <c r="H316" s="263">
        <v>4096</v>
      </c>
      <c r="I316" s="264">
        <v>4096</v>
      </c>
      <c r="J316" s="265" t="s">
        <v>662</v>
      </c>
      <c r="K316" s="156">
        <f>H316-F316</f>
        <v>826</v>
      </c>
      <c r="L316" s="157">
        <f>K316/F316</f>
        <v>0.25259938837920487</v>
      </c>
      <c r="M316" s="152" t="s">
        <v>578</v>
      </c>
      <c r="N316" s="158">
        <v>45377</v>
      </c>
      <c r="O316" s="37"/>
      <c r="S316" s="54" t="s">
        <v>841</v>
      </c>
      <c r="U316" s="37"/>
      <c r="X316" s="54"/>
      <c r="Z316" s="37"/>
      <c r="AC316" s="54"/>
      <c r="AE316" s="37"/>
      <c r="AH316" s="54"/>
      <c r="AJ316" s="37"/>
      <c r="AM316" s="54"/>
    </row>
    <row r="317" spans="1:39" ht="12.75" customHeight="1">
      <c r="A317" s="199">
        <v>208</v>
      </c>
      <c r="B317" s="200">
        <v>45345</v>
      </c>
      <c r="C317" s="53"/>
      <c r="D317" s="53" t="s">
        <v>59</v>
      </c>
      <c r="E317" s="201" t="s">
        <v>575</v>
      </c>
      <c r="F317" s="51" t="s">
        <v>883</v>
      </c>
      <c r="G317" s="51"/>
      <c r="H317" s="51"/>
      <c r="I317" s="51">
        <v>2627</v>
      </c>
      <c r="J317" s="51" t="s">
        <v>576</v>
      </c>
      <c r="K317" s="51"/>
      <c r="L317" s="51"/>
      <c r="M317" s="51"/>
      <c r="N317" s="53"/>
      <c r="O317" s="37"/>
      <c r="S317" s="54" t="s">
        <v>852</v>
      </c>
      <c r="U317" s="37"/>
      <c r="X317" s="54"/>
      <c r="Z317" s="37"/>
      <c r="AC317" s="54"/>
      <c r="AE317" s="37"/>
      <c r="AH317" s="54"/>
      <c r="AJ317" s="37"/>
      <c r="AM317" s="54"/>
    </row>
    <row r="318" spans="1:39" ht="12.75" customHeight="1">
      <c r="A318" s="199">
        <v>209</v>
      </c>
      <c r="B318" s="200">
        <v>45356</v>
      </c>
      <c r="C318" s="53"/>
      <c r="D318" s="53" t="s">
        <v>846</v>
      </c>
      <c r="E318" s="201" t="s">
        <v>575</v>
      </c>
      <c r="F318" s="51" t="s">
        <v>886</v>
      </c>
      <c r="G318" s="51"/>
      <c r="H318" s="51"/>
      <c r="I318" s="51">
        <v>1170</v>
      </c>
      <c r="J318" s="51" t="s">
        <v>576</v>
      </c>
      <c r="K318" s="51"/>
      <c r="L318" s="51"/>
      <c r="M318" s="51"/>
      <c r="N318" s="53"/>
      <c r="O318" s="37"/>
      <c r="S318" s="54" t="s">
        <v>888</v>
      </c>
      <c r="U318" s="37"/>
      <c r="X318" s="54"/>
      <c r="Z318" s="37"/>
      <c r="AC318" s="54"/>
      <c r="AE318" s="37"/>
      <c r="AH318" s="54"/>
      <c r="AJ318" s="37"/>
      <c r="AM318" s="54"/>
    </row>
    <row r="319" spans="1:39" ht="12.75" customHeight="1">
      <c r="A319" s="199">
        <v>210</v>
      </c>
      <c r="B319" s="200">
        <v>45372</v>
      </c>
      <c r="C319" s="53"/>
      <c r="D319" s="53" t="s">
        <v>497</v>
      </c>
      <c r="E319" s="201" t="s">
        <v>575</v>
      </c>
      <c r="F319" s="51" t="s">
        <v>894</v>
      </c>
      <c r="G319" s="51"/>
      <c r="H319" s="51"/>
      <c r="I319" s="51">
        <v>3696</v>
      </c>
      <c r="J319" s="51" t="s">
        <v>576</v>
      </c>
      <c r="K319" s="51"/>
      <c r="L319" s="51"/>
      <c r="M319" s="51"/>
      <c r="N319" s="53"/>
      <c r="O319" s="37"/>
      <c r="S319" s="54" t="s">
        <v>888</v>
      </c>
      <c r="U319" s="37"/>
      <c r="X319" s="54"/>
      <c r="Z319" s="37"/>
      <c r="AC319" s="54"/>
      <c r="AE319" s="37"/>
      <c r="AH319" s="54"/>
      <c r="AJ319" s="37"/>
      <c r="AM319" s="54"/>
    </row>
    <row r="320" spans="1:39" ht="12.75" customHeight="1">
      <c r="A320" s="199">
        <v>211</v>
      </c>
      <c r="B320" s="200">
        <v>45387</v>
      </c>
      <c r="C320" s="53"/>
      <c r="D320" s="53" t="s">
        <v>532</v>
      </c>
      <c r="E320" s="201" t="s">
        <v>575</v>
      </c>
      <c r="F320" s="51" t="s">
        <v>989</v>
      </c>
      <c r="G320" s="51"/>
      <c r="H320" s="51"/>
      <c r="I320" s="51">
        <v>938</v>
      </c>
      <c r="J320" s="51" t="s">
        <v>576</v>
      </c>
      <c r="K320" s="51"/>
      <c r="L320" s="51"/>
      <c r="M320" s="51"/>
      <c r="N320" s="53"/>
      <c r="O320" s="37"/>
      <c r="S320" s="54"/>
      <c r="U320" s="37"/>
      <c r="X320" s="54"/>
      <c r="Z320" s="37"/>
      <c r="AC320" s="54"/>
      <c r="AE320" s="37"/>
      <c r="AH320" s="54"/>
      <c r="AJ320" s="37"/>
      <c r="AM320" s="54"/>
    </row>
    <row r="321" spans="1:39" ht="15" customHeight="1">
      <c r="A321" s="199"/>
      <c r="B321" s="200"/>
      <c r="C321" s="53"/>
      <c r="D321" s="53"/>
      <c r="E321" s="201"/>
      <c r="F321" s="51"/>
      <c r="G321" s="51"/>
      <c r="H321" s="51"/>
      <c r="I321" s="51"/>
      <c r="J321" s="51"/>
      <c r="K321" s="51"/>
      <c r="L321" s="51"/>
      <c r="M321" s="51"/>
      <c r="N321" s="53"/>
    </row>
    <row r="322" spans="1:39" ht="12.75" customHeight="1">
      <c r="B322" s="202" t="s">
        <v>821</v>
      </c>
      <c r="F322" s="54"/>
      <c r="G322" s="54"/>
      <c r="H322" s="54"/>
      <c r="I322" s="54"/>
      <c r="J322" s="37"/>
      <c r="K322" s="54"/>
      <c r="L322" s="54"/>
      <c r="M322" s="54"/>
      <c r="O322" s="37"/>
      <c r="S322" s="54"/>
      <c r="U322" s="37"/>
      <c r="X322" s="54"/>
      <c r="Z322" s="37"/>
      <c r="AC322" s="54"/>
      <c r="AE322" s="37"/>
      <c r="AH322" s="54"/>
      <c r="AJ322" s="37"/>
      <c r="AM322" s="54"/>
    </row>
    <row r="323" spans="1:39" ht="12.75" customHeight="1">
      <c r="A323" s="203"/>
      <c r="F323" s="54"/>
      <c r="G323" s="54"/>
      <c r="H323" s="54"/>
      <c r="I323" s="54"/>
      <c r="J323" s="37"/>
      <c r="K323" s="54"/>
      <c r="L323" s="54"/>
      <c r="M323" s="54"/>
      <c r="O323" s="37"/>
      <c r="S323" s="54"/>
      <c r="U323" s="37"/>
      <c r="X323" s="54"/>
      <c r="Z323" s="37"/>
      <c r="AC323" s="54"/>
      <c r="AE323" s="37"/>
      <c r="AH323" s="54"/>
      <c r="AJ323" s="37"/>
      <c r="AM323" s="54"/>
    </row>
    <row r="324" spans="1:39" ht="12.75" customHeight="1">
      <c r="A324" s="203"/>
      <c r="F324" s="54"/>
      <c r="G324" s="54"/>
      <c r="H324" s="54"/>
      <c r="I324" s="54"/>
      <c r="J324" s="37"/>
      <c r="K324" s="54"/>
      <c r="L324" s="54"/>
      <c r="M324" s="54"/>
      <c r="O324" s="37"/>
      <c r="S324" s="54"/>
    </row>
    <row r="325" spans="1:39" ht="12.75" customHeight="1">
      <c r="A325" s="51"/>
      <c r="F325" s="54"/>
      <c r="G325" s="54"/>
      <c r="H325" s="54"/>
      <c r="I325" s="54"/>
      <c r="J325" s="37"/>
      <c r="K325" s="54"/>
      <c r="L325" s="54"/>
      <c r="M325" s="54"/>
      <c r="O325" s="37"/>
      <c r="S325" s="54"/>
    </row>
    <row r="326" spans="1:39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S326" s="54"/>
    </row>
    <row r="327" spans="1:39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S327" s="54"/>
    </row>
    <row r="328" spans="1:39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S328" s="54"/>
    </row>
    <row r="329" spans="1:39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S329" s="54"/>
    </row>
    <row r="330" spans="1:39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S330" s="54"/>
    </row>
    <row r="331" spans="1:39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S331" s="54"/>
    </row>
    <row r="332" spans="1:39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S332" s="54"/>
    </row>
    <row r="333" spans="1:39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S333" s="54"/>
    </row>
    <row r="334" spans="1:39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S334" s="54"/>
    </row>
    <row r="335" spans="1:39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S335" s="54"/>
    </row>
    <row r="336" spans="1:39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S336" s="54"/>
    </row>
    <row r="337" spans="6:19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S337" s="54"/>
    </row>
    <row r="338" spans="6:19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S338" s="54"/>
    </row>
    <row r="339" spans="6:19" ht="12.75" customHeight="1">
      <c r="F339" s="54"/>
      <c r="G339" s="54"/>
      <c r="H339" s="54"/>
      <c r="I339" s="54"/>
      <c r="J339" s="37"/>
      <c r="K339" s="54"/>
      <c r="L339" s="54"/>
      <c r="M339" s="54"/>
      <c r="O339" s="37"/>
      <c r="S339" s="54"/>
    </row>
    <row r="340" spans="6:19" ht="12.75" customHeight="1">
      <c r="F340" s="54"/>
      <c r="G340" s="54"/>
      <c r="H340" s="54"/>
      <c r="I340" s="54"/>
      <c r="J340" s="37"/>
      <c r="K340" s="54"/>
      <c r="L340" s="54"/>
      <c r="M340" s="54"/>
      <c r="O340" s="37"/>
      <c r="S340" s="54"/>
    </row>
    <row r="341" spans="6:19" ht="12.75" customHeight="1">
      <c r="F341" s="54"/>
      <c r="G341" s="54"/>
      <c r="H341" s="54"/>
      <c r="I341" s="54"/>
      <c r="J341" s="37"/>
      <c r="K341" s="54"/>
      <c r="L341" s="54"/>
      <c r="M341" s="54"/>
      <c r="O341" s="37"/>
      <c r="S341" s="54"/>
    </row>
    <row r="342" spans="6:19" ht="12.75" customHeight="1">
      <c r="F342" s="54"/>
      <c r="G342" s="54"/>
      <c r="H342" s="54"/>
      <c r="I342" s="54"/>
      <c r="J342" s="37"/>
      <c r="K342" s="54"/>
      <c r="L342" s="54"/>
      <c r="M342" s="54"/>
      <c r="O342" s="37"/>
      <c r="S342" s="54"/>
    </row>
    <row r="343" spans="6:19" ht="12.75" customHeight="1">
      <c r="F343" s="54"/>
      <c r="G343" s="54"/>
      <c r="H343" s="54"/>
      <c r="I343" s="54"/>
      <c r="J343" s="37"/>
      <c r="K343" s="54"/>
      <c r="L343" s="54"/>
      <c r="M343" s="54"/>
      <c r="O343" s="37"/>
      <c r="S343" s="54"/>
    </row>
    <row r="344" spans="6:19" ht="12.75" customHeight="1">
      <c r="F344" s="54"/>
      <c r="G344" s="54"/>
      <c r="H344" s="54"/>
      <c r="I344" s="54"/>
      <c r="J344" s="37"/>
      <c r="K344" s="54"/>
      <c r="L344" s="54"/>
      <c r="M344" s="54"/>
      <c r="O344" s="37"/>
      <c r="S344" s="54"/>
    </row>
    <row r="345" spans="6:19" ht="12.75" customHeight="1">
      <c r="F345" s="54"/>
      <c r="G345" s="54"/>
      <c r="H345" s="54"/>
      <c r="I345" s="54"/>
      <c r="J345" s="37"/>
      <c r="K345" s="54"/>
      <c r="L345" s="54"/>
      <c r="M345" s="54"/>
      <c r="O345" s="37"/>
      <c r="S345" s="54"/>
    </row>
    <row r="346" spans="6:19" ht="12.75" customHeight="1">
      <c r="F346" s="54"/>
      <c r="G346" s="54"/>
      <c r="H346" s="54"/>
      <c r="I346" s="54"/>
      <c r="J346" s="37"/>
      <c r="K346" s="54"/>
      <c r="L346" s="54"/>
      <c r="M346" s="54"/>
      <c r="O346" s="37"/>
      <c r="S346" s="54"/>
    </row>
    <row r="347" spans="6:19" ht="12.75" customHeight="1">
      <c r="F347" s="54"/>
      <c r="G347" s="54"/>
      <c r="H347" s="54"/>
      <c r="I347" s="54"/>
      <c r="J347" s="37"/>
      <c r="K347" s="54"/>
      <c r="L347" s="54"/>
      <c r="M347" s="54"/>
      <c r="O347" s="37"/>
      <c r="S347" s="54"/>
    </row>
    <row r="348" spans="6:19" ht="12.75" customHeight="1">
      <c r="F348" s="54"/>
      <c r="G348" s="54"/>
      <c r="H348" s="54"/>
      <c r="I348" s="54"/>
      <c r="J348" s="37"/>
      <c r="K348" s="54"/>
      <c r="L348" s="54"/>
      <c r="M348" s="54"/>
      <c r="O348" s="37"/>
      <c r="S348" s="54"/>
    </row>
    <row r="349" spans="6:19" ht="12.75" customHeight="1">
      <c r="F349" s="54"/>
      <c r="G349" s="54"/>
      <c r="H349" s="54"/>
      <c r="I349" s="54"/>
      <c r="J349" s="37"/>
      <c r="K349" s="54"/>
      <c r="L349" s="54"/>
      <c r="M349" s="54"/>
      <c r="O349" s="37"/>
      <c r="S349" s="54"/>
    </row>
    <row r="350" spans="6:19" ht="12.75" customHeight="1">
      <c r="F350" s="54"/>
      <c r="G350" s="54"/>
      <c r="H350" s="54"/>
      <c r="I350" s="54"/>
      <c r="J350" s="37"/>
      <c r="K350" s="54"/>
      <c r="L350" s="54"/>
      <c r="M350" s="54"/>
      <c r="O350" s="37"/>
      <c r="S350" s="54"/>
    </row>
    <row r="351" spans="6:19" ht="12.75" customHeight="1">
      <c r="F351" s="54"/>
      <c r="G351" s="54"/>
      <c r="H351" s="54"/>
      <c r="I351" s="54"/>
      <c r="J351" s="37"/>
      <c r="K351" s="54"/>
      <c r="L351" s="54"/>
      <c r="M351" s="54"/>
      <c r="O351" s="37"/>
      <c r="S351" s="54"/>
    </row>
    <row r="352" spans="6:19" ht="12.75" customHeight="1">
      <c r="F352" s="54"/>
      <c r="G352" s="54"/>
      <c r="H352" s="54"/>
      <c r="I352" s="54"/>
      <c r="J352" s="37"/>
      <c r="K352" s="54"/>
      <c r="L352" s="54"/>
      <c r="M352" s="54"/>
      <c r="O352" s="37"/>
      <c r="S352" s="54"/>
    </row>
    <row r="353" spans="6:19" ht="12.75" customHeight="1">
      <c r="F353" s="54"/>
      <c r="G353" s="54"/>
      <c r="H353" s="54"/>
      <c r="I353" s="54"/>
      <c r="J353" s="37"/>
      <c r="K353" s="54"/>
      <c r="L353" s="54"/>
      <c r="M353" s="54"/>
      <c r="O353" s="37"/>
      <c r="S353" s="54"/>
    </row>
    <row r="354" spans="6:19" ht="12.75" customHeight="1">
      <c r="F354" s="54"/>
      <c r="G354" s="54"/>
      <c r="H354" s="54"/>
      <c r="I354" s="54"/>
      <c r="J354" s="37"/>
      <c r="K354" s="54"/>
      <c r="L354" s="54"/>
      <c r="M354" s="54"/>
      <c r="O354" s="37"/>
      <c r="S354" s="54"/>
    </row>
    <row r="355" spans="6:19" ht="12.75" customHeight="1">
      <c r="F355" s="54"/>
      <c r="G355" s="54"/>
      <c r="H355" s="54"/>
      <c r="I355" s="54"/>
      <c r="J355" s="37"/>
      <c r="K355" s="54"/>
      <c r="L355" s="54"/>
      <c r="M355" s="54"/>
      <c r="O355" s="37"/>
      <c r="S355" s="54"/>
    </row>
    <row r="356" spans="6:19" ht="12.75" customHeight="1">
      <c r="F356" s="54"/>
      <c r="G356" s="54"/>
      <c r="H356" s="54"/>
      <c r="I356" s="54"/>
      <c r="J356" s="37"/>
      <c r="K356" s="54"/>
      <c r="L356" s="54"/>
      <c r="M356" s="54"/>
      <c r="O356" s="37"/>
      <c r="S356" s="54"/>
    </row>
    <row r="357" spans="6:19" ht="12.75" customHeight="1">
      <c r="F357" s="54"/>
      <c r="G357" s="54"/>
      <c r="H357" s="54"/>
      <c r="I357" s="54"/>
      <c r="J357" s="37"/>
      <c r="K357" s="54"/>
      <c r="L357" s="54"/>
      <c r="M357" s="54"/>
      <c r="O357" s="37"/>
      <c r="S357" s="54"/>
    </row>
    <row r="358" spans="6:19" ht="12.75" customHeight="1">
      <c r="F358" s="54"/>
      <c r="G358" s="54"/>
      <c r="H358" s="54"/>
      <c r="I358" s="54"/>
      <c r="J358" s="37"/>
      <c r="K358" s="54"/>
      <c r="L358" s="54"/>
      <c r="M358" s="54"/>
      <c r="O358" s="37"/>
      <c r="S358" s="54"/>
    </row>
    <row r="359" spans="6:19" ht="12.75" customHeight="1">
      <c r="F359" s="54"/>
      <c r="G359" s="54"/>
      <c r="H359" s="54"/>
      <c r="I359" s="54"/>
      <c r="J359" s="37"/>
      <c r="K359" s="54"/>
      <c r="L359" s="54"/>
      <c r="M359" s="54"/>
      <c r="O359" s="37"/>
      <c r="S359" s="54"/>
    </row>
    <row r="360" spans="6:19" ht="12.75" customHeight="1">
      <c r="F360" s="54"/>
      <c r="G360" s="54"/>
      <c r="H360" s="54"/>
      <c r="I360" s="54"/>
      <c r="J360" s="37"/>
      <c r="K360" s="54"/>
      <c r="L360" s="54"/>
      <c r="M360" s="54"/>
      <c r="O360" s="37"/>
      <c r="S360" s="54"/>
    </row>
    <row r="361" spans="6:19" ht="12.75" customHeight="1">
      <c r="F361" s="54"/>
      <c r="G361" s="54"/>
      <c r="H361" s="54"/>
      <c r="I361" s="54"/>
      <c r="J361" s="37"/>
      <c r="K361" s="54"/>
      <c r="L361" s="54"/>
      <c r="M361" s="54"/>
      <c r="O361" s="37"/>
      <c r="S361" s="54"/>
    </row>
    <row r="362" spans="6:19" ht="12.75" customHeight="1">
      <c r="F362" s="54"/>
      <c r="G362" s="54"/>
      <c r="H362" s="54"/>
      <c r="I362" s="54"/>
      <c r="J362" s="37"/>
      <c r="K362" s="54"/>
      <c r="L362" s="54"/>
      <c r="M362" s="54"/>
      <c r="O362" s="37"/>
      <c r="S362" s="54"/>
    </row>
    <row r="363" spans="6:19" ht="12.75" customHeight="1">
      <c r="F363" s="54"/>
      <c r="G363" s="54"/>
      <c r="H363" s="54"/>
      <c r="I363" s="54"/>
      <c r="J363" s="37"/>
      <c r="K363" s="54"/>
      <c r="L363" s="54"/>
      <c r="M363" s="54"/>
      <c r="O363" s="37"/>
      <c r="S363" s="54"/>
    </row>
    <row r="364" spans="6:19" ht="12.75" customHeight="1">
      <c r="F364" s="54"/>
      <c r="G364" s="54"/>
      <c r="H364" s="54"/>
      <c r="I364" s="54"/>
      <c r="J364" s="37"/>
      <c r="K364" s="54"/>
      <c r="L364" s="54"/>
      <c r="M364" s="54"/>
      <c r="O364" s="37"/>
      <c r="S364" s="54"/>
    </row>
    <row r="365" spans="6:19" ht="12.75" customHeight="1">
      <c r="F365" s="54"/>
      <c r="G365" s="54"/>
      <c r="H365" s="54"/>
      <c r="I365" s="54"/>
      <c r="J365" s="37"/>
      <c r="K365" s="54"/>
      <c r="L365" s="54"/>
      <c r="M365" s="54"/>
      <c r="O365" s="37"/>
      <c r="S365" s="54"/>
    </row>
    <row r="366" spans="6:19" ht="12.75" customHeight="1">
      <c r="F366" s="54"/>
      <c r="G366" s="54"/>
      <c r="H366" s="54"/>
      <c r="I366" s="54"/>
      <c r="J366" s="37"/>
      <c r="K366" s="54"/>
      <c r="L366" s="54"/>
      <c r="M366" s="54"/>
      <c r="O366" s="37"/>
      <c r="S366" s="54"/>
    </row>
    <row r="367" spans="6:19" ht="12.75" customHeight="1">
      <c r="F367" s="54"/>
      <c r="G367" s="54"/>
      <c r="H367" s="54"/>
      <c r="I367" s="54"/>
      <c r="J367" s="37"/>
      <c r="K367" s="54"/>
      <c r="L367" s="54"/>
      <c r="M367" s="54"/>
      <c r="O367" s="37"/>
      <c r="S367" s="54"/>
    </row>
    <row r="368" spans="6:19" ht="12.75" customHeight="1">
      <c r="F368" s="54"/>
      <c r="G368" s="54"/>
      <c r="H368" s="54"/>
      <c r="I368" s="54"/>
      <c r="J368" s="37"/>
      <c r="K368" s="54"/>
      <c r="L368" s="54"/>
      <c r="M368" s="54"/>
      <c r="O368" s="37"/>
      <c r="S368" s="54"/>
    </row>
    <row r="369" spans="6:19" ht="12.75" customHeight="1">
      <c r="F369" s="54"/>
      <c r="G369" s="54"/>
      <c r="H369" s="54"/>
      <c r="I369" s="54"/>
      <c r="J369" s="37"/>
      <c r="K369" s="54"/>
      <c r="L369" s="54"/>
      <c r="M369" s="54"/>
      <c r="O369" s="37"/>
      <c r="S369" s="54"/>
    </row>
    <row r="370" spans="6:19" ht="12.75" customHeight="1">
      <c r="F370" s="54"/>
      <c r="G370" s="54"/>
      <c r="H370" s="54"/>
      <c r="I370" s="54"/>
      <c r="J370" s="37"/>
      <c r="K370" s="54"/>
      <c r="L370" s="54"/>
      <c r="M370" s="54"/>
      <c r="O370" s="37"/>
      <c r="S370" s="54"/>
    </row>
    <row r="371" spans="6:19" ht="12.75" customHeight="1">
      <c r="F371" s="54"/>
      <c r="G371" s="54"/>
      <c r="H371" s="54"/>
      <c r="I371" s="54"/>
      <c r="J371" s="37"/>
      <c r="K371" s="54"/>
      <c r="L371" s="54"/>
      <c r="M371" s="54"/>
      <c r="O371" s="37"/>
      <c r="S371" s="54"/>
    </row>
    <row r="372" spans="6:19" ht="12.75" customHeight="1">
      <c r="F372" s="54"/>
      <c r="G372" s="54"/>
      <c r="H372" s="54"/>
      <c r="I372" s="54"/>
      <c r="J372" s="37"/>
      <c r="K372" s="54"/>
      <c r="L372" s="54"/>
      <c r="M372" s="54"/>
      <c r="O372" s="37"/>
      <c r="S372" s="54"/>
    </row>
    <row r="373" spans="6:19" ht="12.75" customHeight="1">
      <c r="F373" s="54"/>
      <c r="G373" s="54"/>
      <c r="H373" s="54"/>
      <c r="I373" s="54"/>
      <c r="J373" s="37"/>
      <c r="K373" s="54"/>
      <c r="L373" s="54"/>
      <c r="M373" s="54"/>
      <c r="O373" s="37"/>
      <c r="S373" s="54"/>
    </row>
    <row r="374" spans="6:19" ht="12.75" customHeight="1">
      <c r="F374" s="54"/>
      <c r="G374" s="54"/>
      <c r="H374" s="54"/>
      <c r="I374" s="54"/>
      <c r="J374" s="37"/>
      <c r="K374" s="54"/>
      <c r="L374" s="54"/>
      <c r="M374" s="54"/>
      <c r="O374" s="37"/>
      <c r="S374" s="54"/>
    </row>
    <row r="375" spans="6:19" ht="12.75" customHeight="1">
      <c r="F375" s="54"/>
      <c r="G375" s="54"/>
      <c r="H375" s="54"/>
      <c r="I375" s="54"/>
      <c r="J375" s="37"/>
      <c r="K375" s="54"/>
      <c r="L375" s="54"/>
      <c r="M375" s="54"/>
      <c r="O375" s="37"/>
      <c r="S375" s="54"/>
    </row>
    <row r="376" spans="6:19" ht="12.75" customHeight="1">
      <c r="F376" s="54"/>
      <c r="G376" s="54"/>
      <c r="H376" s="54"/>
      <c r="I376" s="54"/>
      <c r="J376" s="37"/>
      <c r="K376" s="54"/>
      <c r="L376" s="54"/>
      <c r="M376" s="54"/>
      <c r="O376" s="37"/>
      <c r="S376" s="54"/>
    </row>
    <row r="377" spans="6:19" ht="12.75" customHeight="1">
      <c r="F377" s="54"/>
      <c r="G377" s="54"/>
      <c r="H377" s="54"/>
      <c r="I377" s="54"/>
      <c r="J377" s="37"/>
      <c r="K377" s="54"/>
      <c r="L377" s="54"/>
      <c r="M377" s="54"/>
      <c r="O377" s="37"/>
      <c r="S377" s="54"/>
    </row>
    <row r="378" spans="6:19" ht="12.75" customHeight="1">
      <c r="F378" s="54"/>
      <c r="G378" s="54"/>
      <c r="H378" s="54"/>
      <c r="I378" s="54"/>
      <c r="J378" s="37"/>
      <c r="K378" s="54"/>
      <c r="L378" s="54"/>
      <c r="M378" s="54"/>
      <c r="O378" s="37"/>
      <c r="S378" s="54"/>
    </row>
    <row r="379" spans="6:19" ht="12.75" customHeight="1">
      <c r="F379" s="54"/>
      <c r="G379" s="54"/>
      <c r="H379" s="54"/>
      <c r="I379" s="54"/>
      <c r="J379" s="37"/>
      <c r="K379" s="54"/>
      <c r="L379" s="54"/>
      <c r="M379" s="54"/>
      <c r="O379" s="37"/>
      <c r="S379" s="54"/>
    </row>
    <row r="380" spans="6:19" ht="12.75" customHeight="1">
      <c r="F380" s="54"/>
      <c r="G380" s="54"/>
      <c r="H380" s="54"/>
      <c r="I380" s="54"/>
      <c r="J380" s="37"/>
      <c r="K380" s="54"/>
      <c r="L380" s="54"/>
      <c r="M380" s="54"/>
      <c r="O380" s="37"/>
      <c r="S380" s="54"/>
    </row>
    <row r="381" spans="6:19" ht="12.75" customHeight="1">
      <c r="F381" s="54"/>
      <c r="G381" s="54"/>
      <c r="H381" s="54"/>
      <c r="I381" s="54"/>
      <c r="J381" s="37"/>
      <c r="K381" s="54"/>
      <c r="L381" s="54"/>
      <c r="M381" s="54"/>
      <c r="O381" s="37"/>
      <c r="S381" s="54"/>
    </row>
    <row r="382" spans="6:19" ht="12.75" customHeight="1">
      <c r="F382" s="54"/>
      <c r="G382" s="54"/>
      <c r="H382" s="54"/>
      <c r="I382" s="54"/>
      <c r="J382" s="37"/>
      <c r="K382" s="54"/>
      <c r="L382" s="54"/>
      <c r="M382" s="54"/>
      <c r="O382" s="37"/>
      <c r="S382" s="54"/>
    </row>
    <row r="383" spans="6:19" ht="12.75" customHeight="1">
      <c r="F383" s="54"/>
      <c r="G383" s="54"/>
      <c r="H383" s="54"/>
      <c r="I383" s="54"/>
      <c r="J383" s="37"/>
      <c r="K383" s="54"/>
      <c r="L383" s="54"/>
      <c r="M383" s="54"/>
      <c r="O383" s="37"/>
      <c r="S383" s="54"/>
    </row>
    <row r="384" spans="6:19" ht="12.75" customHeight="1">
      <c r="F384" s="54"/>
      <c r="G384" s="54"/>
      <c r="H384" s="54"/>
      <c r="I384" s="54"/>
      <c r="J384" s="37"/>
      <c r="K384" s="54"/>
      <c r="L384" s="54"/>
      <c r="M384" s="54"/>
      <c r="O384" s="37"/>
      <c r="S384" s="54"/>
    </row>
    <row r="385" spans="6:19" ht="12.75" customHeight="1">
      <c r="F385" s="54"/>
      <c r="G385" s="54"/>
      <c r="H385" s="54"/>
      <c r="I385" s="54"/>
      <c r="J385" s="37"/>
      <c r="K385" s="54"/>
      <c r="L385" s="54"/>
      <c r="M385" s="54"/>
      <c r="O385" s="37"/>
      <c r="S385" s="54"/>
    </row>
    <row r="386" spans="6:19" ht="12.75" customHeight="1">
      <c r="F386" s="54"/>
      <c r="G386" s="54"/>
      <c r="H386" s="54"/>
      <c r="I386" s="54"/>
      <c r="J386" s="37"/>
      <c r="K386" s="54"/>
      <c r="L386" s="54"/>
      <c r="M386" s="54"/>
      <c r="O386" s="37"/>
      <c r="S386" s="54"/>
    </row>
    <row r="387" spans="6:19" ht="12.75" customHeight="1">
      <c r="F387" s="54"/>
      <c r="G387" s="54"/>
      <c r="H387" s="54"/>
      <c r="I387" s="54"/>
      <c r="J387" s="37"/>
      <c r="K387" s="54"/>
      <c r="L387" s="54"/>
      <c r="M387" s="54"/>
      <c r="O387" s="37"/>
      <c r="S387" s="54"/>
    </row>
    <row r="388" spans="6:19" ht="12.75" customHeight="1">
      <c r="F388" s="54"/>
      <c r="G388" s="54"/>
      <c r="H388" s="54"/>
      <c r="I388" s="54"/>
      <c r="J388" s="37"/>
      <c r="K388" s="54"/>
      <c r="L388" s="54"/>
      <c r="M388" s="54"/>
      <c r="O388" s="37"/>
      <c r="S388" s="54"/>
    </row>
    <row r="389" spans="6:19" ht="12.75" customHeight="1">
      <c r="F389" s="54"/>
      <c r="G389" s="54"/>
      <c r="H389" s="54"/>
      <c r="I389" s="54"/>
      <c r="J389" s="37"/>
      <c r="K389" s="54"/>
      <c r="L389" s="54"/>
      <c r="M389" s="54"/>
      <c r="O389" s="37"/>
      <c r="S389" s="54"/>
    </row>
    <row r="390" spans="6:19" ht="12.75" customHeight="1">
      <c r="F390" s="54"/>
      <c r="G390" s="54"/>
      <c r="H390" s="54"/>
      <c r="I390" s="54"/>
      <c r="J390" s="37"/>
      <c r="K390" s="54"/>
      <c r="L390" s="54"/>
      <c r="M390" s="54"/>
      <c r="O390" s="37"/>
      <c r="S390" s="54"/>
    </row>
    <row r="391" spans="6:19" ht="12.75" customHeight="1">
      <c r="F391" s="54"/>
      <c r="G391" s="54"/>
      <c r="H391" s="54"/>
      <c r="I391" s="54"/>
      <c r="J391" s="37"/>
      <c r="K391" s="54"/>
      <c r="L391" s="54"/>
      <c r="M391" s="54"/>
      <c r="O391" s="37"/>
      <c r="S391" s="54"/>
    </row>
    <row r="392" spans="6:19" ht="12.75" customHeight="1">
      <c r="F392" s="54"/>
      <c r="G392" s="54"/>
      <c r="H392" s="54"/>
      <c r="I392" s="54"/>
      <c r="J392" s="37"/>
      <c r="K392" s="54"/>
      <c r="L392" s="54"/>
      <c r="M392" s="54"/>
      <c r="O392" s="37"/>
      <c r="S392" s="54"/>
    </row>
    <row r="393" spans="6:19" ht="12.75" customHeight="1">
      <c r="F393" s="54"/>
      <c r="G393" s="54"/>
      <c r="H393" s="54"/>
      <c r="I393" s="54"/>
      <c r="J393" s="37"/>
      <c r="K393" s="54"/>
      <c r="L393" s="54"/>
      <c r="M393" s="54"/>
      <c r="O393" s="37"/>
      <c r="S393" s="54"/>
    </row>
    <row r="394" spans="6:19" ht="12.75" customHeight="1">
      <c r="F394" s="54"/>
      <c r="G394" s="54"/>
      <c r="H394" s="54"/>
      <c r="I394" s="54"/>
      <c r="J394" s="37"/>
      <c r="K394" s="54"/>
      <c r="L394" s="54"/>
      <c r="M394" s="54"/>
      <c r="O394" s="37"/>
      <c r="S394" s="54"/>
    </row>
    <row r="395" spans="6:19" ht="12.75" customHeight="1">
      <c r="F395" s="54"/>
      <c r="G395" s="54"/>
      <c r="H395" s="54"/>
      <c r="I395" s="54"/>
      <c r="J395" s="37"/>
      <c r="K395" s="54"/>
      <c r="L395" s="54"/>
      <c r="M395" s="54"/>
      <c r="O395" s="37"/>
      <c r="S395" s="54"/>
    </row>
    <row r="396" spans="6:19" ht="12.75" customHeight="1">
      <c r="F396" s="54"/>
      <c r="G396" s="54"/>
      <c r="H396" s="54"/>
      <c r="I396" s="54"/>
      <c r="J396" s="37"/>
      <c r="K396" s="54"/>
      <c r="L396" s="54"/>
      <c r="M396" s="54"/>
      <c r="O396" s="37"/>
      <c r="S396" s="54"/>
    </row>
    <row r="397" spans="6:19" ht="12.75" customHeight="1">
      <c r="F397" s="54"/>
      <c r="G397" s="54"/>
      <c r="H397" s="54"/>
      <c r="I397" s="54"/>
      <c r="J397" s="37"/>
      <c r="K397" s="54"/>
      <c r="L397" s="54"/>
      <c r="M397" s="54"/>
      <c r="O397" s="37"/>
      <c r="S397" s="54"/>
    </row>
    <row r="398" spans="6:19" ht="12.75" customHeight="1">
      <c r="F398" s="54"/>
      <c r="G398" s="54"/>
      <c r="H398" s="54"/>
      <c r="I398" s="54"/>
      <c r="J398" s="37"/>
      <c r="K398" s="54"/>
      <c r="L398" s="54"/>
      <c r="M398" s="54"/>
      <c r="O398" s="37"/>
      <c r="S398" s="54"/>
    </row>
    <row r="399" spans="6:19" ht="12.75" customHeight="1">
      <c r="F399" s="54"/>
      <c r="G399" s="54"/>
      <c r="H399" s="54"/>
      <c r="I399" s="54"/>
      <c r="J399" s="37"/>
      <c r="K399" s="54"/>
      <c r="L399" s="54"/>
      <c r="M399" s="54"/>
      <c r="O399" s="37"/>
      <c r="S399" s="54"/>
    </row>
    <row r="400" spans="6:19" ht="12.75" customHeight="1">
      <c r="F400" s="54"/>
      <c r="G400" s="54"/>
      <c r="H400" s="54"/>
      <c r="I400" s="54"/>
      <c r="J400" s="37"/>
      <c r="K400" s="54"/>
      <c r="L400" s="54"/>
      <c r="M400" s="54"/>
      <c r="O400" s="37"/>
      <c r="S400" s="54"/>
    </row>
    <row r="401" spans="6:19" ht="12.75" customHeight="1">
      <c r="F401" s="54"/>
      <c r="G401" s="54"/>
      <c r="H401" s="54"/>
      <c r="I401" s="54"/>
      <c r="J401" s="37"/>
      <c r="K401" s="54"/>
      <c r="L401" s="54"/>
      <c r="M401" s="54"/>
      <c r="O401" s="37"/>
      <c r="S401" s="54"/>
    </row>
    <row r="402" spans="6:19" ht="12.75" customHeight="1">
      <c r="F402" s="54"/>
      <c r="G402" s="54"/>
      <c r="H402" s="54"/>
      <c r="I402" s="54"/>
      <c r="J402" s="37"/>
      <c r="K402" s="54"/>
      <c r="L402" s="54"/>
      <c r="M402" s="54"/>
      <c r="O402" s="37"/>
      <c r="S402" s="54"/>
    </row>
    <row r="403" spans="6:19" ht="12.75" customHeight="1">
      <c r="F403" s="54"/>
      <c r="G403" s="54"/>
      <c r="H403" s="54"/>
      <c r="I403" s="54"/>
      <c r="J403" s="37"/>
      <c r="K403" s="54"/>
      <c r="L403" s="54"/>
      <c r="M403" s="54"/>
      <c r="O403" s="37"/>
      <c r="S403" s="54"/>
    </row>
    <row r="404" spans="6:19" ht="12.75" customHeight="1">
      <c r="F404" s="54"/>
      <c r="G404" s="54"/>
      <c r="H404" s="54"/>
      <c r="I404" s="54"/>
      <c r="J404" s="37"/>
      <c r="K404" s="54"/>
      <c r="L404" s="54"/>
      <c r="M404" s="54"/>
      <c r="O404" s="37"/>
      <c r="S404" s="54"/>
    </row>
    <row r="405" spans="6:19" ht="12.75" customHeight="1">
      <c r="F405" s="54"/>
      <c r="G405" s="54"/>
      <c r="H405" s="54"/>
      <c r="I405" s="54"/>
      <c r="J405" s="37"/>
      <c r="K405" s="54"/>
      <c r="L405" s="54"/>
      <c r="M405" s="54"/>
      <c r="O405" s="37"/>
      <c r="S405" s="54"/>
    </row>
    <row r="406" spans="6:19" ht="12.75" customHeight="1">
      <c r="F406" s="54"/>
      <c r="G406" s="54"/>
      <c r="H406" s="54"/>
      <c r="I406" s="54"/>
      <c r="J406" s="37"/>
      <c r="K406" s="54"/>
      <c r="L406" s="54"/>
      <c r="M406" s="54"/>
      <c r="O406" s="37"/>
      <c r="S406" s="54"/>
    </row>
    <row r="407" spans="6:19" ht="12.75" customHeight="1">
      <c r="F407" s="54"/>
      <c r="G407" s="54"/>
      <c r="H407" s="54"/>
      <c r="I407" s="54"/>
      <c r="J407" s="37"/>
      <c r="K407" s="54"/>
      <c r="L407" s="54"/>
      <c r="M407" s="54"/>
      <c r="O407" s="37"/>
      <c r="S407" s="54"/>
    </row>
    <row r="408" spans="6:19" ht="12.75" customHeight="1">
      <c r="F408" s="54"/>
      <c r="G408" s="54"/>
      <c r="H408" s="54"/>
      <c r="I408" s="54"/>
      <c r="J408" s="37"/>
      <c r="K408" s="54"/>
      <c r="L408" s="54"/>
      <c r="M408" s="54"/>
      <c r="O408" s="37"/>
      <c r="S408" s="54"/>
    </row>
    <row r="409" spans="6:19" ht="12.75" customHeight="1">
      <c r="F409" s="54"/>
      <c r="G409" s="54"/>
      <c r="H409" s="54"/>
      <c r="I409" s="54"/>
      <c r="J409" s="37"/>
      <c r="K409" s="54"/>
      <c r="L409" s="54"/>
      <c r="M409" s="54"/>
      <c r="O409" s="37"/>
      <c r="S409" s="54"/>
    </row>
    <row r="410" spans="6:19" ht="12.75" customHeight="1">
      <c r="F410" s="54"/>
      <c r="G410" s="54"/>
      <c r="H410" s="54"/>
      <c r="I410" s="54"/>
      <c r="J410" s="37"/>
      <c r="K410" s="54"/>
      <c r="L410" s="54"/>
      <c r="M410" s="54"/>
      <c r="O410" s="37"/>
      <c r="S410" s="54"/>
    </row>
    <row r="411" spans="6:19" ht="12.75" customHeight="1">
      <c r="F411" s="54"/>
      <c r="G411" s="54"/>
      <c r="H411" s="54"/>
      <c r="I411" s="54"/>
      <c r="J411" s="37"/>
      <c r="K411" s="54"/>
      <c r="L411" s="54"/>
      <c r="M411" s="54"/>
      <c r="O411" s="37"/>
      <c r="S411" s="54"/>
    </row>
    <row r="412" spans="6:19" ht="12.75" customHeight="1">
      <c r="F412" s="54"/>
      <c r="G412" s="54"/>
      <c r="H412" s="54"/>
      <c r="I412" s="54"/>
      <c r="J412" s="37"/>
      <c r="K412" s="54"/>
      <c r="L412" s="54"/>
      <c r="M412" s="54"/>
      <c r="O412" s="37"/>
      <c r="S412" s="54"/>
    </row>
    <row r="413" spans="6:19" ht="12.75" customHeight="1">
      <c r="F413" s="54"/>
      <c r="G413" s="54"/>
      <c r="H413" s="54"/>
      <c r="I413" s="54"/>
      <c r="J413" s="37"/>
      <c r="K413" s="54"/>
      <c r="L413" s="54"/>
      <c r="M413" s="54"/>
      <c r="O413" s="37"/>
      <c r="S413" s="54"/>
    </row>
    <row r="414" spans="6:19" ht="12.75" customHeight="1">
      <c r="F414" s="54"/>
      <c r="G414" s="54"/>
      <c r="H414" s="54"/>
      <c r="I414" s="54"/>
      <c r="J414" s="37"/>
      <c r="K414" s="54"/>
      <c r="L414" s="54"/>
      <c r="M414" s="54"/>
      <c r="O414" s="37"/>
      <c r="S414" s="54"/>
    </row>
    <row r="415" spans="6:19" ht="12.75" customHeight="1">
      <c r="F415" s="54"/>
      <c r="G415" s="54"/>
      <c r="H415" s="54"/>
      <c r="I415" s="54"/>
      <c r="J415" s="37"/>
      <c r="K415" s="54"/>
      <c r="L415" s="54"/>
      <c r="M415" s="54"/>
      <c r="O415" s="37"/>
      <c r="S415" s="54"/>
    </row>
    <row r="416" spans="6:19" ht="12.75" customHeight="1">
      <c r="F416" s="54"/>
      <c r="G416" s="54"/>
      <c r="H416" s="54"/>
      <c r="I416" s="54"/>
      <c r="J416" s="37"/>
      <c r="K416" s="54"/>
      <c r="L416" s="54"/>
      <c r="M416" s="54"/>
      <c r="O416" s="37"/>
      <c r="S416" s="54"/>
    </row>
    <row r="417" spans="6:19" ht="12.75" customHeight="1">
      <c r="F417" s="54"/>
      <c r="G417" s="54"/>
      <c r="H417" s="54"/>
      <c r="I417" s="54"/>
      <c r="J417" s="37"/>
      <c r="K417" s="54"/>
      <c r="L417" s="54"/>
      <c r="M417" s="54"/>
      <c r="O417" s="37"/>
      <c r="S417" s="54"/>
    </row>
    <row r="418" spans="6:19" ht="12.75" customHeight="1">
      <c r="F418" s="54"/>
      <c r="G418" s="54"/>
      <c r="H418" s="54"/>
      <c r="I418" s="54"/>
      <c r="J418" s="37"/>
      <c r="K418" s="54"/>
      <c r="L418" s="54"/>
      <c r="M418" s="54"/>
      <c r="O418" s="37"/>
      <c r="S418" s="54"/>
    </row>
    <row r="419" spans="6:19" ht="12.75" customHeight="1">
      <c r="F419" s="54"/>
      <c r="G419" s="54"/>
      <c r="H419" s="54"/>
      <c r="I419" s="54"/>
      <c r="J419" s="37"/>
      <c r="K419" s="54"/>
      <c r="L419" s="54"/>
      <c r="M419" s="54"/>
      <c r="O419" s="37"/>
      <c r="S419" s="54"/>
    </row>
    <row r="420" spans="6:19" ht="12.75" customHeight="1">
      <c r="F420" s="54"/>
      <c r="G420" s="54"/>
      <c r="H420" s="54"/>
      <c r="I420" s="54"/>
      <c r="J420" s="37"/>
      <c r="K420" s="54"/>
      <c r="L420" s="54"/>
      <c r="M420" s="54"/>
      <c r="O420" s="37"/>
      <c r="S420" s="54"/>
    </row>
    <row r="421" spans="6:19" ht="12.75" customHeight="1">
      <c r="F421" s="54"/>
      <c r="G421" s="54"/>
      <c r="H421" s="54"/>
      <c r="I421" s="54"/>
      <c r="J421" s="37"/>
      <c r="K421" s="54"/>
      <c r="L421" s="54"/>
      <c r="M421" s="54"/>
      <c r="O421" s="37"/>
      <c r="S421" s="54"/>
    </row>
    <row r="422" spans="6:19" ht="12.75" customHeight="1">
      <c r="F422" s="54"/>
      <c r="G422" s="54"/>
      <c r="H422" s="54"/>
      <c r="I422" s="54"/>
      <c r="J422" s="37"/>
      <c r="K422" s="54"/>
      <c r="L422" s="54"/>
      <c r="M422" s="54"/>
      <c r="O422" s="37"/>
      <c r="S422" s="54"/>
    </row>
    <row r="423" spans="6:19" ht="12.75" customHeight="1">
      <c r="F423" s="54"/>
      <c r="G423" s="54"/>
      <c r="H423" s="54"/>
      <c r="I423" s="54"/>
      <c r="J423" s="37"/>
      <c r="K423" s="54"/>
      <c r="L423" s="54"/>
      <c r="M423" s="54"/>
      <c r="O423" s="37"/>
      <c r="S423" s="54"/>
    </row>
    <row r="424" spans="6:19" ht="12.75" customHeight="1">
      <c r="F424" s="54"/>
      <c r="G424" s="54"/>
      <c r="H424" s="54"/>
      <c r="I424" s="54"/>
      <c r="J424" s="37"/>
      <c r="K424" s="54"/>
      <c r="L424" s="54"/>
      <c r="M424" s="54"/>
      <c r="O424" s="37"/>
      <c r="S424" s="54"/>
    </row>
    <row r="425" spans="6:19" ht="12.75" customHeight="1">
      <c r="F425" s="54"/>
      <c r="G425" s="54"/>
      <c r="H425" s="54"/>
      <c r="I425" s="54"/>
      <c r="J425" s="37"/>
      <c r="K425" s="54"/>
      <c r="L425" s="54"/>
      <c r="M425" s="54"/>
      <c r="O425" s="37"/>
      <c r="S425" s="54"/>
    </row>
    <row r="426" spans="6:19" ht="12.75" customHeight="1">
      <c r="F426" s="54"/>
      <c r="G426" s="54"/>
      <c r="H426" s="54"/>
      <c r="I426" s="54"/>
      <c r="J426" s="37"/>
      <c r="K426" s="54"/>
      <c r="L426" s="54"/>
      <c r="M426" s="54"/>
      <c r="O426" s="37"/>
      <c r="S426" s="54"/>
    </row>
    <row r="427" spans="6:19" ht="12.75" customHeight="1">
      <c r="F427" s="54"/>
      <c r="G427" s="54"/>
      <c r="H427" s="54"/>
      <c r="I427" s="54"/>
      <c r="J427" s="37"/>
      <c r="K427" s="54"/>
      <c r="L427" s="54"/>
      <c r="M427" s="54"/>
      <c r="O427" s="37"/>
      <c r="S427" s="54"/>
    </row>
    <row r="428" spans="6:19" ht="12.75" customHeight="1">
      <c r="F428" s="54"/>
      <c r="G428" s="54"/>
      <c r="H428" s="54"/>
      <c r="I428" s="54"/>
      <c r="J428" s="37"/>
      <c r="K428" s="54"/>
      <c r="L428" s="54"/>
      <c r="M428" s="54"/>
      <c r="O428" s="37"/>
      <c r="S428" s="54"/>
    </row>
    <row r="429" spans="6:19" ht="12.75" customHeight="1">
      <c r="F429" s="54"/>
      <c r="G429" s="54"/>
      <c r="H429" s="54"/>
      <c r="I429" s="54"/>
      <c r="J429" s="37"/>
      <c r="K429" s="54"/>
      <c r="L429" s="54"/>
      <c r="M429" s="54"/>
      <c r="O429" s="37"/>
      <c r="S429" s="54"/>
    </row>
    <row r="430" spans="6:19" ht="12.75" customHeight="1">
      <c r="F430" s="54"/>
      <c r="G430" s="54"/>
      <c r="H430" s="54"/>
      <c r="I430" s="54"/>
      <c r="J430" s="37"/>
      <c r="K430" s="54"/>
      <c r="L430" s="54"/>
      <c r="M430" s="54"/>
      <c r="O430" s="37"/>
      <c r="S430" s="54"/>
    </row>
    <row r="431" spans="6:19" ht="12.75" customHeight="1">
      <c r="F431" s="54"/>
      <c r="G431" s="54"/>
      <c r="H431" s="54"/>
      <c r="I431" s="54"/>
      <c r="J431" s="37"/>
      <c r="K431" s="54"/>
      <c r="L431" s="54"/>
      <c r="M431" s="54"/>
      <c r="O431" s="37"/>
      <c r="S431" s="54"/>
    </row>
    <row r="432" spans="6:19" ht="12.75" customHeight="1">
      <c r="F432" s="54"/>
      <c r="G432" s="54"/>
      <c r="H432" s="54"/>
      <c r="I432" s="54"/>
      <c r="J432" s="37"/>
      <c r="K432" s="54"/>
      <c r="L432" s="54"/>
      <c r="M432" s="54"/>
      <c r="O432" s="37"/>
      <c r="S432" s="54"/>
    </row>
    <row r="433" spans="6:19" ht="12.75" customHeight="1">
      <c r="F433" s="54"/>
      <c r="G433" s="54"/>
      <c r="H433" s="54"/>
      <c r="I433" s="54"/>
      <c r="J433" s="37"/>
      <c r="K433" s="54"/>
      <c r="L433" s="54"/>
      <c r="M433" s="54"/>
      <c r="O433" s="37"/>
      <c r="S433" s="54"/>
    </row>
    <row r="434" spans="6:19" ht="12.75" customHeight="1">
      <c r="F434" s="54"/>
      <c r="G434" s="54"/>
      <c r="H434" s="54"/>
      <c r="I434" s="54"/>
      <c r="J434" s="37"/>
      <c r="K434" s="54"/>
      <c r="L434" s="54"/>
      <c r="M434" s="54"/>
      <c r="O434" s="37"/>
      <c r="S434" s="54"/>
    </row>
    <row r="435" spans="6:19" ht="12.75" customHeight="1">
      <c r="F435" s="54"/>
      <c r="G435" s="54"/>
      <c r="H435" s="54"/>
      <c r="I435" s="54"/>
      <c r="J435" s="37"/>
      <c r="K435" s="54"/>
      <c r="L435" s="54"/>
      <c r="M435" s="54"/>
      <c r="O435" s="37"/>
      <c r="S435" s="54"/>
    </row>
    <row r="436" spans="6:19" ht="12.75" customHeight="1">
      <c r="F436" s="54"/>
      <c r="G436" s="54"/>
      <c r="H436" s="54"/>
      <c r="I436" s="54"/>
      <c r="J436" s="37"/>
      <c r="K436" s="54"/>
      <c r="L436" s="54"/>
      <c r="M436" s="54"/>
      <c r="O436" s="37"/>
      <c r="S436" s="54"/>
    </row>
    <row r="437" spans="6:19" ht="12.75" customHeight="1">
      <c r="F437" s="54"/>
      <c r="G437" s="54"/>
      <c r="H437" s="54"/>
      <c r="I437" s="54"/>
      <c r="J437" s="37"/>
      <c r="K437" s="54"/>
      <c r="L437" s="54"/>
      <c r="M437" s="54"/>
      <c r="O437" s="37"/>
      <c r="S437" s="54"/>
    </row>
    <row r="438" spans="6:19" ht="12.75" customHeight="1">
      <c r="F438" s="54"/>
      <c r="G438" s="54"/>
      <c r="H438" s="54"/>
      <c r="I438" s="54"/>
      <c r="J438" s="37"/>
      <c r="K438" s="54"/>
      <c r="L438" s="54"/>
      <c r="M438" s="54"/>
      <c r="O438" s="37"/>
      <c r="S438" s="54"/>
    </row>
    <row r="439" spans="6:19" ht="12.75" customHeight="1">
      <c r="F439" s="54"/>
      <c r="G439" s="54"/>
      <c r="H439" s="54"/>
      <c r="I439" s="54"/>
      <c r="J439" s="37"/>
      <c r="K439" s="54"/>
      <c r="L439" s="54"/>
      <c r="M439" s="54"/>
      <c r="O439" s="37"/>
      <c r="S439" s="54"/>
    </row>
    <row r="440" spans="6:19" ht="12.75" customHeight="1">
      <c r="F440" s="54"/>
      <c r="G440" s="54"/>
      <c r="H440" s="54"/>
      <c r="I440" s="54"/>
      <c r="J440" s="37"/>
      <c r="K440" s="54"/>
      <c r="L440" s="54"/>
      <c r="M440" s="54"/>
      <c r="O440" s="37"/>
      <c r="S440" s="54"/>
    </row>
    <row r="441" spans="6:19" ht="12.75" customHeight="1">
      <c r="F441" s="54"/>
      <c r="G441" s="54"/>
      <c r="H441" s="54"/>
      <c r="I441" s="54"/>
      <c r="J441" s="37"/>
      <c r="K441" s="54"/>
      <c r="L441" s="54"/>
      <c r="M441" s="54"/>
      <c r="O441" s="37"/>
      <c r="S441" s="54"/>
    </row>
    <row r="442" spans="6:19" ht="12.75" customHeight="1">
      <c r="F442" s="54"/>
      <c r="G442" s="54"/>
      <c r="H442" s="54"/>
      <c r="I442" s="54"/>
      <c r="J442" s="37"/>
      <c r="K442" s="54"/>
      <c r="L442" s="54"/>
      <c r="M442" s="54"/>
      <c r="O442" s="37"/>
      <c r="S442" s="54"/>
    </row>
    <row r="443" spans="6:19" ht="12.75" customHeight="1">
      <c r="F443" s="54"/>
      <c r="G443" s="54"/>
      <c r="H443" s="54"/>
      <c r="I443" s="54"/>
      <c r="J443" s="37"/>
      <c r="K443" s="54"/>
      <c r="L443" s="54"/>
      <c r="M443" s="54"/>
      <c r="O443" s="37"/>
      <c r="S443" s="54"/>
    </row>
    <row r="444" spans="6:19" ht="12.75" customHeight="1">
      <c r="F444" s="54"/>
      <c r="G444" s="54"/>
      <c r="H444" s="54"/>
      <c r="I444" s="54"/>
      <c r="J444" s="37"/>
      <c r="K444" s="54"/>
      <c r="L444" s="54"/>
      <c r="M444" s="54"/>
      <c r="O444" s="37"/>
      <c r="S444" s="54"/>
    </row>
    <row r="445" spans="6:19" ht="12.75" customHeight="1">
      <c r="F445" s="54"/>
      <c r="G445" s="54"/>
      <c r="H445" s="54"/>
      <c r="I445" s="54"/>
      <c r="J445" s="37"/>
      <c r="K445" s="54"/>
      <c r="L445" s="54"/>
      <c r="M445" s="54"/>
      <c r="O445" s="37"/>
      <c r="S445" s="54"/>
    </row>
    <row r="446" spans="6:19" ht="12.75" customHeight="1">
      <c r="F446" s="54"/>
      <c r="G446" s="54"/>
      <c r="H446" s="54"/>
      <c r="I446" s="54"/>
      <c r="J446" s="37"/>
      <c r="K446" s="54"/>
      <c r="L446" s="54"/>
      <c r="M446" s="54"/>
      <c r="O446" s="37"/>
      <c r="S446" s="54"/>
    </row>
    <row r="447" spans="6:19" ht="12.75" customHeight="1">
      <c r="F447" s="54"/>
      <c r="G447" s="54"/>
      <c r="H447" s="54"/>
      <c r="I447" s="54"/>
      <c r="J447" s="37"/>
      <c r="K447" s="54"/>
      <c r="L447" s="54"/>
      <c r="M447" s="54"/>
      <c r="O447" s="37"/>
      <c r="S447" s="54"/>
    </row>
    <row r="448" spans="6:19" ht="12.75" customHeight="1">
      <c r="F448" s="54"/>
      <c r="G448" s="54"/>
      <c r="H448" s="54"/>
      <c r="I448" s="54"/>
      <c r="J448" s="37"/>
      <c r="K448" s="54"/>
      <c r="L448" s="54"/>
      <c r="M448" s="54"/>
      <c r="O448" s="37"/>
      <c r="S448" s="54"/>
    </row>
    <row r="449" spans="6:19" ht="12.75" customHeight="1">
      <c r="F449" s="54"/>
      <c r="G449" s="54"/>
      <c r="H449" s="54"/>
      <c r="I449" s="54"/>
      <c r="J449" s="37"/>
      <c r="K449" s="54"/>
      <c r="L449" s="54"/>
      <c r="M449" s="54"/>
      <c r="O449" s="37"/>
      <c r="S449" s="54"/>
    </row>
    <row r="450" spans="6:19" ht="12.75" customHeight="1">
      <c r="F450" s="54"/>
      <c r="G450" s="54"/>
      <c r="H450" s="54"/>
      <c r="I450" s="54"/>
      <c r="J450" s="37"/>
      <c r="K450" s="54"/>
      <c r="L450" s="54"/>
      <c r="M450" s="54"/>
      <c r="O450" s="37"/>
      <c r="S450" s="54"/>
    </row>
    <row r="451" spans="6:19" ht="12.75" customHeight="1">
      <c r="F451" s="54"/>
      <c r="G451" s="54"/>
      <c r="H451" s="54"/>
      <c r="I451" s="54"/>
      <c r="J451" s="37"/>
      <c r="K451" s="54"/>
      <c r="L451" s="54"/>
      <c r="M451" s="54"/>
      <c r="O451" s="37"/>
      <c r="S451" s="54"/>
    </row>
    <row r="452" spans="6:19" ht="12.75" customHeight="1">
      <c r="F452" s="54"/>
      <c r="G452" s="54"/>
      <c r="H452" s="54"/>
      <c r="I452" s="54"/>
      <c r="J452" s="37"/>
      <c r="K452" s="54"/>
      <c r="L452" s="54"/>
      <c r="M452" s="54"/>
      <c r="O452" s="37"/>
      <c r="S452" s="54"/>
    </row>
    <row r="453" spans="6:19" ht="12.75" customHeight="1">
      <c r="F453" s="54"/>
      <c r="G453" s="54"/>
      <c r="H453" s="54"/>
      <c r="I453" s="54"/>
      <c r="J453" s="37"/>
      <c r="K453" s="54"/>
      <c r="L453" s="54"/>
      <c r="M453" s="54"/>
      <c r="O453" s="37"/>
      <c r="S453" s="54"/>
    </row>
    <row r="454" spans="6:19" ht="12.75" customHeight="1">
      <c r="F454" s="54"/>
      <c r="G454" s="54"/>
      <c r="H454" s="54"/>
      <c r="I454" s="54"/>
      <c r="J454" s="37"/>
      <c r="K454" s="54"/>
      <c r="L454" s="54"/>
      <c r="M454" s="54"/>
      <c r="O454" s="37"/>
      <c r="S454" s="54"/>
    </row>
    <row r="455" spans="6:19" ht="12.75" customHeight="1">
      <c r="F455" s="54"/>
      <c r="G455" s="54"/>
      <c r="H455" s="54"/>
      <c r="I455" s="54"/>
      <c r="J455" s="37"/>
      <c r="K455" s="54"/>
      <c r="L455" s="54"/>
      <c r="M455" s="54"/>
      <c r="O455" s="37"/>
      <c r="S455" s="54"/>
    </row>
    <row r="456" spans="6:19" ht="12.75" customHeight="1">
      <c r="F456" s="54"/>
      <c r="G456" s="54"/>
      <c r="H456" s="54"/>
      <c r="I456" s="54"/>
      <c r="J456" s="37"/>
      <c r="K456" s="54"/>
      <c r="L456" s="54"/>
      <c r="M456" s="54"/>
      <c r="O456" s="37"/>
      <c r="S456" s="54"/>
    </row>
    <row r="457" spans="6:19" ht="12.75" customHeight="1">
      <c r="F457" s="54"/>
      <c r="G457" s="54"/>
      <c r="H457" s="54"/>
      <c r="I457" s="54"/>
      <c r="J457" s="37"/>
      <c r="K457" s="54"/>
      <c r="L457" s="54"/>
      <c r="M457" s="54"/>
      <c r="O457" s="37"/>
      <c r="S457" s="54"/>
    </row>
    <row r="458" spans="6:19" ht="12.75" customHeight="1">
      <c r="F458" s="54"/>
      <c r="G458" s="54"/>
      <c r="H458" s="54"/>
      <c r="I458" s="54"/>
      <c r="J458" s="37"/>
      <c r="K458" s="54"/>
      <c r="L458" s="54"/>
      <c r="M458" s="54"/>
      <c r="O458" s="37"/>
      <c r="S458" s="54"/>
    </row>
    <row r="459" spans="6:19" ht="12.75" customHeight="1">
      <c r="F459" s="54"/>
      <c r="G459" s="54"/>
      <c r="H459" s="54"/>
      <c r="I459" s="54"/>
      <c r="J459" s="37"/>
      <c r="K459" s="54"/>
      <c r="L459" s="54"/>
      <c r="M459" s="54"/>
      <c r="O459" s="37"/>
      <c r="S459" s="54"/>
    </row>
    <row r="460" spans="6:19" ht="12.75" customHeight="1">
      <c r="F460" s="54"/>
      <c r="G460" s="54"/>
      <c r="H460" s="54"/>
      <c r="I460" s="54"/>
      <c r="J460" s="37"/>
      <c r="K460" s="54"/>
      <c r="L460" s="54"/>
      <c r="M460" s="54"/>
      <c r="O460" s="37"/>
      <c r="S460" s="54"/>
    </row>
    <row r="461" spans="6:19" ht="12.75" customHeight="1">
      <c r="F461" s="54"/>
      <c r="G461" s="54"/>
      <c r="H461" s="54"/>
      <c r="I461" s="54"/>
      <c r="J461" s="37"/>
      <c r="K461" s="54"/>
      <c r="L461" s="54"/>
      <c r="M461" s="54"/>
      <c r="O461" s="37"/>
      <c r="S461" s="54"/>
    </row>
    <row r="462" spans="6:19" ht="12.75" customHeight="1">
      <c r="F462" s="54"/>
      <c r="G462" s="54"/>
      <c r="H462" s="54"/>
      <c r="I462" s="54"/>
      <c r="J462" s="37"/>
      <c r="K462" s="54"/>
      <c r="L462" s="54"/>
      <c r="M462" s="54"/>
      <c r="O462" s="37"/>
      <c r="S462" s="54"/>
    </row>
    <row r="463" spans="6:19" ht="12.75" customHeight="1">
      <c r="F463" s="54"/>
      <c r="G463" s="54"/>
      <c r="H463" s="54"/>
      <c r="I463" s="54"/>
      <c r="J463" s="37"/>
      <c r="K463" s="54"/>
      <c r="L463" s="54"/>
      <c r="M463" s="54"/>
      <c r="O463" s="37"/>
      <c r="S463" s="54"/>
    </row>
    <row r="464" spans="6:19" ht="12.75" customHeight="1">
      <c r="F464" s="54"/>
      <c r="G464" s="54"/>
      <c r="H464" s="54"/>
      <c r="I464" s="54"/>
      <c r="J464" s="37"/>
      <c r="K464" s="54"/>
      <c r="L464" s="54"/>
      <c r="M464" s="54"/>
      <c r="O464" s="37"/>
      <c r="S464" s="54"/>
    </row>
    <row r="465" spans="6:19" ht="12.75" customHeight="1">
      <c r="F465" s="54"/>
      <c r="G465" s="54"/>
      <c r="H465" s="54"/>
      <c r="I465" s="54"/>
      <c r="J465" s="37"/>
      <c r="K465" s="54"/>
      <c r="L465" s="54"/>
      <c r="M465" s="54"/>
      <c r="O465" s="37"/>
      <c r="S465" s="54"/>
    </row>
    <row r="466" spans="6:19" ht="12.75" customHeight="1">
      <c r="F466" s="54"/>
      <c r="G466" s="54"/>
      <c r="H466" s="54"/>
      <c r="I466" s="54"/>
      <c r="J466" s="37"/>
      <c r="K466" s="54"/>
      <c r="L466" s="54"/>
      <c r="M466" s="54"/>
      <c r="O466" s="37"/>
      <c r="S466" s="54"/>
    </row>
    <row r="467" spans="6:19" ht="12.75" customHeight="1">
      <c r="F467" s="54"/>
      <c r="G467" s="54"/>
      <c r="H467" s="54"/>
      <c r="I467" s="54"/>
      <c r="J467" s="37"/>
      <c r="K467" s="54"/>
      <c r="L467" s="54"/>
      <c r="M467" s="54"/>
      <c r="O467" s="37"/>
      <c r="S467" s="54"/>
    </row>
    <row r="468" spans="6:19" ht="12.75" customHeight="1">
      <c r="F468" s="54"/>
      <c r="G468" s="54"/>
      <c r="H468" s="54"/>
      <c r="I468" s="54"/>
      <c r="J468" s="37"/>
      <c r="K468" s="54"/>
      <c r="L468" s="54"/>
      <c r="M468" s="54"/>
      <c r="O468" s="37"/>
      <c r="S468" s="54"/>
    </row>
    <row r="469" spans="6:19" ht="12.75" customHeight="1">
      <c r="F469" s="54"/>
      <c r="G469" s="54"/>
      <c r="H469" s="54"/>
      <c r="I469" s="54"/>
      <c r="J469" s="37"/>
      <c r="K469" s="54"/>
      <c r="L469" s="54"/>
      <c r="M469" s="54"/>
      <c r="O469" s="37"/>
      <c r="S469" s="54"/>
    </row>
    <row r="470" spans="6:19" ht="12.75" customHeight="1">
      <c r="F470" s="54"/>
      <c r="G470" s="54"/>
      <c r="H470" s="54"/>
      <c r="I470" s="54"/>
      <c r="J470" s="37"/>
      <c r="K470" s="54"/>
      <c r="L470" s="54"/>
      <c r="M470" s="54"/>
      <c r="O470" s="37"/>
      <c r="S470" s="54"/>
    </row>
    <row r="471" spans="6:19" ht="12.75" customHeight="1">
      <c r="F471" s="54"/>
      <c r="G471" s="54"/>
      <c r="H471" s="54"/>
      <c r="I471" s="54"/>
      <c r="J471" s="37"/>
      <c r="K471" s="54"/>
      <c r="L471" s="54"/>
      <c r="M471" s="54"/>
      <c r="O471" s="37"/>
      <c r="S471" s="54"/>
    </row>
    <row r="472" spans="6:19" ht="12.75" customHeight="1">
      <c r="F472" s="54"/>
      <c r="G472" s="54"/>
      <c r="H472" s="54"/>
      <c r="I472" s="54"/>
      <c r="J472" s="37"/>
      <c r="K472" s="54"/>
      <c r="L472" s="54"/>
      <c r="M472" s="54"/>
      <c r="O472" s="37"/>
      <c r="S472" s="54"/>
    </row>
    <row r="473" spans="6:19" ht="12.75" customHeight="1">
      <c r="F473" s="54"/>
      <c r="G473" s="54"/>
      <c r="H473" s="54"/>
      <c r="I473" s="54"/>
      <c r="J473" s="37"/>
      <c r="K473" s="54"/>
      <c r="L473" s="54"/>
      <c r="M473" s="54"/>
      <c r="O473" s="37"/>
      <c r="S473" s="54"/>
    </row>
    <row r="474" spans="6:19" ht="12.75" customHeight="1">
      <c r="F474" s="54"/>
      <c r="G474" s="54"/>
      <c r="H474" s="54"/>
      <c r="I474" s="54"/>
      <c r="J474" s="37"/>
      <c r="K474" s="54"/>
      <c r="L474" s="54"/>
      <c r="M474" s="54"/>
      <c r="O474" s="37"/>
      <c r="S474" s="54"/>
    </row>
    <row r="475" spans="6:19" ht="12.75" customHeight="1">
      <c r="F475" s="54"/>
      <c r="G475" s="54"/>
      <c r="H475" s="54"/>
      <c r="I475" s="54"/>
      <c r="J475" s="37"/>
      <c r="K475" s="54"/>
      <c r="L475" s="54"/>
      <c r="M475" s="54"/>
      <c r="O475" s="37"/>
      <c r="S475" s="54"/>
    </row>
    <row r="476" spans="6:19" ht="12.75" customHeight="1">
      <c r="F476" s="54"/>
      <c r="G476" s="54"/>
      <c r="H476" s="54"/>
      <c r="I476" s="54"/>
      <c r="J476" s="37"/>
      <c r="K476" s="54"/>
      <c r="L476" s="54"/>
      <c r="M476" s="54"/>
      <c r="O476" s="37"/>
      <c r="S476" s="54"/>
    </row>
    <row r="477" spans="6:19" ht="12.75" customHeight="1">
      <c r="F477" s="54"/>
      <c r="G477" s="54"/>
      <c r="H477" s="54"/>
      <c r="I477" s="54"/>
      <c r="J477" s="37"/>
      <c r="K477" s="54"/>
      <c r="L477" s="54"/>
      <c r="M477" s="54"/>
      <c r="O477" s="37"/>
      <c r="S477" s="54"/>
    </row>
    <row r="478" spans="6:19" ht="12.75" customHeight="1">
      <c r="F478" s="54"/>
      <c r="G478" s="54"/>
      <c r="H478" s="54"/>
      <c r="I478" s="54"/>
      <c r="J478" s="37"/>
      <c r="K478" s="54"/>
      <c r="L478" s="54"/>
      <c r="M478" s="54"/>
      <c r="O478" s="37"/>
      <c r="S478" s="54"/>
    </row>
    <row r="479" spans="6:19" ht="12.75" customHeight="1">
      <c r="F479" s="54"/>
      <c r="G479" s="54"/>
      <c r="H479" s="54"/>
      <c r="I479" s="54"/>
      <c r="J479" s="37"/>
      <c r="K479" s="54"/>
      <c r="L479" s="54"/>
      <c r="M479" s="54"/>
      <c r="O479" s="37"/>
      <c r="S479" s="54"/>
    </row>
    <row r="480" spans="6:19" ht="12.75" customHeight="1">
      <c r="F480" s="54"/>
      <c r="G480" s="54"/>
      <c r="H480" s="54"/>
      <c r="I480" s="54"/>
      <c r="J480" s="37"/>
      <c r="K480" s="54"/>
      <c r="L480" s="54"/>
      <c r="M480" s="54"/>
      <c r="O480" s="37"/>
      <c r="S480" s="54"/>
    </row>
    <row r="481" spans="6:19" ht="12.75" customHeight="1">
      <c r="F481" s="54"/>
      <c r="G481" s="54"/>
      <c r="H481" s="54"/>
      <c r="I481" s="54"/>
      <c r="J481" s="37"/>
      <c r="K481" s="54"/>
      <c r="L481" s="54"/>
      <c r="M481" s="54"/>
      <c r="O481" s="37"/>
      <c r="S481" s="54"/>
    </row>
    <row r="482" spans="6:19" ht="12.75" customHeight="1">
      <c r="F482" s="54"/>
      <c r="G482" s="54"/>
      <c r="H482" s="54"/>
      <c r="I482" s="54"/>
      <c r="J482" s="37"/>
      <c r="K482" s="54"/>
      <c r="L482" s="54"/>
      <c r="M482" s="54"/>
      <c r="O482" s="37"/>
      <c r="S482" s="54"/>
    </row>
    <row r="483" spans="6:19" ht="12.75" customHeight="1">
      <c r="F483" s="54"/>
      <c r="G483" s="54"/>
      <c r="H483" s="54"/>
      <c r="I483" s="54"/>
      <c r="J483" s="37"/>
      <c r="K483" s="54"/>
      <c r="L483" s="54"/>
      <c r="M483" s="54"/>
      <c r="O483" s="37"/>
      <c r="S483" s="54"/>
    </row>
    <row r="484" spans="6:19" ht="12.75" customHeight="1">
      <c r="F484" s="54"/>
      <c r="G484" s="54"/>
      <c r="H484" s="54"/>
      <c r="I484" s="54"/>
      <c r="J484" s="37"/>
      <c r="K484" s="54"/>
      <c r="L484" s="54"/>
      <c r="M484" s="54"/>
      <c r="O484" s="37"/>
      <c r="S484" s="54"/>
    </row>
    <row r="485" spans="6:19" ht="12.75" customHeight="1">
      <c r="F485" s="54"/>
      <c r="G485" s="54"/>
      <c r="H485" s="54"/>
      <c r="I485" s="54"/>
      <c r="J485" s="37"/>
      <c r="K485" s="54"/>
      <c r="L485" s="54"/>
      <c r="M485" s="54"/>
      <c r="O485" s="37"/>
      <c r="S485" s="54"/>
    </row>
    <row r="486" spans="6:19" ht="12.75" customHeight="1">
      <c r="F486" s="54"/>
      <c r="G486" s="54"/>
      <c r="H486" s="54"/>
      <c r="I486" s="54"/>
      <c r="J486" s="37"/>
      <c r="K486" s="54"/>
      <c r="L486" s="54"/>
      <c r="M486" s="54"/>
      <c r="O486" s="37"/>
      <c r="S486" s="54"/>
    </row>
    <row r="487" spans="6:19" ht="12.75" customHeight="1">
      <c r="F487" s="54"/>
      <c r="G487" s="54"/>
      <c r="H487" s="54"/>
      <c r="I487" s="54"/>
      <c r="J487" s="37"/>
      <c r="K487" s="54"/>
      <c r="L487" s="54"/>
      <c r="M487" s="54"/>
      <c r="O487" s="37"/>
      <c r="S487" s="54"/>
    </row>
    <row r="488" spans="6:19" ht="12.75" customHeight="1">
      <c r="F488" s="54"/>
      <c r="G488" s="54"/>
      <c r="H488" s="54"/>
      <c r="I488" s="54"/>
      <c r="J488" s="37"/>
      <c r="K488" s="54"/>
      <c r="L488" s="54"/>
      <c r="M488" s="54"/>
      <c r="O488" s="37"/>
      <c r="S488" s="54"/>
    </row>
    <row r="489" spans="6:19" ht="12.75" customHeight="1">
      <c r="F489" s="54"/>
      <c r="G489" s="54"/>
      <c r="H489" s="54"/>
      <c r="I489" s="54"/>
      <c r="J489" s="37"/>
      <c r="K489" s="54"/>
      <c r="L489" s="54"/>
      <c r="M489" s="54"/>
      <c r="O489" s="37"/>
      <c r="S489" s="54"/>
    </row>
    <row r="490" spans="6:19" ht="12.75" customHeight="1">
      <c r="F490" s="54"/>
      <c r="G490" s="54"/>
      <c r="H490" s="54"/>
      <c r="I490" s="54"/>
      <c r="J490" s="37"/>
      <c r="K490" s="54"/>
      <c r="L490" s="54"/>
      <c r="M490" s="54"/>
      <c r="O490" s="37"/>
      <c r="S490" s="54"/>
    </row>
    <row r="491" spans="6:19" ht="12.75" customHeight="1">
      <c r="F491" s="54"/>
      <c r="G491" s="54"/>
      <c r="H491" s="54"/>
      <c r="I491" s="54"/>
      <c r="J491" s="37"/>
      <c r="K491" s="54"/>
      <c r="L491" s="54"/>
      <c r="M491" s="54"/>
      <c r="O491" s="37"/>
      <c r="S491" s="54"/>
    </row>
    <row r="492" spans="6:19" ht="12.75" customHeight="1">
      <c r="F492" s="54"/>
      <c r="G492" s="54"/>
      <c r="H492" s="54"/>
      <c r="I492" s="54"/>
      <c r="J492" s="37"/>
      <c r="K492" s="54"/>
      <c r="L492" s="54"/>
      <c r="M492" s="54"/>
      <c r="O492" s="37"/>
      <c r="S492" s="54"/>
    </row>
    <row r="493" spans="6:19" ht="12.75" customHeight="1">
      <c r="F493" s="54"/>
      <c r="G493" s="54"/>
      <c r="H493" s="54"/>
      <c r="I493" s="54"/>
      <c r="J493" s="37"/>
      <c r="K493" s="54"/>
      <c r="L493" s="54"/>
      <c r="M493" s="54"/>
      <c r="O493" s="37"/>
      <c r="S493" s="54"/>
    </row>
    <row r="494" spans="6:19" ht="12.75" customHeight="1">
      <c r="F494" s="54"/>
      <c r="G494" s="54"/>
      <c r="H494" s="54"/>
      <c r="I494" s="54"/>
      <c r="J494" s="37"/>
      <c r="K494" s="54"/>
      <c r="L494" s="54"/>
      <c r="M494" s="54"/>
      <c r="O494" s="37"/>
      <c r="S494" s="54"/>
    </row>
    <row r="495" spans="6:19" ht="12.75" customHeight="1">
      <c r="F495" s="54"/>
      <c r="G495" s="54"/>
      <c r="H495" s="54"/>
      <c r="I495" s="54"/>
      <c r="J495" s="37"/>
      <c r="K495" s="54"/>
      <c r="L495" s="54"/>
      <c r="M495" s="54"/>
      <c r="O495" s="37"/>
      <c r="S495" s="54"/>
    </row>
    <row r="496" spans="6:19" ht="12.75" customHeight="1">
      <c r="F496" s="54"/>
      <c r="G496" s="54"/>
      <c r="H496" s="54"/>
      <c r="I496" s="54"/>
      <c r="J496" s="37"/>
      <c r="K496" s="54"/>
      <c r="L496" s="54"/>
      <c r="M496" s="54"/>
      <c r="O496" s="37"/>
      <c r="S496" s="54"/>
    </row>
    <row r="497" spans="6:19" ht="12.75" customHeight="1">
      <c r="F497" s="54"/>
      <c r="G497" s="54"/>
      <c r="H497" s="54"/>
      <c r="I497" s="54"/>
      <c r="J497" s="37"/>
      <c r="K497" s="54"/>
      <c r="L497" s="54"/>
      <c r="M497" s="54"/>
      <c r="O497" s="37"/>
      <c r="S497" s="54"/>
    </row>
    <row r="498" spans="6:19" ht="15" customHeight="1">
      <c r="F498" s="54"/>
      <c r="G498" s="54"/>
      <c r="H498" s="54"/>
      <c r="I498" s="54"/>
      <c r="J498" s="37"/>
      <c r="K498" s="54"/>
      <c r="L498" s="54"/>
      <c r="M498" s="54"/>
      <c r="O498" s="37"/>
      <c r="S498" s="54"/>
    </row>
  </sheetData>
  <mergeCells count="58">
    <mergeCell ref="A63:A64"/>
    <mergeCell ref="B63:B64"/>
    <mergeCell ref="P67:P68"/>
    <mergeCell ref="A67:A68"/>
    <mergeCell ref="B67:B68"/>
    <mergeCell ref="J67:J68"/>
    <mergeCell ref="M67:M68"/>
    <mergeCell ref="O67:O68"/>
    <mergeCell ref="J80:J81"/>
    <mergeCell ref="A80:A81"/>
    <mergeCell ref="B80:B81"/>
    <mergeCell ref="A70:A71"/>
    <mergeCell ref="B70:B71"/>
    <mergeCell ref="J70:J71"/>
    <mergeCell ref="A76:A77"/>
    <mergeCell ref="B76:B77"/>
    <mergeCell ref="J76:J77"/>
    <mergeCell ref="A59:A60"/>
    <mergeCell ref="B59:B60"/>
    <mergeCell ref="P59:P60"/>
    <mergeCell ref="J59:J60"/>
    <mergeCell ref="M63:M64"/>
    <mergeCell ref="O63:O64"/>
    <mergeCell ref="M61:M62"/>
    <mergeCell ref="O61:O62"/>
    <mergeCell ref="O59:O60"/>
    <mergeCell ref="M59:M60"/>
    <mergeCell ref="J61:J62"/>
    <mergeCell ref="P61:P62"/>
    <mergeCell ref="A61:A62"/>
    <mergeCell ref="B61:B62"/>
    <mergeCell ref="J63:J64"/>
    <mergeCell ref="P63:P64"/>
    <mergeCell ref="P70:P71"/>
    <mergeCell ref="O70:O71"/>
    <mergeCell ref="M70:M71"/>
    <mergeCell ref="A74:A75"/>
    <mergeCell ref="B74:B75"/>
    <mergeCell ref="J74:J75"/>
    <mergeCell ref="P74:P75"/>
    <mergeCell ref="O80:O81"/>
    <mergeCell ref="P80:P81"/>
    <mergeCell ref="M80:M81"/>
    <mergeCell ref="P76:P77"/>
    <mergeCell ref="M74:M75"/>
    <mergeCell ref="O74:O75"/>
    <mergeCell ref="O76:O77"/>
    <mergeCell ref="M76:M77"/>
    <mergeCell ref="A89:A90"/>
    <mergeCell ref="B89:B90"/>
    <mergeCell ref="J89:J90"/>
    <mergeCell ref="P89:P90"/>
    <mergeCell ref="J84:J85"/>
    <mergeCell ref="A84:A85"/>
    <mergeCell ref="B84:B85"/>
    <mergeCell ref="J86:J87"/>
    <mergeCell ref="A86:A87"/>
    <mergeCell ref="B86:B87"/>
  </mergeCells>
  <hyperlinks>
    <hyperlink ref="M5" location="Main!A1" display="Back To Main Page"/>
  </hyperlinks>
  <pageMargins left="0.7" right="0.7" top="0.75" bottom="0.75" header="0" footer="0"/>
  <pageSetup orientation="portrait" r:id="rId1"/>
  <ignoredErrors>
    <ignoredError sqref="K60:K61 K68 K71 K75:K78" formula="1"/>
    <ignoredError sqref="F7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2024-04-12T02:53:41Z</dcterms:modified>
</cp:coreProperties>
</file>