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harma\Downloads\"/>
    </mc:Choice>
  </mc:AlternateContent>
  <bookViews>
    <workbookView xWindow="0" yWindow="0" windowWidth="20490" windowHeight="750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F&amp;O)'!$S$1:$S$311</definedName>
  </definedNames>
  <calcPr calcId="162913"/>
</workbook>
</file>

<file path=xl/calcChain.xml><?xml version="1.0" encoding="utf-8"?>
<calcChain xmlns="http://schemas.openxmlformats.org/spreadsheetml/2006/main">
  <c r="M82" i="6" l="1"/>
  <c r="K82" i="6"/>
  <c r="K81" i="6" l="1"/>
  <c r="M81" i="6" s="1"/>
  <c r="L27" i="6"/>
  <c r="K27" i="6"/>
  <c r="L59" i="6"/>
  <c r="M59" i="6" s="1"/>
  <c r="K59" i="6"/>
  <c r="P28" i="6"/>
  <c r="L58" i="6"/>
  <c r="K58" i="6"/>
  <c r="L15" i="6"/>
  <c r="K15" i="6"/>
  <c r="L14" i="6"/>
  <c r="M14" i="6" s="1"/>
  <c r="K14" i="6"/>
  <c r="L13" i="6"/>
  <c r="K13" i="6"/>
  <c r="M21" i="6"/>
  <c r="L21" i="6"/>
  <c r="K21" i="6"/>
  <c r="L16" i="6"/>
  <c r="M16" i="6" s="1"/>
  <c r="K16" i="6"/>
  <c r="M58" i="6" l="1"/>
  <c r="M15" i="6"/>
  <c r="M27" i="6"/>
  <c r="M13" i="6"/>
  <c r="L50" i="6"/>
  <c r="K50" i="6"/>
  <c r="K77" i="6"/>
  <c r="K76" i="6"/>
  <c r="K73" i="6"/>
  <c r="K72" i="6"/>
  <c r="K80" i="6"/>
  <c r="M80" i="6" s="1"/>
  <c r="K79" i="6"/>
  <c r="M79" i="6" s="1"/>
  <c r="K78" i="6"/>
  <c r="M78" i="6" s="1"/>
  <c r="M50" i="6" l="1"/>
  <c r="L57" i="6"/>
  <c r="K57" i="6"/>
  <c r="P26" i="6"/>
  <c r="L56" i="6"/>
  <c r="K56" i="6"/>
  <c r="K75" i="6"/>
  <c r="M75" i="6" s="1"/>
  <c r="P25" i="6"/>
  <c r="L22" i="6"/>
  <c r="K22" i="6"/>
  <c r="M57" i="6" l="1"/>
  <c r="M56" i="6"/>
  <c r="M22" i="6"/>
  <c r="L54" i="6"/>
  <c r="K54" i="6"/>
  <c r="L55" i="6"/>
  <c r="K55" i="6"/>
  <c r="K74" i="6"/>
  <c r="M74" i="6" s="1"/>
  <c r="L53" i="6"/>
  <c r="K53" i="6"/>
  <c r="M55" i="6" l="1"/>
  <c r="M53" i="6"/>
  <c r="M54" i="6"/>
  <c r="K49" i="6"/>
  <c r="L51" i="6" l="1"/>
  <c r="K51" i="6"/>
  <c r="L47" i="6"/>
  <c r="K47" i="6"/>
  <c r="K48" i="6"/>
  <c r="K45" i="6"/>
  <c r="M47" i="6" l="1"/>
  <c r="M51" i="6"/>
  <c r="P24" i="6"/>
  <c r="P23" i="6"/>
  <c r="L49" i="6"/>
  <c r="M49" i="6" l="1"/>
  <c r="K71" i="6"/>
  <c r="M71" i="6" s="1"/>
  <c r="K70" i="6"/>
  <c r="M70" i="6" s="1"/>
  <c r="K69" i="6"/>
  <c r="M69" i="6" s="1"/>
  <c r="K68" i="6"/>
  <c r="K67" i="6"/>
  <c r="P20" i="6" l="1"/>
  <c r="L10" i="6"/>
  <c r="K10" i="6"/>
  <c r="L48" i="6"/>
  <c r="M48" i="6" s="1"/>
  <c r="L45" i="6"/>
  <c r="L19" i="6"/>
  <c r="K19" i="6"/>
  <c r="L89" i="6"/>
  <c r="K89" i="6"/>
  <c r="L46" i="6"/>
  <c r="K46" i="6"/>
  <c r="M46" i="6" l="1"/>
  <c r="M89" i="6"/>
  <c r="M10" i="6"/>
  <c r="M45" i="6"/>
  <c r="M19" i="6"/>
  <c r="P18" i="6"/>
  <c r="K44" i="6"/>
  <c r="L44" i="6"/>
  <c r="K66" i="6"/>
  <c r="M44" i="6" l="1"/>
  <c r="M66" i="6"/>
  <c r="L17" i="6" l="1"/>
  <c r="K17" i="6"/>
  <c r="M17" i="6" l="1"/>
  <c r="L43" i="6"/>
  <c r="K43" i="6"/>
  <c r="L42" i="6"/>
  <c r="K42" i="6"/>
  <c r="K41" i="6"/>
  <c r="L41" i="6"/>
  <c r="M43" i="6" l="1"/>
  <c r="M42" i="6"/>
  <c r="M41" i="6"/>
  <c r="K289" i="6" l="1"/>
  <c r="L289" i="6" s="1"/>
  <c r="K299" i="6" l="1"/>
  <c r="L299" i="6" s="1"/>
  <c r="P12" i="6" l="1"/>
  <c r="K305" i="6" l="1"/>
  <c r="L305" i="6" s="1"/>
  <c r="P11" i="6" l="1"/>
  <c r="K273" i="6" l="1"/>
  <c r="L273" i="6" s="1"/>
  <c r="K274" i="6" l="1"/>
  <c r="L274" i="6" s="1"/>
  <c r="K300" i="6" l="1"/>
  <c r="L300" i="6" s="1"/>
  <c r="K292" i="6" l="1"/>
  <c r="L292" i="6" s="1"/>
  <c r="K296" i="6" l="1"/>
  <c r="L296" i="6" s="1"/>
  <c r="K301" i="6" l="1"/>
  <c r="L301" i="6" s="1"/>
  <c r="K293" i="6" l="1"/>
  <c r="L293" i="6" s="1"/>
  <c r="K287" i="6"/>
  <c r="L287" i="6" s="1"/>
  <c r="K295" i="6" l="1"/>
  <c r="L295" i="6" s="1"/>
  <c r="K283" i="6" l="1"/>
  <c r="L283" i="6" s="1"/>
  <c r="K284" i="6" l="1"/>
  <c r="L284" i="6" s="1"/>
  <c r="K277" i="6"/>
  <c r="L277" i="6" s="1"/>
  <c r="K294" i="6" l="1"/>
  <c r="L294" i="6" s="1"/>
  <c r="K288" i="6"/>
  <c r="L288" i="6" s="1"/>
  <c r="K290" i="6" l="1"/>
  <c r="L290" i="6" s="1"/>
  <c r="L6" i="2" l="1"/>
  <c r="K6" i="3"/>
  <c r="D7" i="5" l="1"/>
  <c r="M7" i="6"/>
  <c r="K285" i="6" l="1"/>
  <c r="L285" i="6" s="1"/>
  <c r="K282" i="6" l="1"/>
  <c r="L282" i="6" s="1"/>
  <c r="K286" i="6" l="1"/>
  <c r="L286" i="6" s="1"/>
  <c r="K281" i="6"/>
  <c r="L281" i="6" s="1"/>
  <c r="K280" i="6"/>
  <c r="L280" i="6" s="1"/>
  <c r="K278" i="6"/>
  <c r="L278" i="6" s="1"/>
  <c r="H276" i="6"/>
  <c r="K276" i="6" s="1"/>
  <c r="L276" i="6" s="1"/>
  <c r="K275" i="6"/>
  <c r="L275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F244" i="6"/>
  <c r="K244" i="6" s="1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F238" i="6"/>
  <c r="K238" i="6" s="1"/>
  <c r="L238" i="6" s="1"/>
  <c r="F237" i="6"/>
  <c r="K237" i="6" s="1"/>
  <c r="L237" i="6" s="1"/>
  <c r="K236" i="6"/>
  <c r="L236" i="6" s="1"/>
  <c r="F235" i="6"/>
  <c r="K235" i="6" s="1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7" i="6"/>
  <c r="L217" i="6" s="1"/>
  <c r="K216" i="6"/>
  <c r="L216" i="6" s="1"/>
  <c r="F215" i="6"/>
  <c r="K215" i="6" s="1"/>
  <c r="L215" i="6" s="1"/>
  <c r="K214" i="6"/>
  <c r="L214" i="6" s="1"/>
  <c r="K211" i="6"/>
  <c r="L211" i="6" s="1"/>
  <c r="K210" i="6"/>
  <c r="L210" i="6" s="1"/>
  <c r="K209" i="6"/>
  <c r="L209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89" i="6"/>
  <c r="L189" i="6" s="1"/>
  <c r="K187" i="6"/>
  <c r="L187" i="6" s="1"/>
  <c r="K185" i="6"/>
  <c r="L185" i="6" s="1"/>
  <c r="K183" i="6"/>
  <c r="L183" i="6" s="1"/>
  <c r="K182" i="6"/>
  <c r="L182" i="6" s="1"/>
  <c r="K181" i="6"/>
  <c r="L181" i="6" s="1"/>
  <c r="K179" i="6"/>
  <c r="L179" i="6" s="1"/>
  <c r="K178" i="6"/>
  <c r="L178" i="6" s="1"/>
  <c r="K177" i="6"/>
  <c r="L177" i="6" s="1"/>
  <c r="K176" i="6"/>
  <c r="K175" i="6"/>
  <c r="L175" i="6" s="1"/>
  <c r="K174" i="6"/>
  <c r="L174" i="6" s="1"/>
  <c r="K172" i="6"/>
  <c r="L172" i="6" s="1"/>
  <c r="K171" i="6"/>
  <c r="L171" i="6" s="1"/>
  <c r="K170" i="6"/>
  <c r="L170" i="6" s="1"/>
  <c r="K169" i="6"/>
  <c r="L169" i="6" s="1"/>
  <c r="K168" i="6"/>
  <c r="L168" i="6" s="1"/>
  <c r="F167" i="6"/>
  <c r="K167" i="6" s="1"/>
  <c r="L167" i="6" s="1"/>
  <c r="H166" i="6"/>
  <c r="K166" i="6" s="1"/>
  <c r="L166" i="6" s="1"/>
  <c r="K163" i="6"/>
  <c r="L163" i="6" s="1"/>
  <c r="K162" i="6"/>
  <c r="L162" i="6" s="1"/>
  <c r="K161" i="6"/>
  <c r="L161" i="6" s="1"/>
  <c r="K160" i="6"/>
  <c r="L160" i="6" s="1"/>
  <c r="K159" i="6"/>
  <c r="L159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H132" i="6"/>
  <c r="K132" i="6" s="1"/>
  <c r="L132" i="6" s="1"/>
  <c r="F131" i="6"/>
  <c r="K131" i="6" s="1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6" i="4"/>
</calcChain>
</file>

<file path=xl/sharedStrings.xml><?xml version="1.0" encoding="utf-8"?>
<sst xmlns="http://schemas.openxmlformats.org/spreadsheetml/2006/main" count="3110" uniqueCount="1183">
  <si>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</si>
  <si>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</si>
  <si>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</si>
  <si>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</si>
  <si>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</si>
  <si>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</si>
  <si>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</si>
  <si>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</si>
  <si>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</si>
  <si>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</si>
  <si>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</si>
  <si>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</si>
  <si>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</si>
  <si>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</si>
  <si>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</si>
  <si>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</si>
  <si>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</si>
  <si>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</si>
  <si>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</si>
  <si>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</si>
  <si>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</si>
  <si>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</si>
  <si>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</si>
  <si>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</si>
  <si>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</si>
  <si>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</si>
  <si>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</si>
  <si>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</si>
  <si>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</si>
  <si>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</si>
  <si>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</si>
  <si>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</si>
  <si>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</si>
  <si>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</si>
  <si>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</si>
  <si>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</si>
  <si>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</si>
  <si>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</si>
  <si>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</si>
  <si>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</si>
  <si>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</si>
  <si>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</si>
  <si>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</si>
  <si>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</si>
  <si>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</si>
  <si>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</si>
  <si>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</si>
  <si>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</si>
  <si>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</si>
  <si>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</si>
  <si>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</si>
  <si>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</si>
  <si>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</si>
  <si>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</si>
  <si>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</si>
  <si>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</si>
  <si>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</si>
  <si>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</si>
  <si>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</si>
  <si>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</si>
  <si>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</si>
  <si>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</si>
  <si>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</si>
  <si>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</si>
  <si>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</si>
  <si>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</si>
  <si>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</si>
  <si>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</si>
  <si>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</si>
  <si>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</si>
  <si>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</si>
  <si>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</si>
  <si>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</si>
  <si>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</si>
  <si>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</si>
  <si>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</si>
  <si>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</si>
  <si>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</si>
  <si>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</si>
  <si>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</si>
  <si>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</si>
  <si>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</si>
  <si>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</si>
  <si>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</si>
  <si>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</si>
  <si>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</si>
  <si>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</si>
  <si>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</si>
  <si>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</si>
  <si>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</si>
  <si>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</si>
  <si>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</si>
  <si>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</si>
  <si>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</si>
  <si>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</si>
  <si>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</si>
  <si>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</si>
  <si>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</si>
  <si>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</si>
  <si>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</si>
  <si>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</si>
  <si>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</si>
  <si>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</si>
  <si>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</si>
  <si>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</si>
  <si>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</si>
  <si>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</si>
  <si>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</si>
  <si>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</si>
  <si>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</si>
  <si>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</si>
  <si>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</si>
  <si>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</si>
  <si>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</si>
  <si>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</si>
  <si>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</si>
  <si>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</si>
  <si>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</si>
  <si>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</si>
  <si>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</si>
  <si>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</si>
  <si>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</si>
  <si>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</si>
  <si>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</si>
  <si>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</si>
  <si>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</si>
  <si>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</si>
  <si>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</si>
  <si>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</si>
  <si>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</si>
  <si>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</si>
  <si>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</si>
  <si>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</si>
  <si>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</si>
  <si>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</si>
  <si>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</si>
  <si>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</si>
  <si>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</si>
  <si>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</si>
  <si>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</si>
  <si>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</si>
  <si>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</si>
  <si>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</si>
  <si>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</si>
  <si>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</si>
  <si>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</si>
  <si>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</si>
  <si>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</si>
  <si>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</si>
  <si>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</si>
  <si>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</si>
  <si>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</si>
  <si>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</si>
  <si>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</si>
  <si>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</si>
  <si>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</si>
  <si>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</si>
  <si>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</si>
  <si>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</si>
  <si>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</si>
  <si>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</si>
  <si>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</si>
  <si>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</si>
  <si>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</si>
  <si>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</si>
  <si>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</si>
  <si>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</si>
  <si>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</si>
  <si>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</si>
  <si>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</si>
  <si>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</si>
  <si>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</si>
  <si>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</si>
  <si>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</si>
  <si>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</si>
  <si>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</si>
  <si>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</si>
  <si>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</si>
  <si>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</si>
  <si>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</si>
  <si>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</si>
  <si>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</si>
  <si>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</si>
  <si>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</si>
  <si>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</si>
  <si>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</si>
  <si>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</si>
  <si>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</si>
  <si>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</si>
  <si>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</si>
  <si>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</si>
  <si>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</si>
  <si>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</si>
  <si>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</si>
  <si>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</si>
  <si>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</si>
  <si>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</si>
  <si>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</si>
  <si>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</si>
  <si>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</si>
  <si>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</si>
  <si>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</si>
  <si>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</si>
  <si>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</si>
  <si>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</si>
  <si>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</si>
  <si>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</si>
  <si>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</si>
  <si>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</si>
  <si>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</si>
  <si>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</si>
  <si>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</si>
  <si>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</si>
  <si>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</si>
  <si>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</si>
  <si>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</si>
  <si>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</si>
  <si>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</si>
  <si>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</si>
  <si>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</si>
  <si>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</si>
  <si>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</si>
  <si>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</si>
  <si>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</si>
  <si>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</si>
  <si>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</si>
  <si>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</si>
  <si>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</si>
  <si>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</si>
  <si>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</si>
  <si>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</si>
  <si>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</si>
  <si>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</si>
  <si>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</si>
  <si>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</si>
  <si>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</si>
  <si>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</si>
  <si>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</si>
  <si>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</si>
  <si>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</si>
  <si>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</si>
  <si>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</si>
  <si>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</si>
  <si>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</si>
  <si>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</si>
  <si>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</si>
  <si>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</si>
  <si>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</si>
  <si>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</si>
  <si>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</si>
  <si>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</si>
  <si>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</si>
  <si>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</si>
  <si>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</si>
  <si>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</si>
  <si>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</si>
  <si>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</si>
  <si>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</si>
  <si>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</si>
  <si>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</si>
  <si>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</si>
  <si>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</si>
  <si>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</si>
  <si>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</si>
  <si>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</si>
  <si>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</si>
  <si>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</si>
  <si>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</si>
  <si>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</si>
  <si>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</si>
  <si>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</si>
  <si>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</si>
  <si>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</si>
  <si>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</si>
  <si>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</si>
  <si>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</si>
  <si>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</si>
  <si>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</si>
  <si>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</si>
  <si>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</si>
  <si>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</si>
  <si>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</si>
  <si>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</si>
  <si>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</si>
  <si>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</si>
  <si>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</si>
  <si>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</si>
  <si>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</si>
  <si>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</si>
  <si>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</si>
  <si>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</si>
  <si>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</si>
  <si>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</si>
  <si>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</si>
  <si>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</si>
  <si>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</si>
  <si>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</si>
  <si>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</si>
  <si>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</si>
  <si>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</si>
  <si>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</si>
  <si>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</si>
  <si>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</si>
  <si>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</si>
  <si>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</si>
  <si>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</si>
  <si>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</si>
  <si>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</si>
  <si>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</si>
  <si>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</si>
  <si>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</si>
  <si>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</si>
  <si>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</si>
  <si>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</si>
  <si>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</si>
  <si>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</si>
  <si>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</si>
  <si>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</si>
  <si>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</si>
  <si>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</si>
  <si>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</si>
  <si>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</si>
  <si>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</si>
  <si>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</si>
  <si>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</si>
  <si>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</si>
  <si>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</si>
  <si>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</si>
  <si>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</si>
  <si>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</si>
  <si>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</si>
  <si>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</si>
  <si>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</si>
  <si>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</si>
  <si>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</si>
  <si>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</si>
  <si>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</si>
  <si>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</si>
  <si>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</si>
  <si>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</si>
  <si>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</si>
  <si>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</si>
  <si>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</si>
  <si>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</si>
  <si>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</si>
  <si>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</si>
  <si>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</si>
  <si>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</si>
  <si>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</si>
  <si>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</si>
  <si>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</si>
  <si>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</si>
  <si>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</si>
  <si>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</si>
  <si>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</si>
  <si>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</si>
  <si>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</si>
  <si>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</si>
  <si>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</si>
  <si>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</si>
  <si>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</si>
  <si>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</si>
  <si>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</si>
  <si>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</si>
  <si>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</si>
  <si>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</si>
  <si>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</si>
  <si>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</si>
  <si>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</si>
  <si>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</si>
  <si>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</si>
  <si>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</si>
  <si>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</si>
  <si>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</si>
  <si>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</si>
  <si>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</si>
  <si>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</si>
  <si>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</si>
  <si>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</si>
  <si>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</si>
  <si>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</si>
  <si>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</si>
  <si>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</si>
  <si>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</si>
  <si>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</si>
  <si>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</si>
  <si>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</si>
  <si>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</si>
  <si>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</si>
  <si>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</si>
  <si>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</si>
  <si>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</si>
  <si>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</si>
  <si>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</si>
  <si>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</si>
  <si>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</si>
  <si>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</si>
  <si>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</si>
  <si>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</si>
  <si>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</si>
  <si>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</si>
  <si>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</si>
  <si>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</si>
  <si>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</si>
  <si>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</si>
  <si>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</si>
  <si>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</si>
  <si>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</si>
  <si>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</si>
  <si>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</si>
  <si>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</si>
  <si>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</si>
  <si>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</si>
  <si>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</si>
  <si>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</si>
  <si>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</si>
  <si>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</si>
  <si>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</si>
  <si>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</si>
  <si>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</si>
  <si>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</si>
  <si>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</si>
  <si>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</si>
  <si>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</si>
  <si>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</si>
  <si>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</si>
  <si>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</si>
  <si>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</si>
  <si>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</si>
  <si>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</si>
  <si>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</si>
  <si>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</si>
  <si>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</si>
  <si>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</si>
  <si>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</si>
  <si>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</si>
  <si>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</si>
  <si>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</si>
  <si>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</si>
  <si>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</si>
  <si>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</si>
  <si>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</si>
  <si>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</si>
  <si>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</si>
  <si>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</si>
  <si>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</si>
  <si>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</si>
  <si>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</si>
  <si>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</si>
  <si>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</si>
  <si>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</si>
  <si>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</si>
  <si>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</si>
  <si>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</si>
  <si>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</si>
  <si>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</si>
  <si>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</si>
  <si>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</si>
  <si>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</si>
  <si>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</si>
  <si>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</si>
  <si>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</si>
  <si>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</si>
  <si>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</si>
  <si>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</si>
  <si>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</si>
  <si>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</si>
  <si>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</si>
  <si>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</si>
  <si>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</si>
  <si>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</si>
  <si>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</si>
  <si>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</si>
  <si>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</si>
  <si>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</si>
  <si>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</si>
  <si>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</si>
  <si>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</si>
  <si>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</si>
  <si>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</si>
  <si>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</si>
  <si>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</si>
  <si>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</si>
  <si>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</si>
  <si>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</si>
  <si>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</si>
  <si>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</si>
  <si>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</si>
  <si>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</si>
  <si>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</si>
  <si>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</si>
  <si>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</si>
  <si>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</si>
  <si>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</si>
  <si>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</si>
  <si>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</si>
  <si>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</si>
  <si>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</si>
  <si>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</si>
  <si>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</si>
  <si>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</si>
  <si>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</si>
  <si>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</si>
  <si>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</si>
  <si>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</si>
  <si>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</si>
  <si>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</si>
  <si>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</si>
  <si>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</si>
  <si>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</si>
  <si>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</si>
  <si>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</si>
  <si>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</si>
  <si>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</si>
  <si>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</si>
  <si>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</si>
  <si>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</si>
  <si>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</si>
  <si>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</si>
  <si>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</si>
  <si>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</si>
  <si>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</si>
  <si>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</si>
  <si>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</si>
  <si>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</si>
  <si>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</si>
  <si>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</si>
  <si>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</si>
  <si>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</si>
  <si>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</si>
  <si>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</si>
  <si>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</si>
  <si>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</si>
  <si>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</si>
  <si>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</si>
  <si>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</si>
  <si>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</si>
  <si>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</si>
  <si>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</si>
  <si>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</si>
  <si>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</si>
  <si>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</si>
  <si>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</si>
  <si>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</si>
  <si>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</si>
  <si>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</si>
  <si>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</si>
  <si>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</si>
  <si>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</si>
  <si>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</si>
  <si>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</si>
  <si>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</si>
  <si>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</si>
  <si>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</si>
  <si>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</si>
  <si>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</si>
  <si>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</si>
  <si>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</si>
  <si>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</si>
  <si>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</si>
  <si>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</si>
  <si>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</si>
  <si>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</si>
  <si>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</si>
  <si>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</si>
  <si>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</si>
  <si>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</si>
  <si>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</si>
  <si>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</si>
  <si>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</si>
  <si>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</si>
  <si>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</si>
  <si>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</si>
  <si>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</si>
  <si>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</si>
  <si>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</si>
  <si>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</si>
  <si>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</si>
  <si>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</si>
  <si>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</si>
  <si>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</si>
  <si>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</si>
  <si>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</si>
  <si>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</si>
  <si>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</si>
  <si>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</si>
  <si>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</si>
  <si>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</si>
  <si>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</si>
  <si>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</si>
  <si>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</si>
  <si>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</si>
  <si>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</si>
  <si>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</si>
  <si>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</si>
  <si>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</si>
  <si>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</si>
  <si>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</si>
  <si>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</si>
  <si>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</si>
  <si>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</si>
  <si>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</si>
  <si>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</si>
  <si>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</si>
  <si>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</si>
  <si>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</si>
  <si>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</si>
  <si>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</si>
  <si>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</si>
  <si>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</si>
  <si>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</si>
  <si>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</si>
  <si>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</si>
  <si>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</si>
  <si>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</si>
  <si>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</si>
  <si>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</si>
  <si>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</si>
  <si>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</si>
  <si>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</si>
  <si>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</si>
  <si>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</si>
  <si>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</si>
  <si>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</si>
  <si>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</si>
  <si>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</si>
  <si>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</si>
  <si>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</si>
  <si>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</si>
  <si>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</si>
  <si>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</si>
  <si>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</si>
  <si>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</si>
  <si>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</si>
  <si>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</si>
  <si>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</si>
  <si>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</si>
  <si>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</si>
  <si>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</si>
  <si>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</si>
  <si>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</si>
  <si>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</si>
  <si>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</si>
  <si>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</si>
  <si>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</si>
  <si>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</si>
  <si>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</si>
  <si>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</si>
  <si>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</si>
  <si>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</si>
  <si>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</si>
  <si>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</si>
  <si>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</si>
  <si>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</si>
  <si>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</si>
  <si>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</si>
  <si>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</si>
  <si>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</si>
  <si>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</si>
  <si>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</si>
  <si>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</si>
  <si>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</si>
  <si>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</si>
  <si>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</si>
  <si>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</si>
  <si>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</si>
  <si>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</si>
  <si>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</si>
  <si>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</si>
  <si>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</si>
  <si>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</si>
  <si>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</si>
  <si>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</si>
  <si>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</si>
  <si>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</si>
  <si>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</si>
  <si>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</si>
  <si>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</si>
  <si>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</si>
  <si>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</si>
  <si>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</si>
  <si>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</si>
  <si>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</si>
  <si>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</si>
  <si>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</si>
  <si>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</si>
  <si>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</si>
  <si>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</si>
  <si>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</si>
  <si>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</si>
  <si>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</si>
  <si>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</si>
  <si>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</si>
  <si>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</si>
  <si>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</si>
  <si>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</si>
  <si>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</si>
  <si>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</si>
  <si>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</si>
  <si>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</si>
  <si>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</si>
  <si>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</si>
  <si>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</si>
  <si>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</si>
  <si>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</si>
  <si>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</si>
  <si>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</si>
  <si>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</si>
  <si>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</si>
  <si>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</si>
  <si>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</si>
  <si>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</si>
  <si>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</si>
  <si>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</si>
  <si>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</si>
  <si>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</si>
  <si>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</si>
  <si>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</si>
  <si>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</si>
  <si>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</si>
  <si>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</si>
  <si>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</si>
  <si>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</si>
  <si>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</si>
  <si>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</si>
  <si>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</si>
  <si>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</si>
  <si>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</si>
  <si>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</si>
  <si>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</si>
  <si>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</si>
  <si>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</si>
  <si>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</si>
  <si>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</si>
  <si>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</si>
  <si>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</si>
  <si>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</si>
  <si>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</si>
  <si>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</si>
  <si>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</si>
  <si>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</si>
  <si>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</si>
  <si>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</si>
  <si>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</si>
  <si>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</si>
  <si>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</si>
  <si>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</si>
  <si>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</si>
  <si>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</si>
  <si>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</si>
  <si>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</si>
  <si>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</si>
  <si>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</si>
  <si>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</si>
  <si>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</si>
  <si>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</si>
  <si>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</si>
  <si>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</si>
  <si>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</si>
  <si>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</si>
  <si>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</si>
  <si>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</si>
  <si>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</si>
  <si>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</si>
  <si>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</si>
  <si>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</si>
  <si>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</si>
  <si>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</si>
  <si>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</si>
  <si>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</si>
  <si>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</si>
  <si>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</si>
  <si>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</si>
  <si>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</si>
  <si>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</si>
  <si>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</si>
  <si>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</si>
  <si>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</si>
  <si>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</si>
  <si>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</si>
  <si>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</si>
  <si>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</si>
  <si>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</si>
  <si>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</si>
  <si>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</si>
  <si>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</si>
  <si>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</si>
  <si>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</si>
  <si>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</si>
  <si>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</si>
  <si>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</si>
  <si>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</si>
  <si>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</si>
  <si>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</si>
  <si>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</si>
  <si>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</si>
  <si>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</si>
  <si>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</si>
  <si>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</si>
  <si>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</si>
  <si>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</si>
  <si>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</si>
  <si>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</si>
  <si>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</si>
  <si>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</si>
  <si>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</si>
  <si>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</si>
  <si>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</si>
  <si>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</si>
  <si>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</si>
  <si>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</si>
  <si>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</si>
  <si>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</si>
  <si>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</si>
  <si>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</si>
  <si>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</si>
  <si>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</si>
  <si>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</si>
  <si>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</si>
  <si>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</si>
  <si>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</si>
  <si>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</si>
  <si>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</si>
  <si>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</si>
  <si>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</si>
  <si>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</si>
  <si>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</si>
  <si>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</si>
  <si>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</si>
  <si>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</si>
  <si>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</si>
  <si>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</si>
  <si>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</si>
  <si>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</si>
  <si>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</si>
  <si>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</si>
  <si>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</si>
  <si>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</si>
  <si>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</si>
  <si>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</si>
  <si>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</si>
  <si>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</si>
  <si>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</si>
  <si>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</si>
  <si>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</si>
  <si>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</si>
  <si>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</si>
  <si>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</si>
  <si>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</si>
  <si>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</si>
  <si>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</si>
  <si>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</si>
  <si>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</si>
  <si>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</si>
  <si>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</si>
  <si>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</si>
  <si>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</si>
  <si>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</si>
  <si>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</si>
  <si>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</si>
  <si>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</si>
  <si>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430-440</t>
  </si>
  <si>
    <t>POWERMECH</t>
  </si>
  <si>
    <t>3650-3690</t>
  </si>
  <si>
    <t>825-835</t>
  </si>
  <si>
    <t>Profiit of Rs.20/-</t>
  </si>
  <si>
    <t>300-330</t>
  </si>
  <si>
    <t>1495-1505</t>
  </si>
  <si>
    <t>AUTOAXLES</t>
  </si>
  <si>
    <t>2120-2130</t>
  </si>
  <si>
    <t>3100-3200</t>
  </si>
  <si>
    <t>1065-1105</t>
  </si>
  <si>
    <t>1200-1280</t>
  </si>
  <si>
    <t>5200-5400</t>
  </si>
  <si>
    <t>5750-6050</t>
  </si>
  <si>
    <t>CAPACITE</t>
  </si>
  <si>
    <t>1500-1600</t>
  </si>
  <si>
    <t>3260-3280</t>
  </si>
  <si>
    <t>N</t>
  </si>
  <si>
    <t>905-975</t>
  </si>
  <si>
    <t>1100-1180</t>
  </si>
  <si>
    <t>SANSERA</t>
  </si>
  <si>
    <t>150-180</t>
  </si>
  <si>
    <t>920-960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</si>
  <si>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</si>
  <si>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</si>
  <si>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</si>
  <si>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</si>
  <si>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</si>
  <si>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</si>
  <si>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</si>
  <si>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</si>
  <si>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</si>
  <si>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</si>
  <si>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</si>
  <si>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</si>
  <si>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</si>
  <si>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</si>
  <si>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</si>
  <si>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</si>
  <si>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</si>
  <si>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Rs.6/-</t>
  </si>
  <si>
    <t>215-230</t>
  </si>
  <si>
    <t>Loss of Rs.110/-</t>
  </si>
  <si>
    <t>280-320</t>
  </si>
  <si>
    <t>2080-2100</t>
  </si>
  <si>
    <t>JSWSTEEL MAR FUT</t>
  </si>
  <si>
    <t>831-847</t>
  </si>
  <si>
    <t>NIFTY MAR FUT</t>
  </si>
  <si>
    <t>153-155</t>
  </si>
  <si>
    <t>FEDERALBNK MAR FUT</t>
  </si>
  <si>
    <t>RELIANCE MAR FUT</t>
  </si>
  <si>
    <t>2976-3018</t>
  </si>
  <si>
    <t>NIFTY 22000 PE 07 MAR</t>
  </si>
  <si>
    <t>Profit of Rs.13.5/-</t>
  </si>
  <si>
    <t>22150-22000</t>
  </si>
  <si>
    <t>Profit of Rs.1.8/-</t>
  </si>
  <si>
    <t>Loss of Rs.33/-</t>
  </si>
  <si>
    <t>497.5-517.5</t>
  </si>
  <si>
    <t>560-600</t>
  </si>
  <si>
    <t>PIIND MAR FUT</t>
  </si>
  <si>
    <t>BANKNIFTY MAR FUT</t>
  </si>
  <si>
    <t>TITAN MAR FUT</t>
  </si>
  <si>
    <t>3750-3792</t>
  </si>
  <si>
    <t>47850-48200</t>
  </si>
  <si>
    <t>3835-3895</t>
  </si>
  <si>
    <t>Retail Research Technical Calls &amp; Fundamental Performance Report for the month of March-2024</t>
  </si>
  <si>
    <t>PIDILITIND MAR FUT</t>
  </si>
  <si>
    <t>2800-2842</t>
  </si>
  <si>
    <t>145-152</t>
  </si>
  <si>
    <t>144.5-151.5</t>
  </si>
  <si>
    <t>164-175</t>
  </si>
  <si>
    <t>Profit of Rs.165/-</t>
  </si>
  <si>
    <t>850-865</t>
  </si>
  <si>
    <t>Profit of Rs.26/-</t>
  </si>
  <si>
    <t>3800-4000</t>
  </si>
  <si>
    <t>Loss of Rs.39.5/-</t>
  </si>
  <si>
    <t>Profit of Rs.29.5/-</t>
  </si>
  <si>
    <t>Profit of Rs.154/-</t>
  </si>
  <si>
    <t>Profit of Rs.7.35/-</t>
  </si>
  <si>
    <t>FINNIFTY 21050 CE 05 MAR</t>
  </si>
  <si>
    <t>FINNIFTY 20850 PE 05 MAR</t>
  </si>
  <si>
    <t>MULTIPLIER SHARE &amp; STOCK ADVISORS PRIVATE LIMITED</t>
  </si>
  <si>
    <t>THINKINK</t>
  </si>
  <si>
    <t>GRAVITON RESEARCH CAPITAL LLP</t>
  </si>
  <si>
    <t>HRTI PRIVATE LIMITED</t>
  </si>
  <si>
    <t>NSE</t>
  </si>
  <si>
    <t>Profit of Rs.5/-</t>
  </si>
  <si>
    <t>48-52</t>
  </si>
  <si>
    <t>920-930</t>
  </si>
  <si>
    <t>BANKNIFTY 47300 CE 06 MAR</t>
  </si>
  <si>
    <t>380-500</t>
  </si>
  <si>
    <t>FINNIFTY 20850 CE 05 MAR</t>
  </si>
  <si>
    <t>60-90</t>
  </si>
  <si>
    <t>NIFTY 22500 CE 28 MAR</t>
  </si>
  <si>
    <t>200-150</t>
  </si>
  <si>
    <t>Loss of Rs.47.5/-</t>
  </si>
  <si>
    <t>Profit of Rs.15/-</t>
  </si>
  <si>
    <t>168-180</t>
  </si>
  <si>
    <t>HDFCBANK MAR FUT</t>
  </si>
  <si>
    <t>1463-1482</t>
  </si>
  <si>
    <t>37.3-41.30</t>
  </si>
  <si>
    <t>Loss of Rs.18/-</t>
  </si>
  <si>
    <t>2815-2945</t>
  </si>
  <si>
    <t>3150-3350</t>
  </si>
  <si>
    <t>241.5-251.5</t>
  </si>
  <si>
    <t>275-300</t>
  </si>
  <si>
    <t>TCS MAR FUT</t>
  </si>
  <si>
    <t>4085-4145</t>
  </si>
  <si>
    <t>INFY MAR FUT</t>
  </si>
  <si>
    <t>1617-1619</t>
  </si>
  <si>
    <t>1644-1671</t>
  </si>
  <si>
    <t>ITC MAR FUT</t>
  </si>
  <si>
    <t>417-424</t>
  </si>
  <si>
    <t>22700-22800</t>
  </si>
  <si>
    <t>Profit of Rs.48/-</t>
  </si>
  <si>
    <t>ABCGAS</t>
  </si>
  <si>
    <t>INFY 1610 CE MAR</t>
  </si>
  <si>
    <t>INFY 1650 CE MAR</t>
  </si>
  <si>
    <t>No profit no loss</t>
  </si>
  <si>
    <t>BRITANNIA MAR FUT</t>
  </si>
  <si>
    <t>4918-4970</t>
  </si>
  <si>
    <t>SIEMENS MAR FUT</t>
  </si>
  <si>
    <t>4810-4882</t>
  </si>
  <si>
    <t>NIFTY 22500 CE 07 MAR</t>
  </si>
  <si>
    <t>35-55</t>
  </si>
  <si>
    <t>Profit of Rs.53/-</t>
  </si>
  <si>
    <t>Loss of Rs.45/-</t>
  </si>
  <si>
    <t>D</t>
  </si>
  <si>
    <t>ROHITH SATISH SHOREWALA</t>
  </si>
  <si>
    <t>PARESH DHIRAJLAL SHAH</t>
  </si>
  <si>
    <t>TOPGAIN FINANCE PRIVATE LIMITED</t>
  </si>
  <si>
    <t>Infibeam Avenues Limited</t>
  </si>
  <si>
    <t>RICOAUTO</t>
  </si>
  <si>
    <t>Rico Auto Industries Ltd</t>
  </si>
  <si>
    <t>Profit of Rs.9.25/-</t>
  </si>
  <si>
    <t>2485-2585</t>
  </si>
  <si>
    <t>2800-3000</t>
  </si>
  <si>
    <t>BANKNIFTY 47700 CE 13 MAR</t>
  </si>
  <si>
    <t>400-500</t>
  </si>
  <si>
    <t>Loss of Rs.105/-</t>
  </si>
  <si>
    <t>22700-22900</t>
  </si>
  <si>
    <t>Profit of Rs.73/-</t>
  </si>
  <si>
    <t>697.5-732.5</t>
  </si>
  <si>
    <t>800-850</t>
  </si>
  <si>
    <t>FINNIFTY 20800 PE 12 MAR</t>
  </si>
  <si>
    <t>FINNIFTY 20800 CE 12 MAR</t>
  </si>
  <si>
    <t>INDXTRA</t>
  </si>
  <si>
    <t>MEAPL</t>
  </si>
  <si>
    <t>CMMIPL</t>
  </si>
  <si>
    <t>CMM Infraprojects Limited</t>
  </si>
  <si>
    <t>IPL</t>
  </si>
  <si>
    <t>India Pesticides Limited</t>
  </si>
  <si>
    <t>VIKASECO</t>
  </si>
  <si>
    <t>Vikas EcoTech Limited</t>
  </si>
  <si>
    <t>VISHWAS FINCAP SERVICES PRIVATE LIMITED</t>
  </si>
  <si>
    <t>SAMTA MUNDRA</t>
  </si>
  <si>
    <t>Profit of Rs.12.5/-</t>
  </si>
  <si>
    <t>FINNIFTY 20950 CE 12 MAR</t>
  </si>
  <si>
    <t>70-90</t>
  </si>
  <si>
    <t>165-175</t>
  </si>
  <si>
    <t>155-157</t>
  </si>
  <si>
    <t>NIFTY 22500 CE 14 MAR</t>
  </si>
  <si>
    <t>30-5</t>
  </si>
  <si>
    <t>BANKNIFTY 47000 PE 13 MAR</t>
  </si>
  <si>
    <t>GODREJCP MAR FUT</t>
  </si>
  <si>
    <t>1248-1269</t>
  </si>
  <si>
    <t>Profit of Rs.20/-</t>
  </si>
  <si>
    <t>Loss of Rs.35/-</t>
  </si>
  <si>
    <t>Profit of Rs.4/-</t>
  </si>
  <si>
    <t>Profit of Rs.17/-</t>
  </si>
  <si>
    <t>DELTA</t>
  </si>
  <si>
    <t>GOLKONDA</t>
  </si>
  <si>
    <t>ROMIT CHAMPAKLAL SHAH</t>
  </si>
  <si>
    <t>KDL</t>
  </si>
  <si>
    <t>TIJARIA</t>
  </si>
  <si>
    <t>VEERHEALTH</t>
  </si>
  <si>
    <t>YOGESH MAHASUKLAL SHAH</t>
  </si>
  <si>
    <t>INDTERRAIN</t>
  </si>
  <si>
    <t>Ind Terrain Fashions Ltd</t>
  </si>
  <si>
    <t>POLARIS BANYAN HOLDING PRIVATE LTD</t>
  </si>
  <si>
    <t>VT CAPITAL MARKET PVT LTD</t>
  </si>
  <si>
    <t>MARWADI CHANDARANA INTERMEDIARIES BROKERS PRIVATE LIMITED</t>
  </si>
  <si>
    <t>GRT STRATEGIC VENTURES LLP</t>
  </si>
  <si>
    <t>NK SECURITIES RESEARCH PRIVATE LIMITED</t>
  </si>
  <si>
    <t>Tijaria Polypipes Ltd</t>
  </si>
  <si>
    <t>SETU SECURITIES PVT LTD</t>
  </si>
  <si>
    <t>VR</t>
  </si>
  <si>
    <t>V R Infraspace Limited</t>
  </si>
  <si>
    <t>BHUMIKABEN SUNILBHAI PATEL</t>
  </si>
  <si>
    <t>ADANI ATUL  KANTILAL</t>
  </si>
  <si>
    <t>MAYURI SHRIPAL VORA</t>
  </si>
  <si>
    <t>FINNIFTY 21000 CE 19 MAR</t>
  </si>
  <si>
    <t>170-200</t>
  </si>
  <si>
    <t>Loss of Rs.30/-</t>
  </si>
  <si>
    <t>Loss of Rs.20.75/-</t>
  </si>
  <si>
    <t>Loss of Rs.195/-</t>
  </si>
  <si>
    <t>Loss of Rs.48/-</t>
  </si>
  <si>
    <t>Loss of Rs.12/-</t>
  </si>
  <si>
    <t>Loss of Rs.2.15/-</t>
  </si>
  <si>
    <t>436.5-452.5</t>
  </si>
  <si>
    <t>490-530</t>
  </si>
  <si>
    <t>BANKNIFTY 47200 CE 13 MAR</t>
  </si>
  <si>
    <t>Loss of Rs.28.5/-</t>
  </si>
  <si>
    <t>Loss of Rs.7.5/-</t>
  </si>
  <si>
    <t>AAYUSH</t>
  </si>
  <si>
    <t>AVANCE VENTURES PRIVATE LIMITED</t>
  </si>
  <si>
    <t>ARJUN LEASING AND FINANCE PVT LTD .</t>
  </si>
  <si>
    <t>ACEMEN</t>
  </si>
  <si>
    <t>ECV VENTURES PRIVATE LIMITED</t>
  </si>
  <si>
    <t>BRISK</t>
  </si>
  <si>
    <t>PRAVEENMUDUNURI</t>
  </si>
  <si>
    <t>RAJESH ARJUN DHARIRA</t>
  </si>
  <si>
    <t>COLABCLOUD</t>
  </si>
  <si>
    <t>CONTICON</t>
  </si>
  <si>
    <t>LIVELY EQUIPMENTS SUPPLIERS PRIVATE LIMITED</t>
  </si>
  <si>
    <t>ELPROINTL</t>
  </si>
  <si>
    <t>THE JUPITER GLOBAL FUND-JUPITER INDIA SELECT</t>
  </si>
  <si>
    <t>JUPITER SOUTH ASIA INVESTMENT COMPANY LIMITED</t>
  </si>
  <si>
    <t>GARBIFIN</t>
  </si>
  <si>
    <t>TARA DEVI KOTHARI</t>
  </si>
  <si>
    <t>GENPHARMA</t>
  </si>
  <si>
    <t>DEEPAK MAHAVEERCHAND JAIN (HUF)</t>
  </si>
  <si>
    <t>INDRENEW</t>
  </si>
  <si>
    <t>RDS CORPORATE SERVICES PRIVATE LIMITED</t>
  </si>
  <si>
    <t>KALPANABEN CHAMPAKLAL SHAH</t>
  </si>
  <si>
    <t>RONIT CHAMPAKLAL SHAH</t>
  </si>
  <si>
    <t>GOVERNMENT OF SINGAPORE</t>
  </si>
  <si>
    <t>ICICI PRUDENTIAL MUTUAL FUND</t>
  </si>
  <si>
    <t>TOBACCO MANUFACTURERS (INDIA) LIMITED</t>
  </si>
  <si>
    <t>TOBACCO MANUFACTURERS INDIA LIMITED</t>
  </si>
  <si>
    <t>KANELIND</t>
  </si>
  <si>
    <t>N L RUNGTA (HUF)</t>
  </si>
  <si>
    <t>PARTHASARATHY RAMANUJAM</t>
  </si>
  <si>
    <t>GARIMA ASHISHBHAI SHAH</t>
  </si>
  <si>
    <t>RUCHIRA GOYAL</t>
  </si>
  <si>
    <t>MINABEN KIRITBHAI SHAH</t>
  </si>
  <si>
    <t>LANCER</t>
  </si>
  <si>
    <t>MINERVA VENTURES FUND</t>
  </si>
  <si>
    <t>LLFICL</t>
  </si>
  <si>
    <t>HARSHAD RASIKLAL SHETH</t>
  </si>
  <si>
    <t>MARKOLINES</t>
  </si>
  <si>
    <t>QUANTUMGROWTH PARTNERS LLP</t>
  </si>
  <si>
    <t>PRAKASH PAI PERAJE</t>
  </si>
  <si>
    <t>MIRCELECTR</t>
  </si>
  <si>
    <t>MARISSA VIJAY MANSUKHANI</t>
  </si>
  <si>
    <t>VIJAY JAIKRISHIN MANSUKHANI</t>
  </si>
  <si>
    <t>NVENTURES</t>
  </si>
  <si>
    <t>NILA BISWAKARMA</t>
  </si>
  <si>
    <t>KIRTIBHAI CHAMANBHAI ADHGAMA</t>
  </si>
  <si>
    <t>PANABYTE</t>
  </si>
  <si>
    <t>RAIBEN GOVINDBHAI PATEL</t>
  </si>
  <si>
    <t>POLYMAC</t>
  </si>
  <si>
    <t>KEERTI MAHESHWARI</t>
  </si>
  <si>
    <t>RAJESH RAMANLAL KAPADIA</t>
  </si>
  <si>
    <t>ROYALIND</t>
  </si>
  <si>
    <t>KALAWATI PRITHVIRAJ KOTHARI</t>
  </si>
  <si>
    <t>RAMAKRISHNAN SITARAM</t>
  </si>
  <si>
    <t>SHYMINV</t>
  </si>
  <si>
    <t>PARESH V KALYANI</t>
  </si>
  <si>
    <t>SOMATEX</t>
  </si>
  <si>
    <t>VANDANA JATIA FAMILY TRUST</t>
  </si>
  <si>
    <t>PIYUSH SECURITIES PVT LTD</t>
  </si>
  <si>
    <t>TIRTPLS</t>
  </si>
  <si>
    <t>VARIS MAHENDRABHAI DOSHI</t>
  </si>
  <si>
    <t>Apl Apollo Tubes Ltd</t>
  </si>
  <si>
    <t>NEW WORLD FUND INC</t>
  </si>
  <si>
    <t>COFFEEDAY</t>
  </si>
  <si>
    <t>Coffee Day Enterprise Ltd</t>
  </si>
  <si>
    <t>DHTL</t>
  </si>
  <si>
    <t>Docmode Health Tech Ltd</t>
  </si>
  <si>
    <t>PHOENIX TRADERS</t>
  </si>
  <si>
    <t>DISHTV</t>
  </si>
  <si>
    <t>Dish TV India Limited</t>
  </si>
  <si>
    <t>IBREALEST</t>
  </si>
  <si>
    <t>Indiabulls Real Estate Li</t>
  </si>
  <si>
    <t>IPSL</t>
  </si>
  <si>
    <t>Integrated Perso Ser Ltd</t>
  </si>
  <si>
    <t>NIRAJ RAJNIKANT SHAH</t>
  </si>
  <si>
    <t>JGCHEM</t>
  </si>
  <si>
    <t>J.G.Chemicals Limited</t>
  </si>
  <si>
    <t>MUSIGMA SECURITIES</t>
  </si>
  <si>
    <t>KTL</t>
  </si>
  <si>
    <t>Kalahridhaan Trendz Ltd</t>
  </si>
  <si>
    <t>PANKAJKUMAR JAYANTILAL PATEL</t>
  </si>
  <si>
    <t>MAHADEV MANUBHAI MAKVANA</t>
  </si>
  <si>
    <t>ONDOOR</t>
  </si>
  <si>
    <t>On Door Concepts Limited</t>
  </si>
  <si>
    <t>ANANT WEALTH CONSULTANTS PRIVATE LIMITED</t>
  </si>
  <si>
    <t>RAILTEL</t>
  </si>
  <si>
    <t>Railtel Corp of Ind Ltd</t>
  </si>
  <si>
    <t>JAINAM BROKING LIMITED</t>
  </si>
  <si>
    <t>SW CAPITAL PRIVATE LIMITED</t>
  </si>
  <si>
    <t>RUCHINFRA</t>
  </si>
  <si>
    <t>Ruchi Infrastructure Ltd.</t>
  </si>
  <si>
    <t>SHANTIRAM KUTUMBKAM FOOD SERVICES PRIVATE LIMITED</t>
  </si>
  <si>
    <t>SOUTH-RE</t>
  </si>
  <si>
    <t>The South Indian Bank Ltd</t>
  </si>
  <si>
    <t>GOLDMAN SACHS (SINGAPORE) PTE</t>
  </si>
  <si>
    <t>SUBEXLTD</t>
  </si>
  <si>
    <t>Subex Ltd</t>
  </si>
  <si>
    <t>Swan Energy Limited</t>
  </si>
  <si>
    <t>TFCILTD</t>
  </si>
  <si>
    <t>Tourism Finance Corp</t>
  </si>
  <si>
    <t>MANSI SHARE AND STOCK ADVISORS PVT LTD</t>
  </si>
  <si>
    <t>TOTAL</t>
  </si>
  <si>
    <t>Total Transport Sys Ltd</t>
  </si>
  <si>
    <t>A AND S TRADELINK</t>
  </si>
  <si>
    <t>FLORENCE ATUL ADANI</t>
  </si>
  <si>
    <t>PRINCIPAL GLOBAL INVESTORS COLLECTIVE INVESTMENT TRUST</t>
  </si>
  <si>
    <t>ARISTO</t>
  </si>
  <si>
    <t>Aristo Bio T and Lifesc L</t>
  </si>
  <si>
    <t>AAKANKSHA TIWARI</t>
  </si>
  <si>
    <t>SAUMIL ARVIND BHAVNAGARI</t>
  </si>
  <si>
    <t>ARHAM WEALTH MANAGEMENT PRIVATE LIMITED</t>
  </si>
  <si>
    <t>PATANJALI FOODS LIMITED</t>
  </si>
  <si>
    <t>KRONE INVESTMENTS</t>
  </si>
  <si>
    <t>TRU</t>
  </si>
  <si>
    <t>TruCap Finance Limited</t>
  </si>
  <si>
    <t>SHITALNATH CONSULTANT PRIVATE LIMITED</t>
  </si>
  <si>
    <t>ZENITHDRUG</t>
  </si>
  <si>
    <t>Zenith Drugs Limited</t>
  </si>
  <si>
    <t>YUGA STOCKS AND COMMODITIES PRIVATE LIMITED 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</si>
</sst>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5" borderId="33" applyNumberFormat="0" applyAlignment="0" applyProtection="0"/>
    <xf numFmtId="0" fontId="47" fillId="16" borderId="34" applyNumberFormat="0" applyAlignment="0" applyProtection="0"/>
    <xf numFmtId="0" fontId="48" fillId="16" borderId="33" applyNumberFormat="0" applyAlignment="0" applyProtection="0"/>
    <xf numFmtId="0" fontId="49" fillId="0" borderId="35" applyNumberFormat="0" applyFill="0" applyAlignment="0" applyProtection="0"/>
    <xf numFmtId="0" fontId="50" fillId="17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8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80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5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43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7" fillId="45" borderId="29" xfId="0" applyFont="1" applyFill="1" applyBorder="1" applyAlignment="1">
      <alignment horizontal="center" vertical="center"/>
    </xf>
    <xf numFmtId="16" fontId="36" fillId="45" borderId="22" xfId="0" applyNumberFormat="1" applyFont="1" applyFill="1" applyBorder="1" applyAlignment="1">
      <alignment horizontal="center" vertical="center"/>
    </xf>
    <xf numFmtId="0" fontId="36" fillId="45" borderId="0" xfId="0" applyFont="1" applyFill="1"/>
    <xf numFmtId="0" fontId="3" fillId="45" borderId="0" xfId="0" applyFont="1" applyFill="1" applyAlignment="1">
      <alignment horizontal="center"/>
    </xf>
    <xf numFmtId="0" fontId="3" fillId="45" borderId="0" xfId="0" applyFont="1" applyFill="1"/>
    <xf numFmtId="0" fontId="36" fillId="45" borderId="0" xfId="0" applyFont="1" applyFill="1" applyAlignment="1">
      <alignment horizontal="center" vertical="center"/>
    </xf>
    <xf numFmtId="165" fontId="36" fillId="45" borderId="0" xfId="0" applyNumberFormat="1" applyFont="1" applyFill="1" applyAlignment="1">
      <alignment horizontal="center" vertical="center"/>
    </xf>
    <xf numFmtId="0" fontId="0" fillId="45" borderId="0" xfId="0" applyFill="1"/>
    <xf numFmtId="166" fontId="36" fillId="45" borderId="29" xfId="0" applyNumberFormat="1" applyFont="1" applyFill="1" applyBorder="1" applyAlignment="1">
      <alignment horizontal="center" vertical="center"/>
    </xf>
    <xf numFmtId="2" fontId="36" fillId="45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6" fontId="36" fillId="44" borderId="29" xfId="0" applyNumberFormat="1" applyFont="1" applyFill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center"/>
    </xf>
    <xf numFmtId="0" fontId="36" fillId="0" borderId="7" xfId="0" applyFont="1" applyBorder="1"/>
    <xf numFmtId="0" fontId="37" fillId="0" borderId="7" xfId="0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10" fontId="37" fillId="0" borderId="39" xfId="0" applyNumberFormat="1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/>
    </xf>
    <xf numFmtId="16" fontId="37" fillId="0" borderId="39" xfId="0" applyNumberFormat="1" applyFont="1" applyBorder="1" applyAlignment="1">
      <alignment horizontal="center" vertical="center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0" fontId="37" fillId="6" borderId="29" xfId="0" applyFont="1" applyFill="1" applyBorder="1" applyAlignment="1">
      <alignment horizontal="center" vertical="center"/>
    </xf>
    <xf numFmtId="2" fontId="37" fillId="6" borderId="29" xfId="0" applyNumberFormat="1" applyFont="1" applyFill="1" applyBorder="1" applyAlignment="1">
      <alignment horizontal="center" vertical="center"/>
    </xf>
    <xf numFmtId="166" fontId="36" fillId="6" borderId="29" xfId="0" applyNumberFormat="1" applyFont="1" applyFill="1" applyBorder="1" applyAlignment="1">
      <alignment horizontal="center" vertical="center"/>
    </xf>
    <xf numFmtId="16" fontId="36" fillId="46" borderId="29" xfId="0" applyNumberFormat="1" applyFont="1" applyFill="1" applyBorder="1" applyAlignment="1">
      <alignment horizontal="center" vertical="center"/>
    </xf>
    <xf numFmtId="0" fontId="37" fillId="47" borderId="25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16" fontId="36" fillId="46" borderId="2" xfId="0" applyNumberFormat="1" applyFont="1" applyFill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49" fontId="37" fillId="11" borderId="29" xfId="0" applyNumberFormat="1" applyFont="1" applyFill="1" applyBorder="1" applyAlignment="1">
      <alignment horizontal="center" vertical="center"/>
    </xf>
    <xf numFmtId="0" fontId="3" fillId="43" borderId="29" xfId="0" applyFont="1" applyFill="1" applyBorder="1" applyAlignment="1">
      <alignment horizontal="center" vertical="center"/>
    </xf>
    <xf numFmtId="165" fontId="36" fillId="43" borderId="29" xfId="0" applyNumberFormat="1" applyFont="1" applyFill="1" applyBorder="1" applyAlignment="1">
      <alignment horizontal="center" vertical="center"/>
    </xf>
    <xf numFmtId="15" fontId="3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left"/>
    </xf>
    <xf numFmtId="43" fontId="36" fillId="43" borderId="29" xfId="0" applyNumberFormat="1" applyFont="1" applyFill="1" applyBorder="1" applyAlignment="1">
      <alignment horizontal="center" vertical="top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2" fontId="37" fillId="43" borderId="2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47" borderId="39" xfId="0" applyFont="1" applyFill="1" applyBorder="1" applyAlignment="1">
      <alignment horizontal="center" vertical="center"/>
    </xf>
    <xf numFmtId="0" fontId="37" fillId="47" borderId="40" xfId="0" applyFont="1" applyFill="1" applyBorder="1" applyAlignment="1">
      <alignment horizontal="center" vertical="center"/>
    </xf>
    <xf numFmtId="16" fontId="36" fillId="46" borderId="39" xfId="0" applyNumberFormat="1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166" fontId="36" fillId="47" borderId="40" xfId="0" applyNumberFormat="1" applyFont="1" applyFill="1" applyBorder="1" applyAlignment="1">
      <alignment horizontal="center" vertical="center"/>
    </xf>
    <xf numFmtId="166" fontId="36" fillId="6" borderId="39" xfId="0" applyNumberFormat="1" applyFont="1" applyFill="1" applyBorder="1" applyAlignment="1">
      <alignment horizontal="center" vertical="center"/>
    </xf>
    <xf numFmtId="166" fontId="36" fillId="6" borderId="40" xfId="0" applyNumberFormat="1" applyFont="1" applyFill="1" applyBorder="1" applyAlignment="1">
      <alignment horizontal="center" vertical="center"/>
    </xf>
    <xf numFmtId="0" fontId="37" fillId="6" borderId="39" xfId="0" applyFont="1" applyFill="1" applyBorder="1" applyAlignment="1">
      <alignment horizontal="center" vertical="center"/>
    </xf>
    <xf numFmtId="0" fontId="37" fillId="6" borderId="40" xfId="0" applyFont="1" applyFill="1" applyBorder="1" applyAlignment="1">
      <alignment horizontal="center" vertical="center"/>
    </xf>
    <xf numFmtId="16" fontId="36" fillId="11" borderId="39" xfId="0" applyNumberFormat="1" applyFont="1" applyFill="1" applyBorder="1" applyAlignment="1">
      <alignment horizontal="center" vertical="center"/>
    </xf>
    <xf numFmtId="16" fontId="36" fillId="11" borderId="40" xfId="0" applyNumberFormat="1" applyFont="1" applyFill="1" applyBorder="1" applyAlignment="1">
      <alignment horizontal="center" vertical="center"/>
    </xf>
    <xf numFmtId="0" fontId="36" fillId="11" borderId="39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23" sqref="C23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45365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8" zoomScaleNormal="100" workbookViewId="0">
      <pane ySplit="10" topLeftCell="A11" activePane="bottomLeft" state="frozen"/>
      <selection pane="bottomLeft" activeCell="J17" sqref="J17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45365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5" t="s">
        <v>16</v>
      </c>
      <c r="B9" s="357" t="s">
        <v>17</v>
      </c>
      <c r="C9" s="357" t="s">
        <v>18</v>
      </c>
      <c r="D9" s="357" t="s">
        <v>19</v>
      </c>
      <c r="E9" s="26" t="s">
        <v>20</v>
      </c>
      <c r="F9" s="26" t="s">
        <v>21</v>
      </c>
      <c r="G9" s="352" t="s">
        <v>22</v>
      </c>
      <c r="H9" s="353"/>
      <c r="I9" s="354"/>
      <c r="J9" s="352" t="s">
        <v>23</v>
      </c>
      <c r="K9" s="353"/>
      <c r="L9" s="354"/>
      <c r="M9" s="26"/>
      <c r="N9" s="27"/>
      <c r="O9" s="27"/>
      <c r="P9" s="27"/>
    </row>
    <row r="10" spans="1:16" ht="38.25">
      <c r="A10" s="356"/>
      <c r="B10" s="358"/>
      <c r="C10" s="358"/>
      <c r="D10" s="358"/>
      <c r="E10" s="28" t="s">
        <v>24</v>
      </c>
      <c r="F10" s="28" t="s">
        <v>24</v>
      </c>
      <c r="G10" s="238" t="s">
        <v>25</v>
      </c>
      <c r="H10" s="238" t="s">
        <v>26</v>
      </c>
      <c r="I10" s="238" t="s">
        <v>27</v>
      </c>
      <c r="J10" s="238" t="s">
        <v>28</v>
      </c>
      <c r="K10" s="238" t="s">
        <v>29</v>
      </c>
      <c r="L10" s="238" t="s">
        <v>30</v>
      </c>
      <c r="M10" s="238" t="s">
        <v>31</v>
      </c>
      <c r="N10" s="29" t="s">
        <v>32</v>
      </c>
      <c r="O10" s="29" t="s">
        <v>33</v>
      </c>
      <c r="P10" s="30" t="s">
        <v>840</v>
      </c>
    </row>
    <row r="11" spans="1:16" ht="12.75" customHeight="1">
      <c r="A11" s="245">
        <v>1</v>
      </c>
      <c r="B11" s="257" t="s">
        <v>34</v>
      </c>
      <c r="C11" s="235" t="s">
        <v>35</v>
      </c>
      <c r="D11" s="248">
        <v>45379</v>
      </c>
      <c r="E11" s="235">
        <v>22103.25</v>
      </c>
      <c r="F11" s="235">
        <v>22214.416666666668</v>
      </c>
      <c r="G11" s="234">
        <v>21913.833333333336</v>
      </c>
      <c r="H11" s="234">
        <v>21724.416666666668</v>
      </c>
      <c r="I11" s="234">
        <v>21423.833333333336</v>
      </c>
      <c r="J11" s="234">
        <v>22403.833333333336</v>
      </c>
      <c r="K11" s="234">
        <v>22704.416666666672</v>
      </c>
      <c r="L11" s="234">
        <v>22893.833333333336</v>
      </c>
      <c r="M11" s="233">
        <v>22515</v>
      </c>
      <c r="N11" s="233">
        <v>22025</v>
      </c>
      <c r="O11" s="233">
        <v>15483150</v>
      </c>
      <c r="P11" s="236">
        <v>-9.5379743798877318E-3</v>
      </c>
    </row>
    <row r="12" spans="1:16" ht="12.75" customHeight="1">
      <c r="A12" s="245">
        <v>2</v>
      </c>
      <c r="B12" s="257" t="s">
        <v>34</v>
      </c>
      <c r="C12" s="235" t="s">
        <v>36</v>
      </c>
      <c r="D12" s="248">
        <v>45378</v>
      </c>
      <c r="E12" s="235">
        <v>47081.35</v>
      </c>
      <c r="F12" s="235">
        <v>47237.733333333337</v>
      </c>
      <c r="G12" s="234">
        <v>46791.166666666672</v>
      </c>
      <c r="H12" s="234">
        <v>46500.983333333337</v>
      </c>
      <c r="I12" s="234">
        <v>46054.416666666672</v>
      </c>
      <c r="J12" s="234">
        <v>47527.916666666672</v>
      </c>
      <c r="K12" s="234">
        <v>47974.483333333337</v>
      </c>
      <c r="L12" s="234">
        <v>48264.666666666672</v>
      </c>
      <c r="M12" s="233">
        <v>47684.3</v>
      </c>
      <c r="N12" s="233">
        <v>46947.55</v>
      </c>
      <c r="O12" s="233">
        <v>5336190</v>
      </c>
      <c r="P12" s="236">
        <v>2.1337069425862869E-2</v>
      </c>
    </row>
    <row r="13" spans="1:16" ht="12.75" customHeight="1">
      <c r="A13" s="245">
        <v>3</v>
      </c>
      <c r="B13" s="257" t="s">
        <v>34</v>
      </c>
      <c r="C13" s="256" t="s">
        <v>37</v>
      </c>
      <c r="D13" s="250">
        <v>45377</v>
      </c>
      <c r="E13" s="249">
        <v>20795.3</v>
      </c>
      <c r="F13" s="249">
        <v>20854.95</v>
      </c>
      <c r="G13" s="251">
        <v>20697.45</v>
      </c>
      <c r="H13" s="251">
        <v>20599.599999999999</v>
      </c>
      <c r="I13" s="251">
        <v>20442.099999999999</v>
      </c>
      <c r="J13" s="251">
        <v>20952.800000000003</v>
      </c>
      <c r="K13" s="251">
        <v>21110.300000000003</v>
      </c>
      <c r="L13" s="251">
        <v>21208.150000000005</v>
      </c>
      <c r="M13" s="252">
        <v>21012.45</v>
      </c>
      <c r="N13" s="252">
        <v>20757.099999999999</v>
      </c>
      <c r="O13" s="252">
        <v>73160</v>
      </c>
      <c r="P13" s="253">
        <v>-8.6869695456814777E-2</v>
      </c>
    </row>
    <row r="14" spans="1:16" ht="12.75" customHeight="1">
      <c r="A14" s="245">
        <v>4</v>
      </c>
      <c r="B14" s="257" t="s">
        <v>34</v>
      </c>
      <c r="C14" s="256" t="s">
        <v>38</v>
      </c>
      <c r="D14" s="250">
        <v>45373</v>
      </c>
      <c r="E14" s="249">
        <v>10386.35</v>
      </c>
      <c r="F14" s="249">
        <v>10492.6</v>
      </c>
      <c r="G14" s="251">
        <v>10211.1</v>
      </c>
      <c r="H14" s="251">
        <v>10035.85</v>
      </c>
      <c r="I14" s="251">
        <v>9754.35</v>
      </c>
      <c r="J14" s="251">
        <v>10667.85</v>
      </c>
      <c r="K14" s="251">
        <v>10949.35</v>
      </c>
      <c r="L14" s="251">
        <v>11124.6</v>
      </c>
      <c r="M14" s="252">
        <v>10774.1</v>
      </c>
      <c r="N14" s="252">
        <v>10317.35</v>
      </c>
      <c r="O14" s="252">
        <v>1446525</v>
      </c>
      <c r="P14" s="253">
        <v>2.5140852556606783E-2</v>
      </c>
    </row>
    <row r="15" spans="1:16" ht="12.75" customHeight="1">
      <c r="A15" s="245">
        <v>5</v>
      </c>
      <c r="B15" s="257" t="s">
        <v>39</v>
      </c>
      <c r="C15" s="249" t="s">
        <v>40</v>
      </c>
      <c r="D15" s="250">
        <v>45379</v>
      </c>
      <c r="E15" s="249">
        <v>621.45000000000005</v>
      </c>
      <c r="F15" s="249">
        <v>630.56666666666672</v>
      </c>
      <c r="G15" s="251">
        <v>605.03333333333342</v>
      </c>
      <c r="H15" s="251">
        <v>588.61666666666667</v>
      </c>
      <c r="I15" s="251">
        <v>563.08333333333337</v>
      </c>
      <c r="J15" s="251">
        <v>646.98333333333346</v>
      </c>
      <c r="K15" s="251">
        <v>672.51666666666677</v>
      </c>
      <c r="L15" s="251">
        <v>688.93333333333351</v>
      </c>
      <c r="M15" s="252">
        <v>656.1</v>
      </c>
      <c r="N15" s="252">
        <v>614.15</v>
      </c>
      <c r="O15" s="252">
        <v>13951000</v>
      </c>
      <c r="P15" s="253">
        <v>-2.7398215281650866E-2</v>
      </c>
    </row>
    <row r="16" spans="1:16" ht="12.75" customHeight="1">
      <c r="A16" s="245">
        <v>6</v>
      </c>
      <c r="B16" s="257" t="s">
        <v>41</v>
      </c>
      <c r="C16" s="254" t="s">
        <v>42</v>
      </c>
      <c r="D16" s="250">
        <v>45379</v>
      </c>
      <c r="E16" s="249">
        <v>5627.5</v>
      </c>
      <c r="F16" s="249">
        <v>5687.75</v>
      </c>
      <c r="G16" s="251">
        <v>5542.75</v>
      </c>
      <c r="H16" s="251">
        <v>5458</v>
      </c>
      <c r="I16" s="251">
        <v>5313</v>
      </c>
      <c r="J16" s="251">
        <v>5772.5</v>
      </c>
      <c r="K16" s="251">
        <v>5917.5</v>
      </c>
      <c r="L16" s="251">
        <v>6002.25</v>
      </c>
      <c r="M16" s="252">
        <v>5832.75</v>
      </c>
      <c r="N16" s="252">
        <v>5603</v>
      </c>
      <c r="O16" s="252">
        <v>1082250</v>
      </c>
      <c r="P16" s="253">
        <v>-2.5438991445294913E-2</v>
      </c>
    </row>
    <row r="17" spans="1:16" ht="12.75" customHeight="1">
      <c r="A17" s="245">
        <v>7</v>
      </c>
      <c r="B17" s="257" t="s">
        <v>43</v>
      </c>
      <c r="C17" s="254" t="s">
        <v>44</v>
      </c>
      <c r="D17" s="250">
        <v>45379</v>
      </c>
      <c r="E17" s="249">
        <v>27482.25</v>
      </c>
      <c r="F17" s="249">
        <v>27358.416666666668</v>
      </c>
      <c r="G17" s="251">
        <v>27077.833333333336</v>
      </c>
      <c r="H17" s="251">
        <v>26673.416666666668</v>
      </c>
      <c r="I17" s="251">
        <v>26392.833333333336</v>
      </c>
      <c r="J17" s="251">
        <v>27762.833333333336</v>
      </c>
      <c r="K17" s="251">
        <v>28043.416666666672</v>
      </c>
      <c r="L17" s="251">
        <v>28447.833333333336</v>
      </c>
      <c r="M17" s="252">
        <v>27639</v>
      </c>
      <c r="N17" s="252">
        <v>26954</v>
      </c>
      <c r="O17" s="252">
        <v>210040</v>
      </c>
      <c r="P17" s="253">
        <v>-7.7475434618291764E-3</v>
      </c>
    </row>
    <row r="18" spans="1:16" ht="12.75" customHeight="1">
      <c r="A18" s="245">
        <v>8</v>
      </c>
      <c r="B18" s="257" t="s">
        <v>45</v>
      </c>
      <c r="C18" s="255" t="s">
        <v>46</v>
      </c>
      <c r="D18" s="250">
        <v>45379</v>
      </c>
      <c r="E18" s="249">
        <v>171.9</v>
      </c>
      <c r="F18" s="249">
        <v>175.44999999999996</v>
      </c>
      <c r="G18" s="251">
        <v>166.39999999999992</v>
      </c>
      <c r="H18" s="251">
        <v>160.89999999999995</v>
      </c>
      <c r="I18" s="251">
        <v>151.84999999999991</v>
      </c>
      <c r="J18" s="251">
        <v>180.94999999999993</v>
      </c>
      <c r="K18" s="251">
        <v>189.99999999999994</v>
      </c>
      <c r="L18" s="251">
        <v>195.49999999999994</v>
      </c>
      <c r="M18" s="252">
        <v>184.5</v>
      </c>
      <c r="N18" s="252">
        <v>169.95</v>
      </c>
      <c r="O18" s="252">
        <v>58606200</v>
      </c>
      <c r="P18" s="253">
        <v>5.2769424774468908E-2</v>
      </c>
    </row>
    <row r="19" spans="1:16" ht="12.75" customHeight="1">
      <c r="A19" s="245">
        <v>9</v>
      </c>
      <c r="B19" s="257" t="s">
        <v>47</v>
      </c>
      <c r="C19" s="252" t="s">
        <v>48</v>
      </c>
      <c r="D19" s="250">
        <v>45379</v>
      </c>
      <c r="E19" s="249">
        <v>200.5</v>
      </c>
      <c r="F19" s="249">
        <v>204.98333333333335</v>
      </c>
      <c r="G19" s="251">
        <v>194.01666666666671</v>
      </c>
      <c r="H19" s="251">
        <v>187.53333333333336</v>
      </c>
      <c r="I19" s="251">
        <v>176.56666666666672</v>
      </c>
      <c r="J19" s="251">
        <v>211.4666666666667</v>
      </c>
      <c r="K19" s="251">
        <v>222.43333333333334</v>
      </c>
      <c r="L19" s="251">
        <v>228.91666666666669</v>
      </c>
      <c r="M19" s="252">
        <v>215.95</v>
      </c>
      <c r="N19" s="252">
        <v>198.5</v>
      </c>
      <c r="O19" s="252">
        <v>47195200</v>
      </c>
      <c r="P19" s="253">
        <v>-5.2263352999530097E-2</v>
      </c>
    </row>
    <row r="20" spans="1:16" ht="12.75" customHeight="1">
      <c r="A20" s="245">
        <v>10</v>
      </c>
      <c r="B20" s="257" t="s">
        <v>49</v>
      </c>
      <c r="C20" s="249" t="s">
        <v>50</v>
      </c>
      <c r="D20" s="250">
        <v>45379</v>
      </c>
      <c r="E20" s="249">
        <v>2400.75</v>
      </c>
      <c r="F20" s="249">
        <v>2450.9166666666665</v>
      </c>
      <c r="G20" s="251">
        <v>2316.833333333333</v>
      </c>
      <c r="H20" s="251">
        <v>2232.9166666666665</v>
      </c>
      <c r="I20" s="251">
        <v>2098.833333333333</v>
      </c>
      <c r="J20" s="251">
        <v>2534.833333333333</v>
      </c>
      <c r="K20" s="251">
        <v>2668.9166666666661</v>
      </c>
      <c r="L20" s="251">
        <v>2752.833333333333</v>
      </c>
      <c r="M20" s="252">
        <v>2585</v>
      </c>
      <c r="N20" s="252">
        <v>2367</v>
      </c>
      <c r="O20" s="252">
        <v>4833600</v>
      </c>
      <c r="P20" s="253">
        <v>-4.202719406674907E-3</v>
      </c>
    </row>
    <row r="21" spans="1:16" ht="12.75" customHeight="1">
      <c r="A21" s="245">
        <v>11</v>
      </c>
      <c r="B21" s="257" t="s">
        <v>45</v>
      </c>
      <c r="C21" s="249" t="s">
        <v>51</v>
      </c>
      <c r="D21" s="250">
        <v>45379</v>
      </c>
      <c r="E21" s="249">
        <v>2917.05</v>
      </c>
      <c r="F21" s="249">
        <v>2979.9333333333329</v>
      </c>
      <c r="G21" s="251">
        <v>2795.016666666666</v>
      </c>
      <c r="H21" s="251">
        <v>2672.9833333333331</v>
      </c>
      <c r="I21" s="251">
        <v>2488.0666666666662</v>
      </c>
      <c r="J21" s="251">
        <v>3101.9666666666658</v>
      </c>
      <c r="K21" s="251">
        <v>3286.8833333333328</v>
      </c>
      <c r="L21" s="251">
        <v>3408.9166666666656</v>
      </c>
      <c r="M21" s="252">
        <v>3164.85</v>
      </c>
      <c r="N21" s="252">
        <v>2857.9</v>
      </c>
      <c r="O21" s="252">
        <v>19495800</v>
      </c>
      <c r="P21" s="253">
        <v>8.2396442312496876E-2</v>
      </c>
    </row>
    <row r="22" spans="1:16" ht="12.75" customHeight="1">
      <c r="A22" s="245">
        <v>12</v>
      </c>
      <c r="B22" s="257" t="s">
        <v>45</v>
      </c>
      <c r="C22" s="249" t="s">
        <v>52</v>
      </c>
      <c r="D22" s="250">
        <v>45379</v>
      </c>
      <c r="E22" s="249">
        <v>1216.5</v>
      </c>
      <c r="F22" s="249">
        <v>1240.8999999999999</v>
      </c>
      <c r="G22" s="251">
        <v>1169.0999999999997</v>
      </c>
      <c r="H22" s="251">
        <v>1121.6999999999998</v>
      </c>
      <c r="I22" s="251">
        <v>1049.8999999999996</v>
      </c>
      <c r="J22" s="251">
        <v>1288.2999999999997</v>
      </c>
      <c r="K22" s="251">
        <v>1360.1</v>
      </c>
      <c r="L22" s="251">
        <v>1407.4999999999998</v>
      </c>
      <c r="M22" s="252">
        <v>1312.7</v>
      </c>
      <c r="N22" s="252">
        <v>1193.5</v>
      </c>
      <c r="O22" s="252">
        <v>42417600</v>
      </c>
      <c r="P22" s="253">
        <v>9.9357246527057852E-2</v>
      </c>
    </row>
    <row r="23" spans="1:16" ht="12.75" customHeight="1">
      <c r="A23" s="245">
        <v>13</v>
      </c>
      <c r="B23" s="257" t="s">
        <v>43</v>
      </c>
      <c r="C23" s="249" t="s">
        <v>53</v>
      </c>
      <c r="D23" s="250">
        <v>45379</v>
      </c>
      <c r="E23" s="249">
        <v>4963.6499999999996</v>
      </c>
      <c r="F23" s="249">
        <v>4994.7666666666664</v>
      </c>
      <c r="G23" s="251">
        <v>4892.5333333333328</v>
      </c>
      <c r="H23" s="251">
        <v>4821.4166666666661</v>
      </c>
      <c r="I23" s="251">
        <v>4719.1833333333325</v>
      </c>
      <c r="J23" s="251">
        <v>5065.8833333333332</v>
      </c>
      <c r="K23" s="251">
        <v>5168.1166666666668</v>
      </c>
      <c r="L23" s="251">
        <v>5239.2333333333336</v>
      </c>
      <c r="M23" s="252">
        <v>5097</v>
      </c>
      <c r="N23" s="252">
        <v>4923.6499999999996</v>
      </c>
      <c r="O23" s="252">
        <v>1049200</v>
      </c>
      <c r="P23" s="253">
        <v>3.1458906802988594E-2</v>
      </c>
    </row>
    <row r="24" spans="1:16" ht="12.75" customHeight="1">
      <c r="A24" s="245">
        <v>14</v>
      </c>
      <c r="B24" s="257" t="s">
        <v>49</v>
      </c>
      <c r="C24" s="249" t="s">
        <v>54</v>
      </c>
      <c r="D24" s="250">
        <v>45379</v>
      </c>
      <c r="E24" s="249">
        <v>560.54999999999995</v>
      </c>
      <c r="F24" s="249">
        <v>568.30000000000007</v>
      </c>
      <c r="G24" s="251">
        <v>544.60000000000014</v>
      </c>
      <c r="H24" s="251">
        <v>528.65000000000009</v>
      </c>
      <c r="I24" s="251">
        <v>504.95000000000016</v>
      </c>
      <c r="J24" s="251">
        <v>584.25000000000011</v>
      </c>
      <c r="K24" s="251">
        <v>607.95000000000016</v>
      </c>
      <c r="L24" s="251">
        <v>623.90000000000009</v>
      </c>
      <c r="M24" s="252">
        <v>592</v>
      </c>
      <c r="N24" s="252">
        <v>552.35</v>
      </c>
      <c r="O24" s="252">
        <v>45248400</v>
      </c>
      <c r="P24" s="253">
        <v>-2.8558179077945667E-2</v>
      </c>
    </row>
    <row r="25" spans="1:16" ht="12.75" customHeight="1">
      <c r="A25" s="245">
        <v>15</v>
      </c>
      <c r="B25" s="257" t="s">
        <v>45</v>
      </c>
      <c r="C25" s="249" t="s">
        <v>55</v>
      </c>
      <c r="D25" s="250">
        <v>45379</v>
      </c>
      <c r="E25" s="249">
        <v>6039.95</v>
      </c>
      <c r="F25" s="249">
        <v>6070.1333333333341</v>
      </c>
      <c r="G25" s="251">
        <v>5955.4166666666679</v>
      </c>
      <c r="H25" s="251">
        <v>5870.8833333333341</v>
      </c>
      <c r="I25" s="251">
        <v>5756.1666666666679</v>
      </c>
      <c r="J25" s="251">
        <v>6154.6666666666679</v>
      </c>
      <c r="K25" s="251">
        <v>6269.3833333333332</v>
      </c>
      <c r="L25" s="251">
        <v>6353.9166666666679</v>
      </c>
      <c r="M25" s="252">
        <v>6184.85</v>
      </c>
      <c r="N25" s="252">
        <v>5985.6</v>
      </c>
      <c r="O25" s="252">
        <v>2278625</v>
      </c>
      <c r="P25" s="253">
        <v>1.0028812056737588E-2</v>
      </c>
    </row>
    <row r="26" spans="1:16" ht="12.75" customHeight="1">
      <c r="A26" s="245">
        <v>16</v>
      </c>
      <c r="B26" s="257" t="s">
        <v>56</v>
      </c>
      <c r="C26" s="249" t="s">
        <v>57</v>
      </c>
      <c r="D26" s="250">
        <v>45379</v>
      </c>
      <c r="E26" s="249">
        <v>488</v>
      </c>
      <c r="F26" s="249">
        <v>495.0333333333333</v>
      </c>
      <c r="G26" s="251">
        <v>478.21666666666658</v>
      </c>
      <c r="H26" s="251">
        <v>468.43333333333328</v>
      </c>
      <c r="I26" s="251">
        <v>451.61666666666656</v>
      </c>
      <c r="J26" s="251">
        <v>504.81666666666661</v>
      </c>
      <c r="K26" s="251">
        <v>521.63333333333333</v>
      </c>
      <c r="L26" s="251">
        <v>531.41666666666663</v>
      </c>
      <c r="M26" s="252">
        <v>511.85</v>
      </c>
      <c r="N26" s="252">
        <v>485.25</v>
      </c>
      <c r="O26" s="252">
        <v>13307600</v>
      </c>
      <c r="P26" s="253">
        <v>8.7628865979381444E-3</v>
      </c>
    </row>
    <row r="27" spans="1:16" ht="12.75" customHeight="1">
      <c r="A27" s="245">
        <v>17</v>
      </c>
      <c r="B27" s="257" t="s">
        <v>56</v>
      </c>
      <c r="C27" s="249" t="s">
        <v>58</v>
      </c>
      <c r="D27" s="250">
        <v>45379</v>
      </c>
      <c r="E27" s="249">
        <v>160.6</v>
      </c>
      <c r="F27" s="249">
        <v>162.81666666666663</v>
      </c>
      <c r="G27" s="251">
        <v>157.43333333333328</v>
      </c>
      <c r="H27" s="251">
        <v>154.26666666666665</v>
      </c>
      <c r="I27" s="251">
        <v>148.8833333333333</v>
      </c>
      <c r="J27" s="251">
        <v>165.98333333333326</v>
      </c>
      <c r="K27" s="251">
        <v>171.36666666666665</v>
      </c>
      <c r="L27" s="251">
        <v>174.53333333333325</v>
      </c>
      <c r="M27" s="252">
        <v>168.2</v>
      </c>
      <c r="N27" s="252">
        <v>159.65</v>
      </c>
      <c r="O27" s="252">
        <v>115980000</v>
      </c>
      <c r="P27" s="253">
        <v>-1.1463882378009802E-2</v>
      </c>
    </row>
    <row r="28" spans="1:16" ht="12.75" customHeight="1">
      <c r="A28" s="245">
        <v>18</v>
      </c>
      <c r="B28" s="257" t="s">
        <v>59</v>
      </c>
      <c r="C28" s="249" t="s">
        <v>60</v>
      </c>
      <c r="D28" s="250">
        <v>45379</v>
      </c>
      <c r="E28" s="249">
        <v>2866.05</v>
      </c>
      <c r="F28" s="249">
        <v>2868.3333333333335</v>
      </c>
      <c r="G28" s="251">
        <v>2841.7166666666672</v>
      </c>
      <c r="H28" s="251">
        <v>2817.3833333333337</v>
      </c>
      <c r="I28" s="251">
        <v>2790.7666666666673</v>
      </c>
      <c r="J28" s="251">
        <v>2892.666666666667</v>
      </c>
      <c r="K28" s="251">
        <v>2919.2833333333328</v>
      </c>
      <c r="L28" s="251">
        <v>2943.6166666666668</v>
      </c>
      <c r="M28" s="252">
        <v>2894.95</v>
      </c>
      <c r="N28" s="252">
        <v>2844</v>
      </c>
      <c r="O28" s="252">
        <v>7685800</v>
      </c>
      <c r="P28" s="253">
        <v>-1.9418218933401378E-2</v>
      </c>
    </row>
    <row r="29" spans="1:16" ht="12.75" customHeight="1">
      <c r="A29" s="245">
        <v>19</v>
      </c>
      <c r="B29" s="257" t="s">
        <v>45</v>
      </c>
      <c r="C29" s="249" t="s">
        <v>61</v>
      </c>
      <c r="D29" s="250">
        <v>45379</v>
      </c>
      <c r="E29" s="249">
        <v>2002.35</v>
      </c>
      <c r="F29" s="249">
        <v>2025.1166666666668</v>
      </c>
      <c r="G29" s="251">
        <v>1962.2333333333336</v>
      </c>
      <c r="H29" s="251">
        <v>1922.1166666666668</v>
      </c>
      <c r="I29" s="251">
        <v>1859.2333333333336</v>
      </c>
      <c r="J29" s="251">
        <v>2065.2333333333336</v>
      </c>
      <c r="K29" s="251">
        <v>2128.1166666666668</v>
      </c>
      <c r="L29" s="251">
        <v>2168.2333333333336</v>
      </c>
      <c r="M29" s="252">
        <v>2088</v>
      </c>
      <c r="N29" s="252">
        <v>1985</v>
      </c>
      <c r="O29" s="252">
        <v>3475857</v>
      </c>
      <c r="P29" s="253">
        <v>-1.5693203076283517E-2</v>
      </c>
    </row>
    <row r="30" spans="1:16" ht="12.75" customHeight="1">
      <c r="A30" s="245">
        <v>20</v>
      </c>
      <c r="B30" s="257" t="s">
        <v>45</v>
      </c>
      <c r="C30" s="254" t="s">
        <v>62</v>
      </c>
      <c r="D30" s="250">
        <v>45379</v>
      </c>
      <c r="E30" s="249">
        <v>5974.95</v>
      </c>
      <c r="F30" s="249">
        <v>6003.2166666666662</v>
      </c>
      <c r="G30" s="251">
        <v>5902.7833333333328</v>
      </c>
      <c r="H30" s="251">
        <v>5830.6166666666668</v>
      </c>
      <c r="I30" s="251">
        <v>5730.1833333333334</v>
      </c>
      <c r="J30" s="251">
        <v>6075.3833333333323</v>
      </c>
      <c r="K30" s="251">
        <v>6175.8166666666648</v>
      </c>
      <c r="L30" s="251">
        <v>6247.9833333333318</v>
      </c>
      <c r="M30" s="252">
        <v>6103.65</v>
      </c>
      <c r="N30" s="252">
        <v>5931.05</v>
      </c>
      <c r="O30" s="252">
        <v>382950</v>
      </c>
      <c r="P30" s="253">
        <v>5.3869969040247677E-2</v>
      </c>
    </row>
    <row r="31" spans="1:16" ht="12.75" customHeight="1">
      <c r="A31" s="245">
        <v>21</v>
      </c>
      <c r="B31" s="257" t="s">
        <v>63</v>
      </c>
      <c r="C31" s="249" t="s">
        <v>64</v>
      </c>
      <c r="D31" s="250">
        <v>45379</v>
      </c>
      <c r="E31" s="249">
        <v>576.25</v>
      </c>
      <c r="F31" s="249">
        <v>578.55000000000007</v>
      </c>
      <c r="G31" s="251">
        <v>569.55000000000018</v>
      </c>
      <c r="H31" s="251">
        <v>562.85000000000014</v>
      </c>
      <c r="I31" s="251">
        <v>553.85000000000025</v>
      </c>
      <c r="J31" s="251">
        <v>585.25000000000011</v>
      </c>
      <c r="K31" s="251">
        <v>594.24999999999989</v>
      </c>
      <c r="L31" s="251">
        <v>600.95000000000005</v>
      </c>
      <c r="M31" s="252">
        <v>587.54999999999995</v>
      </c>
      <c r="N31" s="252">
        <v>571.85</v>
      </c>
      <c r="O31" s="252">
        <v>20920000</v>
      </c>
      <c r="P31" s="253">
        <v>-5.2579140437480187E-2</v>
      </c>
    </row>
    <row r="32" spans="1:16" ht="12.75" customHeight="1">
      <c r="A32" s="245">
        <v>22</v>
      </c>
      <c r="B32" s="257" t="s">
        <v>43</v>
      </c>
      <c r="C32" s="249" t="s">
        <v>65</v>
      </c>
      <c r="D32" s="250">
        <v>45379</v>
      </c>
      <c r="E32" s="249">
        <v>1007.6</v>
      </c>
      <c r="F32" s="249">
        <v>1021.8166666666667</v>
      </c>
      <c r="G32" s="251">
        <v>972.93333333333339</v>
      </c>
      <c r="H32" s="251">
        <v>938.26666666666665</v>
      </c>
      <c r="I32" s="251">
        <v>889.38333333333333</v>
      </c>
      <c r="J32" s="251">
        <v>1056.4833333333336</v>
      </c>
      <c r="K32" s="251">
        <v>1105.3666666666668</v>
      </c>
      <c r="L32" s="251">
        <v>1140.0333333333335</v>
      </c>
      <c r="M32" s="252">
        <v>1070.7</v>
      </c>
      <c r="N32" s="252">
        <v>987.15</v>
      </c>
      <c r="O32" s="252">
        <v>20335700</v>
      </c>
      <c r="P32" s="253">
        <v>-4.9518273319339038E-3</v>
      </c>
    </row>
    <row r="33" spans="1:16" ht="12.75" customHeight="1">
      <c r="A33" s="245">
        <v>23</v>
      </c>
      <c r="B33" s="257" t="s">
        <v>63</v>
      </c>
      <c r="C33" s="249" t="s">
        <v>66</v>
      </c>
      <c r="D33" s="250">
        <v>45379</v>
      </c>
      <c r="E33" s="249">
        <v>1083.1500000000001</v>
      </c>
      <c r="F33" s="249">
        <v>1087.6833333333334</v>
      </c>
      <c r="G33" s="251">
        <v>1071.9666666666667</v>
      </c>
      <c r="H33" s="251">
        <v>1060.7833333333333</v>
      </c>
      <c r="I33" s="251">
        <v>1045.0666666666666</v>
      </c>
      <c r="J33" s="251">
        <v>1098.8666666666668</v>
      </c>
      <c r="K33" s="251">
        <v>1114.5833333333335</v>
      </c>
      <c r="L33" s="251">
        <v>1125.7666666666669</v>
      </c>
      <c r="M33" s="252">
        <v>1103.4000000000001</v>
      </c>
      <c r="N33" s="252">
        <v>1076.5</v>
      </c>
      <c r="O33" s="252">
        <v>45217500</v>
      </c>
      <c r="P33" s="253">
        <v>-4.9266068307554832E-2</v>
      </c>
    </row>
    <row r="34" spans="1:16" ht="12.75" customHeight="1">
      <c r="A34" s="245">
        <v>24</v>
      </c>
      <c r="B34" s="257" t="s">
        <v>56</v>
      </c>
      <c r="C34" s="249" t="s">
        <v>67</v>
      </c>
      <c r="D34" s="250">
        <v>45379</v>
      </c>
      <c r="E34" s="249">
        <v>8400.5499999999993</v>
      </c>
      <c r="F34" s="249">
        <v>8455.5666666666657</v>
      </c>
      <c r="G34" s="251">
        <v>8276.1333333333314</v>
      </c>
      <c r="H34" s="251">
        <v>8151.7166666666653</v>
      </c>
      <c r="I34" s="251">
        <v>7972.283333333331</v>
      </c>
      <c r="J34" s="251">
        <v>8579.9833333333318</v>
      </c>
      <c r="K34" s="251">
        <v>8759.4166666666661</v>
      </c>
      <c r="L34" s="251">
        <v>8883.8333333333321</v>
      </c>
      <c r="M34" s="252">
        <v>8635</v>
      </c>
      <c r="N34" s="252">
        <v>8331.15</v>
      </c>
      <c r="O34" s="252">
        <v>2434750</v>
      </c>
      <c r="P34" s="253">
        <v>-7.5410170182411088E-3</v>
      </c>
    </row>
    <row r="35" spans="1:16" ht="12.75" customHeight="1">
      <c r="A35" s="245">
        <v>25</v>
      </c>
      <c r="B35" s="257" t="s">
        <v>68</v>
      </c>
      <c r="C35" s="249" t="s">
        <v>69</v>
      </c>
      <c r="D35" s="250">
        <v>45379</v>
      </c>
      <c r="E35" s="249">
        <v>1576.55</v>
      </c>
      <c r="F35" s="249">
        <v>1583.05</v>
      </c>
      <c r="G35" s="251">
        <v>1562.3</v>
      </c>
      <c r="H35" s="251">
        <v>1548.05</v>
      </c>
      <c r="I35" s="251">
        <v>1527.3</v>
      </c>
      <c r="J35" s="251">
        <v>1597.3</v>
      </c>
      <c r="K35" s="251">
        <v>1618.05</v>
      </c>
      <c r="L35" s="251">
        <v>1632.3</v>
      </c>
      <c r="M35" s="252">
        <v>1603.8</v>
      </c>
      <c r="N35" s="252">
        <v>1568.8</v>
      </c>
      <c r="O35" s="252">
        <v>9996500</v>
      </c>
      <c r="P35" s="253">
        <v>-1.8970595576855874E-3</v>
      </c>
    </row>
    <row r="36" spans="1:16" ht="12.75" customHeight="1">
      <c r="A36" s="245">
        <v>26</v>
      </c>
      <c r="B36" s="257" t="s">
        <v>68</v>
      </c>
      <c r="C36" s="249" t="s">
        <v>70</v>
      </c>
      <c r="D36" s="250">
        <v>45379</v>
      </c>
      <c r="E36" s="249">
        <v>6479.3</v>
      </c>
      <c r="F36" s="249">
        <v>6478.8999999999987</v>
      </c>
      <c r="G36" s="251">
        <v>6417.7999999999975</v>
      </c>
      <c r="H36" s="251">
        <v>6356.2999999999984</v>
      </c>
      <c r="I36" s="251">
        <v>6295.1999999999971</v>
      </c>
      <c r="J36" s="251">
        <v>6540.3999999999978</v>
      </c>
      <c r="K36" s="251">
        <v>6601.4999999999982</v>
      </c>
      <c r="L36" s="251">
        <v>6662.9999999999982</v>
      </c>
      <c r="M36" s="252">
        <v>6540</v>
      </c>
      <c r="N36" s="252">
        <v>6417.4</v>
      </c>
      <c r="O36" s="252">
        <v>9663875</v>
      </c>
      <c r="P36" s="253">
        <v>-2.8304613953722208E-2</v>
      </c>
    </row>
    <row r="37" spans="1:16" ht="12.75" customHeight="1">
      <c r="A37" s="245">
        <v>27</v>
      </c>
      <c r="B37" s="257" t="s">
        <v>56</v>
      </c>
      <c r="C37" s="249" t="s">
        <v>71</v>
      </c>
      <c r="D37" s="250">
        <v>45379</v>
      </c>
      <c r="E37" s="249">
        <v>2292.35</v>
      </c>
      <c r="F37" s="249">
        <v>2320.1166666666668</v>
      </c>
      <c r="G37" s="251">
        <v>2252.3333333333335</v>
      </c>
      <c r="H37" s="251">
        <v>2212.3166666666666</v>
      </c>
      <c r="I37" s="251">
        <v>2144.5333333333333</v>
      </c>
      <c r="J37" s="251">
        <v>2360.1333333333337</v>
      </c>
      <c r="K37" s="251">
        <v>2427.9166666666665</v>
      </c>
      <c r="L37" s="251">
        <v>2467.9333333333338</v>
      </c>
      <c r="M37" s="252">
        <v>2387.9</v>
      </c>
      <c r="N37" s="252">
        <v>2280.1</v>
      </c>
      <c r="O37" s="252">
        <v>2505600</v>
      </c>
      <c r="P37" s="253">
        <v>-1.9718309859154931E-2</v>
      </c>
    </row>
    <row r="38" spans="1:16" ht="12.75" customHeight="1">
      <c r="A38" s="245">
        <v>28</v>
      </c>
      <c r="B38" s="257" t="s">
        <v>45</v>
      </c>
      <c r="C38" s="255" t="s">
        <v>72</v>
      </c>
      <c r="D38" s="250">
        <v>45379</v>
      </c>
      <c r="E38" s="249">
        <v>349.25</v>
      </c>
      <c r="F38" s="249">
        <v>354.76666666666665</v>
      </c>
      <c r="G38" s="251">
        <v>341.13333333333333</v>
      </c>
      <c r="H38" s="251">
        <v>333.01666666666665</v>
      </c>
      <c r="I38" s="251">
        <v>319.38333333333333</v>
      </c>
      <c r="J38" s="251">
        <v>362.88333333333333</v>
      </c>
      <c r="K38" s="251">
        <v>376.51666666666665</v>
      </c>
      <c r="L38" s="251">
        <v>384.63333333333333</v>
      </c>
      <c r="M38" s="252">
        <v>368.4</v>
      </c>
      <c r="N38" s="252">
        <v>346.65</v>
      </c>
      <c r="O38" s="252">
        <v>10654400</v>
      </c>
      <c r="P38" s="253">
        <v>2.7147925343205308E-2</v>
      </c>
    </row>
    <row r="39" spans="1:16" ht="12.75" customHeight="1">
      <c r="A39" s="245">
        <v>29</v>
      </c>
      <c r="B39" s="257" t="s">
        <v>63</v>
      </c>
      <c r="C39" s="249" t="s">
        <v>73</v>
      </c>
      <c r="D39" s="250">
        <v>45379</v>
      </c>
      <c r="E39" s="249">
        <v>179.35</v>
      </c>
      <c r="F39" s="249">
        <v>182.53333333333333</v>
      </c>
      <c r="G39" s="251">
        <v>174.41666666666666</v>
      </c>
      <c r="H39" s="251">
        <v>169.48333333333332</v>
      </c>
      <c r="I39" s="251">
        <v>161.36666666666665</v>
      </c>
      <c r="J39" s="251">
        <v>187.46666666666667</v>
      </c>
      <c r="K39" s="251">
        <v>195.58333333333334</v>
      </c>
      <c r="L39" s="251">
        <v>200.51666666666668</v>
      </c>
      <c r="M39" s="252">
        <v>190.65</v>
      </c>
      <c r="N39" s="252">
        <v>177.6</v>
      </c>
      <c r="O39" s="252">
        <v>107815000</v>
      </c>
      <c r="P39" s="253">
        <v>3.5562492496097969E-2</v>
      </c>
    </row>
    <row r="40" spans="1:16" ht="12.75" customHeight="1">
      <c r="A40" s="245">
        <v>30</v>
      </c>
      <c r="B40" s="257" t="s">
        <v>63</v>
      </c>
      <c r="C40" s="249" t="s">
        <v>74</v>
      </c>
      <c r="D40" s="250">
        <v>45379</v>
      </c>
      <c r="E40" s="249">
        <v>261.60000000000002</v>
      </c>
      <c r="F40" s="249">
        <v>265.03333333333336</v>
      </c>
      <c r="G40" s="251">
        <v>255.7166666666667</v>
      </c>
      <c r="H40" s="251">
        <v>249.83333333333331</v>
      </c>
      <c r="I40" s="251">
        <v>240.51666666666665</v>
      </c>
      <c r="J40" s="251">
        <v>270.91666666666674</v>
      </c>
      <c r="K40" s="251">
        <v>280.23333333333346</v>
      </c>
      <c r="L40" s="251">
        <v>286.11666666666679</v>
      </c>
      <c r="M40" s="252">
        <v>274.35000000000002</v>
      </c>
      <c r="N40" s="252">
        <v>259.14999999999998</v>
      </c>
      <c r="O40" s="252">
        <v>123806475</v>
      </c>
      <c r="P40" s="253">
        <v>7.4259193145305245E-3</v>
      </c>
    </row>
    <row r="41" spans="1:16" ht="12.75" customHeight="1">
      <c r="A41" s="245">
        <v>31</v>
      </c>
      <c r="B41" s="257" t="s">
        <v>59</v>
      </c>
      <c r="C41" s="249" t="s">
        <v>75</v>
      </c>
      <c r="D41" s="250">
        <v>45379</v>
      </c>
      <c r="E41" s="249">
        <v>1379.2</v>
      </c>
      <c r="F41" s="249">
        <v>1393.0666666666666</v>
      </c>
      <c r="G41" s="251">
        <v>1349.4333333333332</v>
      </c>
      <c r="H41" s="251">
        <v>1319.6666666666665</v>
      </c>
      <c r="I41" s="251">
        <v>1276.0333333333331</v>
      </c>
      <c r="J41" s="251">
        <v>1422.8333333333333</v>
      </c>
      <c r="K41" s="251">
        <v>1466.4666666666665</v>
      </c>
      <c r="L41" s="251">
        <v>1496.2333333333333</v>
      </c>
      <c r="M41" s="252">
        <v>1436.7</v>
      </c>
      <c r="N41" s="252">
        <v>1363.3</v>
      </c>
      <c r="O41" s="252">
        <v>3259125</v>
      </c>
      <c r="P41" s="253">
        <v>9.9013657056145676E-2</v>
      </c>
    </row>
    <row r="42" spans="1:16" ht="12.75" customHeight="1">
      <c r="A42" s="245">
        <v>32</v>
      </c>
      <c r="B42" s="257" t="s">
        <v>41</v>
      </c>
      <c r="C42" s="249" t="s">
        <v>76</v>
      </c>
      <c r="D42" s="250">
        <v>45379</v>
      </c>
      <c r="E42" s="249">
        <v>190.9</v>
      </c>
      <c r="F42" s="249">
        <v>195.10000000000002</v>
      </c>
      <c r="G42" s="251">
        <v>184.40000000000003</v>
      </c>
      <c r="H42" s="251">
        <v>177.9</v>
      </c>
      <c r="I42" s="251">
        <v>167.20000000000002</v>
      </c>
      <c r="J42" s="251">
        <v>201.60000000000005</v>
      </c>
      <c r="K42" s="251">
        <v>212.30000000000004</v>
      </c>
      <c r="L42" s="251">
        <v>218.80000000000007</v>
      </c>
      <c r="M42" s="252">
        <v>205.8</v>
      </c>
      <c r="N42" s="252">
        <v>188.6</v>
      </c>
      <c r="O42" s="252">
        <v>158665200</v>
      </c>
      <c r="P42" s="253">
        <v>1.8961856651292189E-2</v>
      </c>
    </row>
    <row r="43" spans="1:16" ht="12.75" customHeight="1">
      <c r="A43" s="245">
        <v>33</v>
      </c>
      <c r="B43" s="257" t="s">
        <v>59</v>
      </c>
      <c r="C43" s="249" t="s">
        <v>77</v>
      </c>
      <c r="D43" s="250">
        <v>45379</v>
      </c>
      <c r="E43" s="249">
        <v>552.29999999999995</v>
      </c>
      <c r="F43" s="249">
        <v>555.76666666666665</v>
      </c>
      <c r="G43" s="251">
        <v>544.5333333333333</v>
      </c>
      <c r="H43" s="251">
        <v>536.76666666666665</v>
      </c>
      <c r="I43" s="251">
        <v>525.5333333333333</v>
      </c>
      <c r="J43" s="251">
        <v>563.5333333333333</v>
      </c>
      <c r="K43" s="251">
        <v>574.76666666666665</v>
      </c>
      <c r="L43" s="251">
        <v>582.5333333333333</v>
      </c>
      <c r="M43" s="252">
        <v>567</v>
      </c>
      <c r="N43" s="252">
        <v>548</v>
      </c>
      <c r="O43" s="252">
        <v>15664440</v>
      </c>
      <c r="P43" s="253">
        <v>-5.6975282781734395E-3</v>
      </c>
    </row>
    <row r="44" spans="1:16" ht="12.75" customHeight="1">
      <c r="A44" s="245">
        <v>34</v>
      </c>
      <c r="B44" s="257" t="s">
        <v>56</v>
      </c>
      <c r="C44" s="249" t="s">
        <v>78</v>
      </c>
      <c r="D44" s="250">
        <v>45379</v>
      </c>
      <c r="E44" s="249">
        <v>1121.3</v>
      </c>
      <c r="F44" s="249">
        <v>1133.5166666666667</v>
      </c>
      <c r="G44" s="251">
        <v>1098.9333333333334</v>
      </c>
      <c r="H44" s="251">
        <v>1076.5666666666668</v>
      </c>
      <c r="I44" s="251">
        <v>1041.9833333333336</v>
      </c>
      <c r="J44" s="251">
        <v>1155.8833333333332</v>
      </c>
      <c r="K44" s="251">
        <v>1190.4666666666667</v>
      </c>
      <c r="L44" s="251">
        <v>1212.833333333333</v>
      </c>
      <c r="M44" s="252">
        <v>1168.0999999999999</v>
      </c>
      <c r="N44" s="252">
        <v>1111.1500000000001</v>
      </c>
      <c r="O44" s="252">
        <v>8037000</v>
      </c>
      <c r="P44" s="253">
        <v>7.3102343280592827E-2</v>
      </c>
    </row>
    <row r="45" spans="1:16" ht="12.75" customHeight="1">
      <c r="A45" s="245">
        <v>35</v>
      </c>
      <c r="B45" s="257" t="s">
        <v>79</v>
      </c>
      <c r="C45" s="249" t="s">
        <v>80</v>
      </c>
      <c r="D45" s="250">
        <v>45379</v>
      </c>
      <c r="E45" s="249">
        <v>1172.8499999999999</v>
      </c>
      <c r="F45" s="249">
        <v>1181.1666666666667</v>
      </c>
      <c r="G45" s="251">
        <v>1149.6333333333334</v>
      </c>
      <c r="H45" s="251">
        <v>1126.4166666666667</v>
      </c>
      <c r="I45" s="251">
        <v>1094.8833333333334</v>
      </c>
      <c r="J45" s="251">
        <v>1204.3833333333334</v>
      </c>
      <c r="K45" s="251">
        <v>1235.9166666666667</v>
      </c>
      <c r="L45" s="251">
        <v>1259.1333333333334</v>
      </c>
      <c r="M45" s="252">
        <v>1212.7</v>
      </c>
      <c r="N45" s="252">
        <v>1157.95</v>
      </c>
      <c r="O45" s="252">
        <v>34257950</v>
      </c>
      <c r="P45" s="253">
        <v>-5.3509860708867742E-3</v>
      </c>
    </row>
    <row r="46" spans="1:16" ht="12.75" customHeight="1">
      <c r="A46" s="245">
        <v>36</v>
      </c>
      <c r="B46" s="257" t="s">
        <v>41</v>
      </c>
      <c r="C46" s="249" t="s">
        <v>81</v>
      </c>
      <c r="D46" s="250">
        <v>45379</v>
      </c>
      <c r="E46" s="249">
        <v>226.35</v>
      </c>
      <c r="F46" s="249">
        <v>232.28333333333333</v>
      </c>
      <c r="G46" s="251">
        <v>217.31666666666666</v>
      </c>
      <c r="H46" s="251">
        <v>208.28333333333333</v>
      </c>
      <c r="I46" s="251">
        <v>193.31666666666666</v>
      </c>
      <c r="J46" s="251">
        <v>241.31666666666666</v>
      </c>
      <c r="K46" s="251">
        <v>256.2833333333333</v>
      </c>
      <c r="L46" s="251">
        <v>265.31666666666666</v>
      </c>
      <c r="M46" s="252">
        <v>247.25</v>
      </c>
      <c r="N46" s="252">
        <v>223.25</v>
      </c>
      <c r="O46" s="252">
        <v>96463500</v>
      </c>
      <c r="P46" s="253">
        <v>5.4280468212072525E-2</v>
      </c>
    </row>
    <row r="47" spans="1:16" ht="12.75" customHeight="1">
      <c r="A47" s="245">
        <v>37</v>
      </c>
      <c r="B47" s="257" t="s">
        <v>43</v>
      </c>
      <c r="C47" s="249" t="s">
        <v>82</v>
      </c>
      <c r="D47" s="250">
        <v>45379</v>
      </c>
      <c r="E47" s="249">
        <v>254.05</v>
      </c>
      <c r="F47" s="249">
        <v>259.71666666666664</v>
      </c>
      <c r="G47" s="251">
        <v>245.43333333333328</v>
      </c>
      <c r="H47" s="251">
        <v>236.81666666666663</v>
      </c>
      <c r="I47" s="251">
        <v>222.53333333333327</v>
      </c>
      <c r="J47" s="251">
        <v>268.33333333333326</v>
      </c>
      <c r="K47" s="251">
        <v>282.61666666666667</v>
      </c>
      <c r="L47" s="251">
        <v>291.23333333333329</v>
      </c>
      <c r="M47" s="252">
        <v>274</v>
      </c>
      <c r="N47" s="252">
        <v>251.1</v>
      </c>
      <c r="O47" s="252">
        <v>48690000</v>
      </c>
      <c r="P47" s="253">
        <v>-1.4272699665958092E-2</v>
      </c>
    </row>
    <row r="48" spans="1:16" ht="12.75" customHeight="1">
      <c r="A48" s="245">
        <v>38</v>
      </c>
      <c r="B48" s="257" t="s">
        <v>56</v>
      </c>
      <c r="C48" s="249" t="s">
        <v>83</v>
      </c>
      <c r="D48" s="250">
        <v>45379</v>
      </c>
      <c r="E48" s="249">
        <v>28443.200000000001</v>
      </c>
      <c r="F48" s="249">
        <v>28861.8</v>
      </c>
      <c r="G48" s="251">
        <v>27804.1</v>
      </c>
      <c r="H48" s="251">
        <v>27165</v>
      </c>
      <c r="I48" s="251">
        <v>26107.3</v>
      </c>
      <c r="J48" s="251">
        <v>29500.899999999998</v>
      </c>
      <c r="K48" s="251">
        <v>30558.600000000002</v>
      </c>
      <c r="L48" s="251">
        <v>31197.699999999997</v>
      </c>
      <c r="M48" s="252">
        <v>29919.5</v>
      </c>
      <c r="N48" s="252">
        <v>28222.7</v>
      </c>
      <c r="O48" s="252">
        <v>249350</v>
      </c>
      <c r="P48" s="253">
        <v>-6.0828625235404894E-2</v>
      </c>
    </row>
    <row r="49" spans="1:16" ht="12.75" customHeight="1">
      <c r="A49" s="245">
        <v>39</v>
      </c>
      <c r="B49" s="257" t="s">
        <v>84</v>
      </c>
      <c r="C49" s="249" t="s">
        <v>85</v>
      </c>
      <c r="D49" s="250">
        <v>45379</v>
      </c>
      <c r="E49" s="249">
        <v>599.35</v>
      </c>
      <c r="F49" s="249">
        <v>606.36666666666667</v>
      </c>
      <c r="G49" s="251">
        <v>584.73333333333335</v>
      </c>
      <c r="H49" s="251">
        <v>570.11666666666667</v>
      </c>
      <c r="I49" s="251">
        <v>548.48333333333335</v>
      </c>
      <c r="J49" s="251">
        <v>620.98333333333335</v>
      </c>
      <c r="K49" s="251">
        <v>642.61666666666679</v>
      </c>
      <c r="L49" s="251">
        <v>657.23333333333335</v>
      </c>
      <c r="M49" s="252">
        <v>628</v>
      </c>
      <c r="N49" s="252">
        <v>591.75</v>
      </c>
      <c r="O49" s="252">
        <v>28211400</v>
      </c>
      <c r="P49" s="253">
        <v>1.4171088391354988E-2</v>
      </c>
    </row>
    <row r="50" spans="1:16" ht="12.75" customHeight="1">
      <c r="A50" s="245">
        <v>40</v>
      </c>
      <c r="B50" s="257" t="s">
        <v>59</v>
      </c>
      <c r="C50" s="249" t="s">
        <v>86</v>
      </c>
      <c r="D50" s="250">
        <v>45379</v>
      </c>
      <c r="E50" s="249">
        <v>4869.45</v>
      </c>
      <c r="F50" s="249">
        <v>4901.8166666666666</v>
      </c>
      <c r="G50" s="251">
        <v>4815.6833333333334</v>
      </c>
      <c r="H50" s="251">
        <v>4761.916666666667</v>
      </c>
      <c r="I50" s="251">
        <v>4675.7833333333338</v>
      </c>
      <c r="J50" s="251">
        <v>4955.583333333333</v>
      </c>
      <c r="K50" s="251">
        <v>5041.7166666666662</v>
      </c>
      <c r="L50" s="251">
        <v>5095.4833333333327</v>
      </c>
      <c r="M50" s="252">
        <v>4987.95</v>
      </c>
      <c r="N50" s="252">
        <v>4848.05</v>
      </c>
      <c r="O50" s="252">
        <v>2486800</v>
      </c>
      <c r="P50" s="253">
        <v>1.0565669700910272E-2</v>
      </c>
    </row>
    <row r="51" spans="1:16" ht="12.75" customHeight="1">
      <c r="A51" s="245">
        <v>41</v>
      </c>
      <c r="B51" s="257" t="s">
        <v>87</v>
      </c>
      <c r="C51" s="254" t="s">
        <v>88</v>
      </c>
      <c r="D51" s="250">
        <v>45379</v>
      </c>
      <c r="E51" s="249">
        <v>726.95</v>
      </c>
      <c r="F51" s="249">
        <v>745.01666666666677</v>
      </c>
      <c r="G51" s="251">
        <v>703.08333333333348</v>
      </c>
      <c r="H51" s="251">
        <v>679.2166666666667</v>
      </c>
      <c r="I51" s="251">
        <v>637.28333333333342</v>
      </c>
      <c r="J51" s="251">
        <v>768.88333333333355</v>
      </c>
      <c r="K51" s="251">
        <v>810.81666666666672</v>
      </c>
      <c r="L51" s="251">
        <v>834.68333333333362</v>
      </c>
      <c r="M51" s="252">
        <v>786.95</v>
      </c>
      <c r="N51" s="252">
        <v>721.15</v>
      </c>
      <c r="O51" s="252">
        <v>7771000</v>
      </c>
      <c r="P51" s="253">
        <v>-4.0380340824895035E-2</v>
      </c>
    </row>
    <row r="52" spans="1:16" ht="12.75" customHeight="1">
      <c r="A52" s="245">
        <v>42</v>
      </c>
      <c r="B52" s="257" t="s">
        <v>63</v>
      </c>
      <c r="C52" s="249" t="s">
        <v>89</v>
      </c>
      <c r="D52" s="250">
        <v>45379</v>
      </c>
      <c r="E52" s="249">
        <v>539.29999999999995</v>
      </c>
      <c r="F52" s="249">
        <v>548.2833333333333</v>
      </c>
      <c r="G52" s="251">
        <v>523.01666666666665</v>
      </c>
      <c r="H52" s="251">
        <v>506.73333333333335</v>
      </c>
      <c r="I52" s="251">
        <v>481.4666666666667</v>
      </c>
      <c r="J52" s="251">
        <v>564.56666666666661</v>
      </c>
      <c r="K52" s="251">
        <v>589.83333333333326</v>
      </c>
      <c r="L52" s="251">
        <v>606.11666666666656</v>
      </c>
      <c r="M52" s="252">
        <v>573.54999999999995</v>
      </c>
      <c r="N52" s="252">
        <v>532</v>
      </c>
      <c r="O52" s="252">
        <v>49077900</v>
      </c>
      <c r="P52" s="253">
        <v>4.6821008984105045E-2</v>
      </c>
    </row>
    <row r="53" spans="1:16" ht="12.75" customHeight="1">
      <c r="A53" s="245">
        <v>43</v>
      </c>
      <c r="B53" s="257" t="s">
        <v>68</v>
      </c>
      <c r="C53" s="256" t="s">
        <v>90</v>
      </c>
      <c r="D53" s="250">
        <v>45379</v>
      </c>
      <c r="E53" s="249">
        <v>723.95</v>
      </c>
      <c r="F53" s="249">
        <v>735.98333333333323</v>
      </c>
      <c r="G53" s="251">
        <v>706.96666666666647</v>
      </c>
      <c r="H53" s="251">
        <v>689.98333333333323</v>
      </c>
      <c r="I53" s="251">
        <v>660.96666666666647</v>
      </c>
      <c r="J53" s="251">
        <v>752.96666666666647</v>
      </c>
      <c r="K53" s="251">
        <v>781.98333333333312</v>
      </c>
      <c r="L53" s="251">
        <v>798.96666666666647</v>
      </c>
      <c r="M53" s="252">
        <v>765</v>
      </c>
      <c r="N53" s="252">
        <v>719</v>
      </c>
      <c r="O53" s="252">
        <v>4090125</v>
      </c>
      <c r="P53" s="253">
        <v>7.0972683175899928E-2</v>
      </c>
    </row>
    <row r="54" spans="1:16" ht="12.75" customHeight="1">
      <c r="A54" s="245">
        <v>44</v>
      </c>
      <c r="B54" s="257" t="s">
        <v>45</v>
      </c>
      <c r="C54" s="254" t="s">
        <v>91</v>
      </c>
      <c r="D54" s="250">
        <v>45379</v>
      </c>
      <c r="E54" s="249">
        <v>339.25</v>
      </c>
      <c r="F54" s="249">
        <v>347.48333333333335</v>
      </c>
      <c r="G54" s="251">
        <v>328.4666666666667</v>
      </c>
      <c r="H54" s="251">
        <v>317.68333333333334</v>
      </c>
      <c r="I54" s="251">
        <v>298.66666666666669</v>
      </c>
      <c r="J54" s="251">
        <v>358.26666666666671</v>
      </c>
      <c r="K54" s="251">
        <v>377.28333333333336</v>
      </c>
      <c r="L54" s="251">
        <v>388.06666666666672</v>
      </c>
      <c r="M54" s="252">
        <v>366.5</v>
      </c>
      <c r="N54" s="252">
        <v>336.7</v>
      </c>
      <c r="O54" s="252">
        <v>8323900</v>
      </c>
      <c r="P54" s="253">
        <v>4.9592716818399614E-2</v>
      </c>
    </row>
    <row r="55" spans="1:16" ht="12.75" customHeight="1">
      <c r="A55" s="245">
        <v>45</v>
      </c>
      <c r="B55" s="257" t="s">
        <v>68</v>
      </c>
      <c r="C55" s="249" t="s">
        <v>92</v>
      </c>
      <c r="D55" s="250">
        <v>45379</v>
      </c>
      <c r="E55" s="249">
        <v>1050.0999999999999</v>
      </c>
      <c r="F55" s="249">
        <v>1057.05</v>
      </c>
      <c r="G55" s="251">
        <v>1034.3999999999999</v>
      </c>
      <c r="H55" s="251">
        <v>1018.6999999999998</v>
      </c>
      <c r="I55" s="251">
        <v>996.04999999999973</v>
      </c>
      <c r="J55" s="251">
        <v>1072.75</v>
      </c>
      <c r="K55" s="251">
        <v>1095.4000000000001</v>
      </c>
      <c r="L55" s="251">
        <v>1111.1000000000001</v>
      </c>
      <c r="M55" s="252">
        <v>1079.7</v>
      </c>
      <c r="N55" s="252">
        <v>1041.3499999999999</v>
      </c>
      <c r="O55" s="252">
        <v>14143125</v>
      </c>
      <c r="P55" s="253">
        <v>2.7029422190712514E-3</v>
      </c>
    </row>
    <row r="56" spans="1:16" ht="12.75" customHeight="1">
      <c r="A56" s="245">
        <v>46</v>
      </c>
      <c r="B56" s="257" t="s">
        <v>43</v>
      </c>
      <c r="C56" s="249" t="s">
        <v>93</v>
      </c>
      <c r="D56" s="250">
        <v>45379</v>
      </c>
      <c r="E56" s="249">
        <v>1475.3</v>
      </c>
      <c r="F56" s="249">
        <v>1472.1166666666668</v>
      </c>
      <c r="G56" s="251">
        <v>1458.9833333333336</v>
      </c>
      <c r="H56" s="251">
        <v>1442.6666666666667</v>
      </c>
      <c r="I56" s="251">
        <v>1429.5333333333335</v>
      </c>
      <c r="J56" s="251">
        <v>1488.4333333333336</v>
      </c>
      <c r="K56" s="251">
        <v>1501.5666666666668</v>
      </c>
      <c r="L56" s="251">
        <v>1517.8833333333337</v>
      </c>
      <c r="M56" s="252">
        <v>1485.25</v>
      </c>
      <c r="N56" s="252">
        <v>1455.8</v>
      </c>
      <c r="O56" s="252">
        <v>10206950</v>
      </c>
      <c r="P56" s="253">
        <v>1.6584805766409389E-3</v>
      </c>
    </row>
    <row r="57" spans="1:16" ht="12.75" customHeight="1">
      <c r="A57" s="245">
        <v>47</v>
      </c>
      <c r="B57" s="257" t="s">
        <v>45</v>
      </c>
      <c r="C57" s="249" t="s">
        <v>94</v>
      </c>
      <c r="D57" s="250">
        <v>45379</v>
      </c>
      <c r="E57" s="249">
        <v>419.15</v>
      </c>
      <c r="F57" s="249">
        <v>427.38333333333338</v>
      </c>
      <c r="G57" s="251">
        <v>403.61666666666679</v>
      </c>
      <c r="H57" s="251">
        <v>388.08333333333343</v>
      </c>
      <c r="I57" s="251">
        <v>364.31666666666683</v>
      </c>
      <c r="J57" s="251">
        <v>442.91666666666674</v>
      </c>
      <c r="K57" s="251">
        <v>466.68333333333328</v>
      </c>
      <c r="L57" s="251">
        <v>482.2166666666667</v>
      </c>
      <c r="M57" s="252">
        <v>451.15</v>
      </c>
      <c r="N57" s="252">
        <v>411.85</v>
      </c>
      <c r="O57" s="252">
        <v>60104100</v>
      </c>
      <c r="P57" s="253">
        <v>4.5821609968209887E-2</v>
      </c>
    </row>
    <row r="58" spans="1:16" ht="12.75" customHeight="1">
      <c r="A58" s="245">
        <v>48</v>
      </c>
      <c r="B58" s="257" t="s">
        <v>87</v>
      </c>
      <c r="C58" s="249" t="s">
        <v>95</v>
      </c>
      <c r="D58" s="250">
        <v>45379</v>
      </c>
      <c r="E58" s="249">
        <v>6184.65</v>
      </c>
      <c r="F58" s="249">
        <v>6218.4000000000005</v>
      </c>
      <c r="G58" s="251">
        <v>6098.3000000000011</v>
      </c>
      <c r="H58" s="251">
        <v>6011.9500000000007</v>
      </c>
      <c r="I58" s="251">
        <v>5891.8500000000013</v>
      </c>
      <c r="J58" s="251">
        <v>6304.7500000000009</v>
      </c>
      <c r="K58" s="251">
        <v>6424.8500000000013</v>
      </c>
      <c r="L58" s="251">
        <v>6511.2000000000007</v>
      </c>
      <c r="M58" s="252">
        <v>6338.5</v>
      </c>
      <c r="N58" s="252">
        <v>6132.05</v>
      </c>
      <c r="O58" s="252">
        <v>1363200</v>
      </c>
      <c r="P58" s="253">
        <v>-3.0509921058246212E-2</v>
      </c>
    </row>
    <row r="59" spans="1:16" ht="12.75" customHeight="1">
      <c r="A59" s="245">
        <v>49</v>
      </c>
      <c r="B59" s="257" t="s">
        <v>59</v>
      </c>
      <c r="C59" s="249" t="s">
        <v>96</v>
      </c>
      <c r="D59" s="250">
        <v>45379</v>
      </c>
      <c r="E59" s="249">
        <v>2571.15</v>
      </c>
      <c r="F59" s="249">
        <v>2592.9333333333329</v>
      </c>
      <c r="G59" s="251">
        <v>2528.3666666666659</v>
      </c>
      <c r="H59" s="251">
        <v>2485.583333333333</v>
      </c>
      <c r="I59" s="251">
        <v>2421.016666666666</v>
      </c>
      <c r="J59" s="251">
        <v>2635.7166666666658</v>
      </c>
      <c r="K59" s="251">
        <v>2700.2833333333324</v>
      </c>
      <c r="L59" s="251">
        <v>2743.0666666666657</v>
      </c>
      <c r="M59" s="252">
        <v>2657.5</v>
      </c>
      <c r="N59" s="252">
        <v>2550.15</v>
      </c>
      <c r="O59" s="252">
        <v>3337600</v>
      </c>
      <c r="P59" s="253">
        <v>3.2481593763533996E-2</v>
      </c>
    </row>
    <row r="60" spans="1:16" ht="12.75" customHeight="1">
      <c r="A60" s="245">
        <v>50</v>
      </c>
      <c r="B60" s="257" t="s">
        <v>45</v>
      </c>
      <c r="C60" s="249" t="s">
        <v>97</v>
      </c>
      <c r="D60" s="250">
        <v>45379</v>
      </c>
      <c r="E60" s="249">
        <v>863.85</v>
      </c>
      <c r="F60" s="249">
        <v>883.61666666666667</v>
      </c>
      <c r="G60" s="251">
        <v>835.23333333333335</v>
      </c>
      <c r="H60" s="251">
        <v>806.61666666666667</v>
      </c>
      <c r="I60" s="251">
        <v>758.23333333333335</v>
      </c>
      <c r="J60" s="251">
        <v>912.23333333333335</v>
      </c>
      <c r="K60" s="251">
        <v>960.61666666666679</v>
      </c>
      <c r="L60" s="251">
        <v>989.23333333333335</v>
      </c>
      <c r="M60" s="252">
        <v>932</v>
      </c>
      <c r="N60" s="252">
        <v>855</v>
      </c>
      <c r="O60" s="252">
        <v>18015000</v>
      </c>
      <c r="P60" s="253">
        <v>1.0999494921151579E-2</v>
      </c>
    </row>
    <row r="61" spans="1:16" ht="12.75" customHeight="1">
      <c r="A61" s="245">
        <v>51</v>
      </c>
      <c r="B61" s="257" t="s">
        <v>45</v>
      </c>
      <c r="C61" s="256" t="s">
        <v>98</v>
      </c>
      <c r="D61" s="250">
        <v>45379</v>
      </c>
      <c r="E61" s="249">
        <v>1069.5999999999999</v>
      </c>
      <c r="F61" s="249">
        <v>1082.6333333333334</v>
      </c>
      <c r="G61" s="251">
        <v>1047.6166666666668</v>
      </c>
      <c r="H61" s="251">
        <v>1025.6333333333334</v>
      </c>
      <c r="I61" s="251">
        <v>990.61666666666679</v>
      </c>
      <c r="J61" s="251">
        <v>1104.6166666666668</v>
      </c>
      <c r="K61" s="251">
        <v>1139.6333333333337</v>
      </c>
      <c r="L61" s="251">
        <v>1161.6166666666668</v>
      </c>
      <c r="M61" s="252">
        <v>1117.6500000000001</v>
      </c>
      <c r="N61" s="252">
        <v>1060.6500000000001</v>
      </c>
      <c r="O61" s="252">
        <v>1332100</v>
      </c>
      <c r="P61" s="253">
        <v>2.3668639053254437E-2</v>
      </c>
    </row>
    <row r="62" spans="1:16" ht="12.75" customHeight="1">
      <c r="A62" s="245">
        <v>52</v>
      </c>
      <c r="B62" s="257" t="s">
        <v>41</v>
      </c>
      <c r="C62" s="254" t="s">
        <v>99</v>
      </c>
      <c r="D62" s="250">
        <v>45379</v>
      </c>
      <c r="E62" s="249">
        <v>278.5</v>
      </c>
      <c r="F62" s="249">
        <v>280.83333333333331</v>
      </c>
      <c r="G62" s="251">
        <v>271.51666666666665</v>
      </c>
      <c r="H62" s="251">
        <v>264.53333333333336</v>
      </c>
      <c r="I62" s="251">
        <v>255.2166666666667</v>
      </c>
      <c r="J62" s="251">
        <v>287.81666666666661</v>
      </c>
      <c r="K62" s="251">
        <v>297.13333333333333</v>
      </c>
      <c r="L62" s="251">
        <v>304.11666666666656</v>
      </c>
      <c r="M62" s="252">
        <v>290.14999999999998</v>
      </c>
      <c r="N62" s="252">
        <v>273.85000000000002</v>
      </c>
      <c r="O62" s="252">
        <v>17712000</v>
      </c>
      <c r="P62" s="253">
        <v>-1.0657550774180576E-2</v>
      </c>
    </row>
    <row r="63" spans="1:16" ht="12.75" customHeight="1">
      <c r="A63" s="245">
        <v>53</v>
      </c>
      <c r="B63" s="257" t="s">
        <v>63</v>
      </c>
      <c r="C63" s="249" t="s">
        <v>100</v>
      </c>
      <c r="D63" s="250">
        <v>45379</v>
      </c>
      <c r="E63" s="249">
        <v>127.35</v>
      </c>
      <c r="F63" s="249">
        <v>128.98333333333332</v>
      </c>
      <c r="G63" s="251">
        <v>125.16666666666663</v>
      </c>
      <c r="H63" s="251">
        <v>122.98333333333331</v>
      </c>
      <c r="I63" s="251">
        <v>119.16666666666661</v>
      </c>
      <c r="J63" s="251">
        <v>131.16666666666663</v>
      </c>
      <c r="K63" s="251">
        <v>134.98333333333329</v>
      </c>
      <c r="L63" s="251">
        <v>137.16666666666666</v>
      </c>
      <c r="M63" s="252">
        <v>132.80000000000001</v>
      </c>
      <c r="N63" s="252">
        <v>126.8</v>
      </c>
      <c r="O63" s="252">
        <v>47630000</v>
      </c>
      <c r="P63" s="253">
        <v>5.8915073365940415E-2</v>
      </c>
    </row>
    <row r="64" spans="1:16" ht="12.75" customHeight="1">
      <c r="A64" s="245">
        <v>54</v>
      </c>
      <c r="B64" s="257" t="s">
        <v>41</v>
      </c>
      <c r="C64" s="249" t="s">
        <v>101</v>
      </c>
      <c r="D64" s="250">
        <v>45379</v>
      </c>
      <c r="E64" s="249">
        <v>2683.9</v>
      </c>
      <c r="F64" s="249">
        <v>2720</v>
      </c>
      <c r="G64" s="251">
        <v>2630</v>
      </c>
      <c r="H64" s="251">
        <v>2576.1</v>
      </c>
      <c r="I64" s="251">
        <v>2486.1</v>
      </c>
      <c r="J64" s="251">
        <v>2773.9</v>
      </c>
      <c r="K64" s="251">
        <v>2863.9</v>
      </c>
      <c r="L64" s="251">
        <v>2917.8</v>
      </c>
      <c r="M64" s="252">
        <v>2810</v>
      </c>
      <c r="N64" s="252">
        <v>2666.1</v>
      </c>
      <c r="O64" s="252">
        <v>3582300</v>
      </c>
      <c r="P64" s="253">
        <v>-1.5986814997939844E-2</v>
      </c>
    </row>
    <row r="65" spans="1:16" ht="12.75" customHeight="1">
      <c r="A65" s="245">
        <v>55</v>
      </c>
      <c r="B65" s="257" t="s">
        <v>59</v>
      </c>
      <c r="C65" s="249" t="s">
        <v>102</v>
      </c>
      <c r="D65" s="250">
        <v>45379</v>
      </c>
      <c r="E65" s="249">
        <v>521.85</v>
      </c>
      <c r="F65" s="249">
        <v>524.05000000000007</v>
      </c>
      <c r="G65" s="251">
        <v>514.95000000000016</v>
      </c>
      <c r="H65" s="251">
        <v>508.05000000000007</v>
      </c>
      <c r="I65" s="251">
        <v>498.95000000000016</v>
      </c>
      <c r="J65" s="251">
        <v>530.95000000000016</v>
      </c>
      <c r="K65" s="251">
        <v>540.05000000000007</v>
      </c>
      <c r="L65" s="251">
        <v>546.95000000000016</v>
      </c>
      <c r="M65" s="252">
        <v>533.15</v>
      </c>
      <c r="N65" s="252">
        <v>517.15</v>
      </c>
      <c r="O65" s="252">
        <v>22153750</v>
      </c>
      <c r="P65" s="253">
        <v>7.2747939755612393E-3</v>
      </c>
    </row>
    <row r="66" spans="1:16" ht="12.75" customHeight="1">
      <c r="A66" s="245">
        <v>56</v>
      </c>
      <c r="B66" s="257" t="s">
        <v>49</v>
      </c>
      <c r="C66" s="254" t="s">
        <v>103</v>
      </c>
      <c r="D66" s="250">
        <v>45379</v>
      </c>
      <c r="E66" s="249">
        <v>1829.75</v>
      </c>
      <c r="F66" s="249">
        <v>1855.9666666666665</v>
      </c>
      <c r="G66" s="251">
        <v>1781.7333333333329</v>
      </c>
      <c r="H66" s="251">
        <v>1733.7166666666665</v>
      </c>
      <c r="I66" s="251">
        <v>1659.4833333333329</v>
      </c>
      <c r="J66" s="251">
        <v>1903.9833333333329</v>
      </c>
      <c r="K66" s="251">
        <v>1978.2166666666665</v>
      </c>
      <c r="L66" s="251">
        <v>2026.2333333333329</v>
      </c>
      <c r="M66" s="252">
        <v>1930.2</v>
      </c>
      <c r="N66" s="252">
        <v>1807.95</v>
      </c>
      <c r="O66" s="252">
        <v>3445000</v>
      </c>
      <c r="P66" s="253">
        <v>-1.4165116611818572E-2</v>
      </c>
    </row>
    <row r="67" spans="1:16" ht="12.75" customHeight="1">
      <c r="A67" s="245">
        <v>57</v>
      </c>
      <c r="B67" s="257" t="s">
        <v>39</v>
      </c>
      <c r="C67" s="249" t="s">
        <v>104</v>
      </c>
      <c r="D67" s="250">
        <v>45379</v>
      </c>
      <c r="E67" s="249">
        <v>2072.65</v>
      </c>
      <c r="F67" s="249">
        <v>2096.25</v>
      </c>
      <c r="G67" s="251">
        <v>2036.5500000000002</v>
      </c>
      <c r="H67" s="251">
        <v>2000.4500000000003</v>
      </c>
      <c r="I67" s="251">
        <v>1940.7500000000005</v>
      </c>
      <c r="J67" s="251">
        <v>2132.35</v>
      </c>
      <c r="K67" s="251">
        <v>2192.0499999999997</v>
      </c>
      <c r="L67" s="251">
        <v>2228.1499999999996</v>
      </c>
      <c r="M67" s="252">
        <v>2155.9499999999998</v>
      </c>
      <c r="N67" s="252">
        <v>2060.15</v>
      </c>
      <c r="O67" s="252">
        <v>2808900</v>
      </c>
      <c r="P67" s="253">
        <v>-1.7111064455175309E-2</v>
      </c>
    </row>
    <row r="68" spans="1:16" ht="12.75" customHeight="1">
      <c r="A68" s="245">
        <v>58</v>
      </c>
      <c r="B68" s="257" t="s">
        <v>43</v>
      </c>
      <c r="C68" s="254" t="s">
        <v>106</v>
      </c>
      <c r="D68" s="250">
        <v>45379</v>
      </c>
      <c r="E68" s="249">
        <v>3486.15</v>
      </c>
      <c r="F68" s="249">
        <v>3517.2333333333336</v>
      </c>
      <c r="G68" s="251">
        <v>3436.916666666667</v>
      </c>
      <c r="H68" s="251">
        <v>3387.6833333333334</v>
      </c>
      <c r="I68" s="251">
        <v>3307.3666666666668</v>
      </c>
      <c r="J68" s="251">
        <v>3566.4666666666672</v>
      </c>
      <c r="K68" s="251">
        <v>3646.7833333333338</v>
      </c>
      <c r="L68" s="251">
        <v>3696.0166666666673</v>
      </c>
      <c r="M68" s="252">
        <v>3597.55</v>
      </c>
      <c r="N68" s="252">
        <v>3468</v>
      </c>
      <c r="O68" s="252">
        <v>3862400</v>
      </c>
      <c r="P68" s="253">
        <v>-3.9713239465676417E-3</v>
      </c>
    </row>
    <row r="69" spans="1:16" ht="12.75" customHeight="1">
      <c r="A69" s="245">
        <v>59</v>
      </c>
      <c r="B69" s="257" t="s">
        <v>45</v>
      </c>
      <c r="C69" s="249" t="s">
        <v>107</v>
      </c>
      <c r="D69" s="250">
        <v>45379</v>
      </c>
      <c r="E69" s="249">
        <v>6632.8</v>
      </c>
      <c r="F69" s="249">
        <v>6728.2333333333327</v>
      </c>
      <c r="G69" s="251">
        <v>6496.4666666666653</v>
      </c>
      <c r="H69" s="251">
        <v>6360.1333333333323</v>
      </c>
      <c r="I69" s="251">
        <v>6128.366666666665</v>
      </c>
      <c r="J69" s="251">
        <v>6864.5666666666657</v>
      </c>
      <c r="K69" s="251">
        <v>7096.3333333333339</v>
      </c>
      <c r="L69" s="251">
        <v>7232.6666666666661</v>
      </c>
      <c r="M69" s="252">
        <v>6960</v>
      </c>
      <c r="N69" s="252">
        <v>6591.9</v>
      </c>
      <c r="O69" s="252">
        <v>1422100</v>
      </c>
      <c r="P69" s="253">
        <v>1.6947940503432495E-2</v>
      </c>
    </row>
    <row r="70" spans="1:16" ht="12.75" customHeight="1">
      <c r="A70" s="245">
        <v>60</v>
      </c>
      <c r="B70" s="257" t="s">
        <v>108</v>
      </c>
      <c r="C70" s="256" t="s">
        <v>109</v>
      </c>
      <c r="D70" s="250">
        <v>45379</v>
      </c>
      <c r="E70" s="249">
        <v>834.55</v>
      </c>
      <c r="F70" s="249">
        <v>845.66666666666663</v>
      </c>
      <c r="G70" s="251">
        <v>814.33333333333326</v>
      </c>
      <c r="H70" s="251">
        <v>794.11666666666667</v>
      </c>
      <c r="I70" s="251">
        <v>762.7833333333333</v>
      </c>
      <c r="J70" s="251">
        <v>865.88333333333321</v>
      </c>
      <c r="K70" s="251">
        <v>897.21666666666647</v>
      </c>
      <c r="L70" s="251">
        <v>917.43333333333317</v>
      </c>
      <c r="M70" s="252">
        <v>877</v>
      </c>
      <c r="N70" s="252">
        <v>825.45</v>
      </c>
      <c r="O70" s="252">
        <v>37318050</v>
      </c>
      <c r="P70" s="253">
        <v>5.0048748781280468E-2</v>
      </c>
    </row>
    <row r="71" spans="1:16" ht="12.75" customHeight="1">
      <c r="A71" s="245">
        <v>61</v>
      </c>
      <c r="B71" s="257" t="s">
        <v>43</v>
      </c>
      <c r="C71" s="249" t="s">
        <v>110</v>
      </c>
      <c r="D71" s="250">
        <v>45379</v>
      </c>
      <c r="E71" s="249">
        <v>6315.05</v>
      </c>
      <c r="F71" s="249">
        <v>6317.7333333333336</v>
      </c>
      <c r="G71" s="251">
        <v>6262.8666666666668</v>
      </c>
      <c r="H71" s="251">
        <v>6210.6833333333334</v>
      </c>
      <c r="I71" s="251">
        <v>6155.8166666666666</v>
      </c>
      <c r="J71" s="251">
        <v>6369.916666666667</v>
      </c>
      <c r="K71" s="251">
        <v>6424.7833333333338</v>
      </c>
      <c r="L71" s="251">
        <v>6476.9666666666672</v>
      </c>
      <c r="M71" s="252">
        <v>6372.6</v>
      </c>
      <c r="N71" s="252">
        <v>6265.55</v>
      </c>
      <c r="O71" s="252">
        <v>2154000</v>
      </c>
      <c r="P71" s="253">
        <v>-8.9147063898314827E-3</v>
      </c>
    </row>
    <row r="72" spans="1:16" ht="12.75" customHeight="1">
      <c r="A72" s="245">
        <v>62</v>
      </c>
      <c r="B72" s="257" t="s">
        <v>56</v>
      </c>
      <c r="C72" s="249" t="s">
        <v>111</v>
      </c>
      <c r="D72" s="250">
        <v>45379</v>
      </c>
      <c r="E72" s="249">
        <v>3743.5</v>
      </c>
      <c r="F72" s="249">
        <v>3775.5833333333335</v>
      </c>
      <c r="G72" s="251">
        <v>3691.166666666667</v>
      </c>
      <c r="H72" s="251">
        <v>3638.8333333333335</v>
      </c>
      <c r="I72" s="251">
        <v>3554.416666666667</v>
      </c>
      <c r="J72" s="251">
        <v>3827.916666666667</v>
      </c>
      <c r="K72" s="251">
        <v>3912.3333333333339</v>
      </c>
      <c r="L72" s="251">
        <v>3964.666666666667</v>
      </c>
      <c r="M72" s="252">
        <v>3860</v>
      </c>
      <c r="N72" s="252">
        <v>3723.25</v>
      </c>
      <c r="O72" s="252">
        <v>3859450</v>
      </c>
      <c r="P72" s="253">
        <v>-4.1338839382742881E-2</v>
      </c>
    </row>
    <row r="73" spans="1:16" ht="12.75" customHeight="1">
      <c r="A73" s="245">
        <v>63</v>
      </c>
      <c r="B73" s="257" t="s">
        <v>56</v>
      </c>
      <c r="C73" s="249" t="s">
        <v>112</v>
      </c>
      <c r="D73" s="250">
        <v>45379</v>
      </c>
      <c r="E73" s="249">
        <v>2723.05</v>
      </c>
      <c r="F73" s="249">
        <v>2758.6666666666665</v>
      </c>
      <c r="G73" s="251">
        <v>2676.833333333333</v>
      </c>
      <c r="H73" s="251">
        <v>2630.6166666666663</v>
      </c>
      <c r="I73" s="251">
        <v>2548.7833333333328</v>
      </c>
      <c r="J73" s="251">
        <v>2804.8833333333332</v>
      </c>
      <c r="K73" s="251">
        <v>2886.7166666666662</v>
      </c>
      <c r="L73" s="251">
        <v>2932.9333333333334</v>
      </c>
      <c r="M73" s="252">
        <v>2840.5</v>
      </c>
      <c r="N73" s="252">
        <v>2712.45</v>
      </c>
      <c r="O73" s="252">
        <v>2069650</v>
      </c>
      <c r="P73" s="253">
        <v>3.4666666666666665E-3</v>
      </c>
    </row>
    <row r="74" spans="1:16" ht="12.75" customHeight="1">
      <c r="A74" s="245">
        <v>64</v>
      </c>
      <c r="B74" s="257" t="s">
        <v>56</v>
      </c>
      <c r="C74" s="249" t="s">
        <v>113</v>
      </c>
      <c r="D74" s="250">
        <v>45379</v>
      </c>
      <c r="E74" s="249">
        <v>302.25</v>
      </c>
      <c r="F74" s="249">
        <v>307.73333333333335</v>
      </c>
      <c r="G74" s="251">
        <v>293.7166666666667</v>
      </c>
      <c r="H74" s="251">
        <v>285.18333333333334</v>
      </c>
      <c r="I74" s="251">
        <v>271.16666666666669</v>
      </c>
      <c r="J74" s="251">
        <v>316.26666666666671</v>
      </c>
      <c r="K74" s="251">
        <v>330.28333333333336</v>
      </c>
      <c r="L74" s="251">
        <v>338.81666666666672</v>
      </c>
      <c r="M74" s="252">
        <v>321.75</v>
      </c>
      <c r="N74" s="252">
        <v>299.2</v>
      </c>
      <c r="O74" s="252">
        <v>20192400</v>
      </c>
      <c r="P74" s="253">
        <v>6.0302457466918716E-2</v>
      </c>
    </row>
    <row r="75" spans="1:16" ht="12.75" customHeight="1">
      <c r="A75" s="245">
        <v>65</v>
      </c>
      <c r="B75" s="257" t="s">
        <v>63</v>
      </c>
      <c r="C75" s="249" t="s">
        <v>114</v>
      </c>
      <c r="D75" s="250">
        <v>45379</v>
      </c>
      <c r="E75" s="249">
        <v>148.6</v>
      </c>
      <c r="F75" s="249">
        <v>149.75</v>
      </c>
      <c r="G75" s="251">
        <v>146.25</v>
      </c>
      <c r="H75" s="251">
        <v>143.9</v>
      </c>
      <c r="I75" s="251">
        <v>140.4</v>
      </c>
      <c r="J75" s="251">
        <v>152.1</v>
      </c>
      <c r="K75" s="251">
        <v>155.6</v>
      </c>
      <c r="L75" s="251">
        <v>157.94999999999999</v>
      </c>
      <c r="M75" s="252">
        <v>153.25</v>
      </c>
      <c r="N75" s="252">
        <v>147.4</v>
      </c>
      <c r="O75" s="252">
        <v>92780000</v>
      </c>
      <c r="P75" s="253">
        <v>7.328592367406764E-3</v>
      </c>
    </row>
    <row r="76" spans="1:16" ht="12.75" customHeight="1">
      <c r="A76" s="245">
        <v>66</v>
      </c>
      <c r="B76" s="257" t="s">
        <v>84</v>
      </c>
      <c r="C76" s="249" t="s">
        <v>115</v>
      </c>
      <c r="D76" s="250">
        <v>45379</v>
      </c>
      <c r="E76" s="249">
        <v>169.5</v>
      </c>
      <c r="F76" s="249">
        <v>172.35</v>
      </c>
      <c r="G76" s="251">
        <v>164.04999999999998</v>
      </c>
      <c r="H76" s="251">
        <v>158.6</v>
      </c>
      <c r="I76" s="251">
        <v>150.29999999999998</v>
      </c>
      <c r="J76" s="251">
        <v>177.79999999999998</v>
      </c>
      <c r="K76" s="251">
        <v>186.1</v>
      </c>
      <c r="L76" s="251">
        <v>191.54999999999998</v>
      </c>
      <c r="M76" s="252">
        <v>180.65</v>
      </c>
      <c r="N76" s="252">
        <v>166.9</v>
      </c>
      <c r="O76" s="252">
        <v>133672350</v>
      </c>
      <c r="P76" s="253">
        <v>4.0894876112581189E-3</v>
      </c>
    </row>
    <row r="77" spans="1:16" ht="12.75" customHeight="1">
      <c r="A77" s="245">
        <v>67</v>
      </c>
      <c r="B77" s="257" t="s">
        <v>43</v>
      </c>
      <c r="C77" s="249" t="s">
        <v>116</v>
      </c>
      <c r="D77" s="250">
        <v>45379</v>
      </c>
      <c r="E77" s="249">
        <v>900.25</v>
      </c>
      <c r="F77" s="249">
        <v>913.76666666666677</v>
      </c>
      <c r="G77" s="251">
        <v>874.48333333333358</v>
      </c>
      <c r="H77" s="251">
        <v>848.71666666666681</v>
      </c>
      <c r="I77" s="251">
        <v>809.43333333333362</v>
      </c>
      <c r="J77" s="251">
        <v>939.53333333333353</v>
      </c>
      <c r="K77" s="251">
        <v>978.81666666666661</v>
      </c>
      <c r="L77" s="251">
        <v>1004.5833333333335</v>
      </c>
      <c r="M77" s="252">
        <v>953.05</v>
      </c>
      <c r="N77" s="252">
        <v>888</v>
      </c>
      <c r="O77" s="252">
        <v>14065725</v>
      </c>
      <c r="P77" s="253">
        <v>-9.5466612211558104E-3</v>
      </c>
    </row>
    <row r="78" spans="1:16" ht="12.75" customHeight="1">
      <c r="A78" s="245">
        <v>68</v>
      </c>
      <c r="B78" s="257" t="s">
        <v>117</v>
      </c>
      <c r="C78" s="249" t="s">
        <v>118</v>
      </c>
      <c r="D78" s="250">
        <v>45379</v>
      </c>
      <c r="E78" s="249">
        <v>75.5</v>
      </c>
      <c r="F78" s="249">
        <v>76.983333333333334</v>
      </c>
      <c r="G78" s="251">
        <v>72.466666666666669</v>
      </c>
      <c r="H78" s="251">
        <v>69.433333333333337</v>
      </c>
      <c r="I78" s="251">
        <v>64.916666666666671</v>
      </c>
      <c r="J78" s="251">
        <v>80.016666666666666</v>
      </c>
      <c r="K78" s="251">
        <v>84.533333333333346</v>
      </c>
      <c r="L78" s="251">
        <v>87.566666666666663</v>
      </c>
      <c r="M78" s="252">
        <v>81.5</v>
      </c>
      <c r="N78" s="252">
        <v>73.95</v>
      </c>
      <c r="O78" s="252">
        <v>206482500</v>
      </c>
      <c r="P78" s="253">
        <v>3.170091823349366E-3</v>
      </c>
    </row>
    <row r="79" spans="1:16" ht="12.75" customHeight="1">
      <c r="A79" s="245">
        <v>69</v>
      </c>
      <c r="B79" s="257" t="s">
        <v>45</v>
      </c>
      <c r="C79" s="249" t="s">
        <v>119</v>
      </c>
      <c r="D79" s="250">
        <v>45379</v>
      </c>
      <c r="E79" s="249">
        <v>599.04999999999995</v>
      </c>
      <c r="F79" s="249">
        <v>606.75</v>
      </c>
      <c r="G79" s="251">
        <v>586.29999999999995</v>
      </c>
      <c r="H79" s="251">
        <v>573.54999999999995</v>
      </c>
      <c r="I79" s="251">
        <v>553.09999999999991</v>
      </c>
      <c r="J79" s="251">
        <v>619.5</v>
      </c>
      <c r="K79" s="251">
        <v>639.95000000000005</v>
      </c>
      <c r="L79" s="251">
        <v>652.70000000000005</v>
      </c>
      <c r="M79" s="252">
        <v>627.20000000000005</v>
      </c>
      <c r="N79" s="252">
        <v>594</v>
      </c>
      <c r="O79" s="252">
        <v>8568300</v>
      </c>
      <c r="P79" s="253">
        <v>-8.5740072202166069E-3</v>
      </c>
    </row>
    <row r="80" spans="1:16" ht="12.75" customHeight="1">
      <c r="A80" s="245">
        <v>70</v>
      </c>
      <c r="B80" s="257" t="s">
        <v>59</v>
      </c>
      <c r="C80" s="255" t="s">
        <v>120</v>
      </c>
      <c r="D80" s="250">
        <v>45379</v>
      </c>
      <c r="E80" s="249">
        <v>1201.55</v>
      </c>
      <c r="F80" s="249">
        <v>1211</v>
      </c>
      <c r="G80" s="251">
        <v>1181.8499999999999</v>
      </c>
      <c r="H80" s="251">
        <v>1162.1499999999999</v>
      </c>
      <c r="I80" s="251">
        <v>1132.9999999999998</v>
      </c>
      <c r="J80" s="251">
        <v>1230.7</v>
      </c>
      <c r="K80" s="251">
        <v>1259.8500000000001</v>
      </c>
      <c r="L80" s="251">
        <v>1279.5500000000002</v>
      </c>
      <c r="M80" s="252">
        <v>1240.1500000000001</v>
      </c>
      <c r="N80" s="252">
        <v>1191.3</v>
      </c>
      <c r="O80" s="252">
        <v>5873500</v>
      </c>
      <c r="P80" s="253">
        <v>-4.5758833997118888E-3</v>
      </c>
    </row>
    <row r="81" spans="1:16" ht="12.75" customHeight="1">
      <c r="A81" s="245">
        <v>71</v>
      </c>
      <c r="B81" s="257" t="s">
        <v>108</v>
      </c>
      <c r="C81" s="249" t="s">
        <v>121</v>
      </c>
      <c r="D81" s="250">
        <v>45379</v>
      </c>
      <c r="E81" s="249">
        <v>2213.5500000000002</v>
      </c>
      <c r="F81" s="249">
        <v>2252.5333333333333</v>
      </c>
      <c r="G81" s="251">
        <v>2153.5166666666664</v>
      </c>
      <c r="H81" s="251">
        <v>2093.4833333333331</v>
      </c>
      <c r="I81" s="251">
        <v>1994.4666666666662</v>
      </c>
      <c r="J81" s="251">
        <v>2312.5666666666666</v>
      </c>
      <c r="K81" s="251">
        <v>2411.5833333333339</v>
      </c>
      <c r="L81" s="251">
        <v>2471.6166666666668</v>
      </c>
      <c r="M81" s="252">
        <v>2351.5500000000002</v>
      </c>
      <c r="N81" s="252">
        <v>2192.5</v>
      </c>
      <c r="O81" s="252">
        <v>4435550</v>
      </c>
      <c r="P81" s="253">
        <v>-2.7190332326283987E-2</v>
      </c>
    </row>
    <row r="82" spans="1:16" ht="12.75" customHeight="1">
      <c r="A82" s="245">
        <v>72</v>
      </c>
      <c r="B82" s="257" t="s">
        <v>43</v>
      </c>
      <c r="C82" s="249" t="s">
        <v>122</v>
      </c>
      <c r="D82" s="250">
        <v>45379</v>
      </c>
      <c r="E82" s="249">
        <v>413.75</v>
      </c>
      <c r="F82" s="249">
        <v>419.23333333333335</v>
      </c>
      <c r="G82" s="251">
        <v>402.9666666666667</v>
      </c>
      <c r="H82" s="251">
        <v>392.18333333333334</v>
      </c>
      <c r="I82" s="251">
        <v>375.91666666666669</v>
      </c>
      <c r="J82" s="251">
        <v>430.01666666666671</v>
      </c>
      <c r="K82" s="251">
        <v>446.28333333333336</v>
      </c>
      <c r="L82" s="251">
        <v>457.06666666666672</v>
      </c>
      <c r="M82" s="252">
        <v>435.5</v>
      </c>
      <c r="N82" s="252">
        <v>408.45</v>
      </c>
      <c r="O82" s="252">
        <v>11442000</v>
      </c>
      <c r="P82" s="253">
        <v>3.8603263730479032E-3</v>
      </c>
    </row>
    <row r="83" spans="1:16" ht="12.75" customHeight="1">
      <c r="A83" s="245">
        <v>73</v>
      </c>
      <c r="B83" s="257" t="s">
        <v>49</v>
      </c>
      <c r="C83" s="249" t="s">
        <v>123</v>
      </c>
      <c r="D83" s="250">
        <v>45379</v>
      </c>
      <c r="E83" s="249">
        <v>2154.0500000000002</v>
      </c>
      <c r="F83" s="249">
        <v>2168.8666666666668</v>
      </c>
      <c r="G83" s="251">
        <v>2130.7833333333338</v>
      </c>
      <c r="H83" s="251">
        <v>2107.5166666666669</v>
      </c>
      <c r="I83" s="251">
        <v>2069.4333333333338</v>
      </c>
      <c r="J83" s="251">
        <v>2192.1333333333337</v>
      </c>
      <c r="K83" s="251">
        <v>2230.2166666666667</v>
      </c>
      <c r="L83" s="251">
        <v>2253.4833333333336</v>
      </c>
      <c r="M83" s="252">
        <v>2206.9499999999998</v>
      </c>
      <c r="N83" s="252">
        <v>2145.6</v>
      </c>
      <c r="O83" s="252">
        <v>7278543</v>
      </c>
      <c r="P83" s="253">
        <v>2.272117962466488E-2</v>
      </c>
    </row>
    <row r="84" spans="1:16" ht="12.75" customHeight="1">
      <c r="A84" s="245">
        <v>74</v>
      </c>
      <c r="B84" s="257" t="s">
        <v>84</v>
      </c>
      <c r="C84" s="249" t="s">
        <v>124</v>
      </c>
      <c r="D84" s="250">
        <v>45379</v>
      </c>
      <c r="E84" s="249">
        <v>529.75</v>
      </c>
      <c r="F84" s="249">
        <v>538.0333333333333</v>
      </c>
      <c r="G84" s="251">
        <v>518.11666666666656</v>
      </c>
      <c r="H84" s="251">
        <v>506.48333333333323</v>
      </c>
      <c r="I84" s="251">
        <v>486.56666666666649</v>
      </c>
      <c r="J84" s="251">
        <v>549.66666666666663</v>
      </c>
      <c r="K84" s="251">
        <v>569.58333333333337</v>
      </c>
      <c r="L84" s="251">
        <v>581.2166666666667</v>
      </c>
      <c r="M84" s="252">
        <v>557.95000000000005</v>
      </c>
      <c r="N84" s="252">
        <v>526.4</v>
      </c>
      <c r="O84" s="252">
        <v>7273750</v>
      </c>
      <c r="P84" s="253">
        <v>1.2352122477383438E-2</v>
      </c>
    </row>
    <row r="85" spans="1:16" ht="12.75" customHeight="1">
      <c r="A85" s="245">
        <v>75</v>
      </c>
      <c r="B85" s="257" t="s">
        <v>45</v>
      </c>
      <c r="C85" s="249" t="s">
        <v>125</v>
      </c>
      <c r="D85" s="250">
        <v>45379</v>
      </c>
      <c r="E85" s="249">
        <v>3051.7</v>
      </c>
      <c r="F85" s="249">
        <v>3119.4500000000003</v>
      </c>
      <c r="G85" s="251">
        <v>2955.1500000000005</v>
      </c>
      <c r="H85" s="251">
        <v>2858.6000000000004</v>
      </c>
      <c r="I85" s="251">
        <v>2694.3000000000006</v>
      </c>
      <c r="J85" s="251">
        <v>3216.0000000000005</v>
      </c>
      <c r="K85" s="251">
        <v>3380.3000000000006</v>
      </c>
      <c r="L85" s="251">
        <v>3476.8500000000004</v>
      </c>
      <c r="M85" s="252">
        <v>3283.75</v>
      </c>
      <c r="N85" s="252">
        <v>3022.9</v>
      </c>
      <c r="O85" s="252">
        <v>9339000</v>
      </c>
      <c r="P85" s="253">
        <v>7.1379405286343608E-2</v>
      </c>
    </row>
    <row r="86" spans="1:16" ht="12.75" customHeight="1">
      <c r="A86" s="245">
        <v>76</v>
      </c>
      <c r="B86" s="257" t="s">
        <v>41</v>
      </c>
      <c r="C86" s="256" t="s">
        <v>126</v>
      </c>
      <c r="D86" s="250">
        <v>45379</v>
      </c>
      <c r="E86" s="249">
        <v>1481</v>
      </c>
      <c r="F86" s="249">
        <v>1498.7833333333335</v>
      </c>
      <c r="G86" s="251">
        <v>1454.7666666666671</v>
      </c>
      <c r="H86" s="251">
        <v>1428.5333333333335</v>
      </c>
      <c r="I86" s="251">
        <v>1384.5166666666671</v>
      </c>
      <c r="J86" s="251">
        <v>1525.0166666666671</v>
      </c>
      <c r="K86" s="251">
        <v>1569.0333333333335</v>
      </c>
      <c r="L86" s="251">
        <v>1595.2666666666671</v>
      </c>
      <c r="M86" s="252">
        <v>1542.8</v>
      </c>
      <c r="N86" s="252">
        <v>1472.55</v>
      </c>
      <c r="O86" s="252">
        <v>5412500</v>
      </c>
      <c r="P86" s="253">
        <v>1.7578492197781539E-2</v>
      </c>
    </row>
    <row r="87" spans="1:16" ht="12.75" customHeight="1">
      <c r="A87" s="245">
        <v>77</v>
      </c>
      <c r="B87" s="257" t="s">
        <v>87</v>
      </c>
      <c r="C87" s="249" t="s">
        <v>127</v>
      </c>
      <c r="D87" s="250">
        <v>45379</v>
      </c>
      <c r="E87" s="249">
        <v>1634.35</v>
      </c>
      <c r="F87" s="249">
        <v>1635.9166666666667</v>
      </c>
      <c r="G87" s="251">
        <v>1617.2833333333335</v>
      </c>
      <c r="H87" s="251">
        <v>1600.2166666666667</v>
      </c>
      <c r="I87" s="251">
        <v>1581.5833333333335</v>
      </c>
      <c r="J87" s="251">
        <v>1652.9833333333336</v>
      </c>
      <c r="K87" s="251">
        <v>1671.6166666666668</v>
      </c>
      <c r="L87" s="251">
        <v>1688.6833333333336</v>
      </c>
      <c r="M87" s="252">
        <v>1654.55</v>
      </c>
      <c r="N87" s="252">
        <v>1618.85</v>
      </c>
      <c r="O87" s="252">
        <v>15140300</v>
      </c>
      <c r="P87" s="253">
        <v>1.7452253269357419E-2</v>
      </c>
    </row>
    <row r="88" spans="1:16" ht="12.75" customHeight="1">
      <c r="A88" s="245">
        <v>78</v>
      </c>
      <c r="B88" s="257" t="s">
        <v>68</v>
      </c>
      <c r="C88" s="249" t="s">
        <v>128</v>
      </c>
      <c r="D88" s="250">
        <v>45379</v>
      </c>
      <c r="E88" s="249">
        <v>3612.3</v>
      </c>
      <c r="F88" s="249">
        <v>3642.5333333333333</v>
      </c>
      <c r="G88" s="251">
        <v>3547.8166666666666</v>
      </c>
      <c r="H88" s="251">
        <v>3483.3333333333335</v>
      </c>
      <c r="I88" s="251">
        <v>3388.6166666666668</v>
      </c>
      <c r="J88" s="251">
        <v>3707.0166666666664</v>
      </c>
      <c r="K88" s="251">
        <v>3801.7333333333327</v>
      </c>
      <c r="L88" s="251">
        <v>3866.2166666666662</v>
      </c>
      <c r="M88" s="252">
        <v>3737.25</v>
      </c>
      <c r="N88" s="252">
        <v>3578.05</v>
      </c>
      <c r="O88" s="252">
        <v>2952900</v>
      </c>
      <c r="P88" s="253">
        <v>8.6074392868121727E-3</v>
      </c>
    </row>
    <row r="89" spans="1:16" ht="12.75" customHeight="1">
      <c r="A89" s="245">
        <v>79</v>
      </c>
      <c r="B89" s="257" t="s">
        <v>63</v>
      </c>
      <c r="C89" s="249" t="s">
        <v>129</v>
      </c>
      <c r="D89" s="250">
        <v>45379</v>
      </c>
      <c r="E89" s="249">
        <v>1464.35</v>
      </c>
      <c r="F89" s="249">
        <v>1466.3500000000001</v>
      </c>
      <c r="G89" s="251">
        <v>1455.0500000000002</v>
      </c>
      <c r="H89" s="251">
        <v>1445.75</v>
      </c>
      <c r="I89" s="251">
        <v>1434.45</v>
      </c>
      <c r="J89" s="251">
        <v>1475.6500000000003</v>
      </c>
      <c r="K89" s="251">
        <v>1486.95</v>
      </c>
      <c r="L89" s="251">
        <v>1496.2500000000005</v>
      </c>
      <c r="M89" s="252">
        <v>1477.65</v>
      </c>
      <c r="N89" s="252">
        <v>1457.05</v>
      </c>
      <c r="O89" s="252">
        <v>192906450</v>
      </c>
      <c r="P89" s="253">
        <v>-6.4032086760208579E-2</v>
      </c>
    </row>
    <row r="90" spans="1:16" ht="12.75" customHeight="1">
      <c r="A90" s="245">
        <v>80</v>
      </c>
      <c r="B90" s="257" t="s">
        <v>68</v>
      </c>
      <c r="C90" s="249" t="s">
        <v>130</v>
      </c>
      <c r="D90" s="250">
        <v>45379</v>
      </c>
      <c r="E90" s="249">
        <v>610.9</v>
      </c>
      <c r="F90" s="249">
        <v>614.61666666666667</v>
      </c>
      <c r="G90" s="251">
        <v>601.23333333333335</v>
      </c>
      <c r="H90" s="251">
        <v>591.56666666666672</v>
      </c>
      <c r="I90" s="251">
        <v>578.18333333333339</v>
      </c>
      <c r="J90" s="251">
        <v>624.2833333333333</v>
      </c>
      <c r="K90" s="251">
        <v>637.66666666666674</v>
      </c>
      <c r="L90" s="251">
        <v>647.33333333333326</v>
      </c>
      <c r="M90" s="252">
        <v>628</v>
      </c>
      <c r="N90" s="252">
        <v>604.95000000000005</v>
      </c>
      <c r="O90" s="252">
        <v>28052200</v>
      </c>
      <c r="P90" s="253">
        <v>-1.9078390645434266E-2</v>
      </c>
    </row>
    <row r="91" spans="1:16" ht="12.75" customHeight="1">
      <c r="A91" s="245">
        <v>81</v>
      </c>
      <c r="B91" s="257" t="s">
        <v>56</v>
      </c>
      <c r="C91" s="249" t="s">
        <v>131</v>
      </c>
      <c r="D91" s="250">
        <v>45379</v>
      </c>
      <c r="E91" s="249">
        <v>4528.1499999999996</v>
      </c>
      <c r="F91" s="249">
        <v>4569.8500000000004</v>
      </c>
      <c r="G91" s="251">
        <v>4456.1500000000005</v>
      </c>
      <c r="H91" s="251">
        <v>4384.1500000000005</v>
      </c>
      <c r="I91" s="251">
        <v>4270.4500000000007</v>
      </c>
      <c r="J91" s="251">
        <v>4641.8500000000004</v>
      </c>
      <c r="K91" s="251">
        <v>4755.5500000000011</v>
      </c>
      <c r="L91" s="251">
        <v>4827.55</v>
      </c>
      <c r="M91" s="252">
        <v>4683.55</v>
      </c>
      <c r="N91" s="252">
        <v>4497.8500000000004</v>
      </c>
      <c r="O91" s="252">
        <v>3770700</v>
      </c>
      <c r="P91" s="253">
        <v>-2.1105919003115266E-2</v>
      </c>
    </row>
    <row r="92" spans="1:16" ht="12.75" customHeight="1">
      <c r="A92" s="245">
        <v>82</v>
      </c>
      <c r="B92" s="257" t="s">
        <v>132</v>
      </c>
      <c r="C92" s="249" t="s">
        <v>133</v>
      </c>
      <c r="D92" s="250">
        <v>45379</v>
      </c>
      <c r="E92" s="249">
        <v>509.55</v>
      </c>
      <c r="F92" s="249">
        <v>515.01666666666665</v>
      </c>
      <c r="G92" s="251">
        <v>497.83333333333326</v>
      </c>
      <c r="H92" s="251">
        <v>486.11666666666662</v>
      </c>
      <c r="I92" s="251">
        <v>468.93333333333322</v>
      </c>
      <c r="J92" s="251">
        <v>526.73333333333335</v>
      </c>
      <c r="K92" s="251">
        <v>543.91666666666674</v>
      </c>
      <c r="L92" s="251">
        <v>555.63333333333333</v>
      </c>
      <c r="M92" s="252">
        <v>532.20000000000005</v>
      </c>
      <c r="N92" s="252">
        <v>503.3</v>
      </c>
      <c r="O92" s="252">
        <v>41988800</v>
      </c>
      <c r="P92" s="253">
        <v>4.3127434613244295E-2</v>
      </c>
    </row>
    <row r="93" spans="1:16" ht="12.75" customHeight="1">
      <c r="A93" s="245">
        <v>83</v>
      </c>
      <c r="B93" s="257" t="s">
        <v>132</v>
      </c>
      <c r="C93" s="249" t="s">
        <v>134</v>
      </c>
      <c r="D93" s="250">
        <v>45379</v>
      </c>
      <c r="E93" s="249">
        <v>235.1</v>
      </c>
      <c r="F93" s="249">
        <v>241.6</v>
      </c>
      <c r="G93" s="251">
        <v>224.7</v>
      </c>
      <c r="H93" s="251">
        <v>214.29999999999998</v>
      </c>
      <c r="I93" s="251">
        <v>197.39999999999998</v>
      </c>
      <c r="J93" s="251">
        <v>252</v>
      </c>
      <c r="K93" s="251">
        <v>268.90000000000003</v>
      </c>
      <c r="L93" s="251">
        <v>279.3</v>
      </c>
      <c r="M93" s="252">
        <v>258.5</v>
      </c>
      <c r="N93" s="252">
        <v>231.2</v>
      </c>
      <c r="O93" s="252">
        <v>33135600</v>
      </c>
      <c r="P93" s="253">
        <v>-9.7184115523465703E-2</v>
      </c>
    </row>
    <row r="94" spans="1:16" ht="12.75" customHeight="1">
      <c r="A94" s="245">
        <v>84</v>
      </c>
      <c r="B94" s="257" t="s">
        <v>84</v>
      </c>
      <c r="C94" s="255" t="s">
        <v>135</v>
      </c>
      <c r="D94" s="250">
        <v>45379</v>
      </c>
      <c r="E94" s="249">
        <v>486.5</v>
      </c>
      <c r="F94" s="249">
        <v>495.31666666666666</v>
      </c>
      <c r="G94" s="251">
        <v>472.13333333333333</v>
      </c>
      <c r="H94" s="251">
        <v>457.76666666666665</v>
      </c>
      <c r="I94" s="251">
        <v>434.58333333333331</v>
      </c>
      <c r="J94" s="251">
        <v>509.68333333333334</v>
      </c>
      <c r="K94" s="251">
        <v>532.86666666666656</v>
      </c>
      <c r="L94" s="251">
        <v>547.23333333333335</v>
      </c>
      <c r="M94" s="252">
        <v>518.5</v>
      </c>
      <c r="N94" s="252">
        <v>480.95</v>
      </c>
      <c r="O94" s="252">
        <v>39779100</v>
      </c>
      <c r="P94" s="253">
        <v>2.2698875468554768E-2</v>
      </c>
    </row>
    <row r="95" spans="1:16" ht="12.75" customHeight="1">
      <c r="A95" s="245">
        <v>85</v>
      </c>
      <c r="B95" s="257" t="s">
        <v>59</v>
      </c>
      <c r="C95" s="249" t="s">
        <v>136</v>
      </c>
      <c r="D95" s="250">
        <v>45379</v>
      </c>
      <c r="E95" s="249">
        <v>2320.6</v>
      </c>
      <c r="F95" s="249">
        <v>2341.15</v>
      </c>
      <c r="G95" s="251">
        <v>2289.5500000000002</v>
      </c>
      <c r="H95" s="251">
        <v>2258.5</v>
      </c>
      <c r="I95" s="251">
        <v>2206.9</v>
      </c>
      <c r="J95" s="251">
        <v>2372.2000000000003</v>
      </c>
      <c r="K95" s="251">
        <v>2423.7999999999997</v>
      </c>
      <c r="L95" s="251">
        <v>2454.8500000000004</v>
      </c>
      <c r="M95" s="252">
        <v>2392.75</v>
      </c>
      <c r="N95" s="252">
        <v>2310.1</v>
      </c>
      <c r="O95" s="252">
        <v>13525200</v>
      </c>
      <c r="P95" s="253">
        <v>4.5644308377400501E-2</v>
      </c>
    </row>
    <row r="96" spans="1:16" ht="12.75" customHeight="1">
      <c r="A96" s="245">
        <v>86</v>
      </c>
      <c r="B96" s="257" t="s">
        <v>63</v>
      </c>
      <c r="C96" s="249" t="s">
        <v>138</v>
      </c>
      <c r="D96" s="250">
        <v>45379</v>
      </c>
      <c r="E96" s="249">
        <v>1086.3</v>
      </c>
      <c r="F96" s="249">
        <v>1085.7333333333333</v>
      </c>
      <c r="G96" s="251">
        <v>1078.5666666666666</v>
      </c>
      <c r="H96" s="251">
        <v>1070.8333333333333</v>
      </c>
      <c r="I96" s="251">
        <v>1063.6666666666665</v>
      </c>
      <c r="J96" s="251">
        <v>1093.4666666666667</v>
      </c>
      <c r="K96" s="251">
        <v>1100.6333333333332</v>
      </c>
      <c r="L96" s="251">
        <v>1108.3666666666668</v>
      </c>
      <c r="M96" s="252">
        <v>1092.9000000000001</v>
      </c>
      <c r="N96" s="252">
        <v>1078</v>
      </c>
      <c r="O96" s="252">
        <v>70493500</v>
      </c>
      <c r="P96" s="253">
        <v>-2.3608687221252665E-2</v>
      </c>
    </row>
    <row r="97" spans="1:16" ht="12.75" customHeight="1">
      <c r="A97" s="245">
        <v>87</v>
      </c>
      <c r="B97" s="257" t="s">
        <v>68</v>
      </c>
      <c r="C97" s="249" t="s">
        <v>139</v>
      </c>
      <c r="D97" s="250">
        <v>45379</v>
      </c>
      <c r="E97" s="249">
        <v>1647.55</v>
      </c>
      <c r="F97" s="249">
        <v>1657.7833333333335</v>
      </c>
      <c r="G97" s="251">
        <v>1632.5166666666671</v>
      </c>
      <c r="H97" s="251">
        <v>1617.4833333333336</v>
      </c>
      <c r="I97" s="251">
        <v>1592.2166666666672</v>
      </c>
      <c r="J97" s="251">
        <v>1672.8166666666671</v>
      </c>
      <c r="K97" s="251">
        <v>1698.0833333333335</v>
      </c>
      <c r="L97" s="251">
        <v>1713.116666666667</v>
      </c>
      <c r="M97" s="252">
        <v>1683.05</v>
      </c>
      <c r="N97" s="252">
        <v>1642.75</v>
      </c>
      <c r="O97" s="252">
        <v>2298000</v>
      </c>
      <c r="P97" s="253">
        <v>-2.1711366538952746E-2</v>
      </c>
    </row>
    <row r="98" spans="1:16" ht="12.75" customHeight="1">
      <c r="A98" s="245">
        <v>88</v>
      </c>
      <c r="B98" s="257" t="s">
        <v>68</v>
      </c>
      <c r="C98" s="249" t="s">
        <v>140</v>
      </c>
      <c r="D98" s="250">
        <v>45379</v>
      </c>
      <c r="E98" s="249">
        <v>575.85</v>
      </c>
      <c r="F98" s="249">
        <v>583.4</v>
      </c>
      <c r="G98" s="251">
        <v>562.25</v>
      </c>
      <c r="H98" s="251">
        <v>548.65</v>
      </c>
      <c r="I98" s="251">
        <v>527.5</v>
      </c>
      <c r="J98" s="251">
        <v>597</v>
      </c>
      <c r="K98" s="251">
        <v>618.14999999999986</v>
      </c>
      <c r="L98" s="251">
        <v>631.75</v>
      </c>
      <c r="M98" s="252">
        <v>604.54999999999995</v>
      </c>
      <c r="N98" s="252">
        <v>569.79999999999995</v>
      </c>
      <c r="O98" s="252">
        <v>11626500</v>
      </c>
      <c r="P98" s="253">
        <v>-7.3843947902975271E-2</v>
      </c>
    </row>
    <row r="99" spans="1:16" ht="12.75" customHeight="1">
      <c r="A99" s="245">
        <v>89</v>
      </c>
      <c r="B99" s="257" t="s">
        <v>79</v>
      </c>
      <c r="C99" s="249" t="s">
        <v>141</v>
      </c>
      <c r="D99" s="250">
        <v>45379</v>
      </c>
      <c r="E99" s="249">
        <v>12.5</v>
      </c>
      <c r="F99" s="249">
        <v>12.833333333333334</v>
      </c>
      <c r="G99" s="251">
        <v>11.766666666666667</v>
      </c>
      <c r="H99" s="251">
        <v>11.033333333333333</v>
      </c>
      <c r="I99" s="251">
        <v>9.9666666666666668</v>
      </c>
      <c r="J99" s="251">
        <v>13.566666666666668</v>
      </c>
      <c r="K99" s="251">
        <v>14.633333333333335</v>
      </c>
      <c r="L99" s="251">
        <v>15.366666666666669</v>
      </c>
      <c r="M99" s="252">
        <v>13.9</v>
      </c>
      <c r="N99" s="252">
        <v>12.1</v>
      </c>
      <c r="O99" s="252">
        <v>2038640000</v>
      </c>
      <c r="P99" s="253">
        <v>-2.554395625406294E-2</v>
      </c>
    </row>
    <row r="100" spans="1:16" ht="12.75" customHeight="1">
      <c r="A100" s="245">
        <v>90</v>
      </c>
      <c r="B100" s="257" t="s">
        <v>68</v>
      </c>
      <c r="C100" s="249" t="s">
        <v>142</v>
      </c>
      <c r="D100" s="250">
        <v>45379</v>
      </c>
      <c r="E100" s="249">
        <v>109.1</v>
      </c>
      <c r="F100" s="249">
        <v>110.51666666666667</v>
      </c>
      <c r="G100" s="251">
        <v>106.83333333333333</v>
      </c>
      <c r="H100" s="251">
        <v>104.56666666666666</v>
      </c>
      <c r="I100" s="251">
        <v>100.88333333333333</v>
      </c>
      <c r="J100" s="251">
        <v>112.78333333333333</v>
      </c>
      <c r="K100" s="251">
        <v>116.46666666666667</v>
      </c>
      <c r="L100" s="251">
        <v>118.73333333333333</v>
      </c>
      <c r="M100" s="252">
        <v>114.2</v>
      </c>
      <c r="N100" s="252">
        <v>108.25</v>
      </c>
      <c r="O100" s="252">
        <v>78200000</v>
      </c>
      <c r="P100" s="253">
        <v>3.9755351681957186E-2</v>
      </c>
    </row>
    <row r="101" spans="1:16" ht="12.75" customHeight="1">
      <c r="A101" s="245">
        <v>91</v>
      </c>
      <c r="B101" s="257" t="s">
        <v>63</v>
      </c>
      <c r="C101" s="249" t="s">
        <v>143</v>
      </c>
      <c r="D101" s="250">
        <v>45379</v>
      </c>
      <c r="E101" s="249">
        <v>77.400000000000006</v>
      </c>
      <c r="F101" s="249">
        <v>78.116666666666674</v>
      </c>
      <c r="G101" s="251">
        <v>76.283333333333346</v>
      </c>
      <c r="H101" s="251">
        <v>75.166666666666671</v>
      </c>
      <c r="I101" s="251">
        <v>73.333333333333343</v>
      </c>
      <c r="J101" s="251">
        <v>79.233333333333348</v>
      </c>
      <c r="K101" s="251">
        <v>81.066666666666663</v>
      </c>
      <c r="L101" s="251">
        <v>82.183333333333351</v>
      </c>
      <c r="M101" s="252">
        <v>79.95</v>
      </c>
      <c r="N101" s="252">
        <v>77</v>
      </c>
      <c r="O101" s="252">
        <v>386092500</v>
      </c>
      <c r="P101" s="253">
        <v>5.9600578418728262E-3</v>
      </c>
    </row>
    <row r="102" spans="1:16" ht="12.75" customHeight="1">
      <c r="A102" s="245">
        <v>92</v>
      </c>
      <c r="B102" s="257" t="s">
        <v>45</v>
      </c>
      <c r="C102" s="255" t="s">
        <v>144</v>
      </c>
      <c r="D102" s="250">
        <v>45379</v>
      </c>
      <c r="E102" s="249">
        <v>133.65</v>
      </c>
      <c r="F102" s="249">
        <v>135.96666666666667</v>
      </c>
      <c r="G102" s="251">
        <v>129.83333333333334</v>
      </c>
      <c r="H102" s="251">
        <v>126.01666666666668</v>
      </c>
      <c r="I102" s="251">
        <v>119.88333333333335</v>
      </c>
      <c r="J102" s="251">
        <v>139.78333333333333</v>
      </c>
      <c r="K102" s="251">
        <v>145.91666666666666</v>
      </c>
      <c r="L102" s="251">
        <v>149.73333333333332</v>
      </c>
      <c r="M102" s="252">
        <v>142.1</v>
      </c>
      <c r="N102" s="252">
        <v>132.15</v>
      </c>
      <c r="O102" s="252">
        <v>66015000</v>
      </c>
      <c r="P102" s="253">
        <v>-8.7837837837837843E-3</v>
      </c>
    </row>
    <row r="103" spans="1:16" ht="12.75" customHeight="1">
      <c r="A103" s="245">
        <v>93</v>
      </c>
      <c r="B103" s="257" t="s">
        <v>84</v>
      </c>
      <c r="C103" s="249" t="s">
        <v>145</v>
      </c>
      <c r="D103" s="250">
        <v>45379</v>
      </c>
      <c r="E103" s="249">
        <v>404.65</v>
      </c>
      <c r="F103" s="249">
        <v>411.65000000000003</v>
      </c>
      <c r="G103" s="251">
        <v>394.75000000000006</v>
      </c>
      <c r="H103" s="251">
        <v>384.85</v>
      </c>
      <c r="I103" s="251">
        <v>367.95000000000005</v>
      </c>
      <c r="J103" s="251">
        <v>421.55000000000007</v>
      </c>
      <c r="K103" s="251">
        <v>438.45000000000005</v>
      </c>
      <c r="L103" s="251">
        <v>448.35000000000008</v>
      </c>
      <c r="M103" s="252">
        <v>428.55</v>
      </c>
      <c r="N103" s="252">
        <v>401.75</v>
      </c>
      <c r="O103" s="252">
        <v>19690000</v>
      </c>
      <c r="P103" s="253">
        <v>2.9327199539965498E-2</v>
      </c>
    </row>
    <row r="104" spans="1:16" ht="12.75" customHeight="1">
      <c r="A104" s="245">
        <v>94</v>
      </c>
      <c r="B104" s="257" t="s">
        <v>117</v>
      </c>
      <c r="C104" s="256" t="s">
        <v>146</v>
      </c>
      <c r="D104" s="250">
        <v>45379</v>
      </c>
      <c r="E104" s="249">
        <v>547.20000000000005</v>
      </c>
      <c r="F104" s="249">
        <v>556.4666666666667</v>
      </c>
      <c r="G104" s="251">
        <v>533.93333333333339</v>
      </c>
      <c r="H104" s="251">
        <v>520.66666666666674</v>
      </c>
      <c r="I104" s="251">
        <v>498.13333333333344</v>
      </c>
      <c r="J104" s="251">
        <v>569.73333333333335</v>
      </c>
      <c r="K104" s="251">
        <v>592.26666666666665</v>
      </c>
      <c r="L104" s="251">
        <v>605.5333333333333</v>
      </c>
      <c r="M104" s="252">
        <v>579</v>
      </c>
      <c r="N104" s="252">
        <v>543.20000000000005</v>
      </c>
      <c r="O104" s="252">
        <v>19704000</v>
      </c>
      <c r="P104" s="253">
        <v>6.8472151251916195E-3</v>
      </c>
    </row>
    <row r="105" spans="1:16" ht="12.75" customHeight="1">
      <c r="A105" s="245">
        <v>95</v>
      </c>
      <c r="B105" s="257" t="s">
        <v>49</v>
      </c>
      <c r="C105" s="249" t="s">
        <v>147</v>
      </c>
      <c r="D105" s="250">
        <v>45379</v>
      </c>
      <c r="E105" s="249">
        <v>197.2</v>
      </c>
      <c r="F105" s="249">
        <v>202.6</v>
      </c>
      <c r="G105" s="251">
        <v>189.75</v>
      </c>
      <c r="H105" s="251">
        <v>182.3</v>
      </c>
      <c r="I105" s="251">
        <v>169.45000000000002</v>
      </c>
      <c r="J105" s="251">
        <v>210.04999999999998</v>
      </c>
      <c r="K105" s="251">
        <v>222.89999999999995</v>
      </c>
      <c r="L105" s="251">
        <v>230.34999999999997</v>
      </c>
      <c r="M105" s="252">
        <v>215.45</v>
      </c>
      <c r="N105" s="252">
        <v>195.15</v>
      </c>
      <c r="O105" s="252">
        <v>23298600</v>
      </c>
      <c r="P105" s="253">
        <v>5.9056156076983918E-2</v>
      </c>
    </row>
    <row r="106" spans="1:16" ht="12.75" customHeight="1">
      <c r="A106" s="245">
        <v>96</v>
      </c>
      <c r="B106" s="257" t="s">
        <v>45</v>
      </c>
      <c r="C106" s="256" t="s">
        <v>148</v>
      </c>
      <c r="D106" s="250">
        <v>45379</v>
      </c>
      <c r="E106" s="249">
        <v>2517.65</v>
      </c>
      <c r="F106" s="249">
        <v>2569.8333333333335</v>
      </c>
      <c r="G106" s="251">
        <v>2453.8166666666671</v>
      </c>
      <c r="H106" s="251">
        <v>2389.9833333333336</v>
      </c>
      <c r="I106" s="251">
        <v>2273.9666666666672</v>
      </c>
      <c r="J106" s="251">
        <v>2633.666666666667</v>
      </c>
      <c r="K106" s="251">
        <v>2749.6833333333334</v>
      </c>
      <c r="L106" s="251">
        <v>2813.5166666666669</v>
      </c>
      <c r="M106" s="252">
        <v>2685.85</v>
      </c>
      <c r="N106" s="252">
        <v>2506</v>
      </c>
      <c r="O106" s="252">
        <v>975000</v>
      </c>
      <c r="P106" s="253">
        <v>9.6303199751475617E-3</v>
      </c>
    </row>
    <row r="107" spans="1:16" ht="12.75" customHeight="1">
      <c r="A107" s="245">
        <v>97</v>
      </c>
      <c r="B107" s="257" t="s">
        <v>45</v>
      </c>
      <c r="C107" s="254" t="s">
        <v>149</v>
      </c>
      <c r="D107" s="250">
        <v>45379</v>
      </c>
      <c r="E107" s="249">
        <v>3126.55</v>
      </c>
      <c r="F107" s="249">
        <v>3166.85</v>
      </c>
      <c r="G107" s="251">
        <v>3062.7</v>
      </c>
      <c r="H107" s="251">
        <v>2998.85</v>
      </c>
      <c r="I107" s="251">
        <v>2894.7</v>
      </c>
      <c r="J107" s="251">
        <v>3230.7</v>
      </c>
      <c r="K107" s="251">
        <v>3334.8500000000004</v>
      </c>
      <c r="L107" s="251">
        <v>3398.7</v>
      </c>
      <c r="M107" s="252">
        <v>3271</v>
      </c>
      <c r="N107" s="252">
        <v>3103</v>
      </c>
      <c r="O107" s="252">
        <v>7219500</v>
      </c>
      <c r="P107" s="253">
        <v>-4.4584722883912978E-2</v>
      </c>
    </row>
    <row r="108" spans="1:16" ht="12.75" customHeight="1">
      <c r="A108" s="245">
        <v>98</v>
      </c>
      <c r="B108" s="257" t="s">
        <v>63</v>
      </c>
      <c r="C108" s="256" t="s">
        <v>150</v>
      </c>
      <c r="D108" s="250">
        <v>45379</v>
      </c>
      <c r="E108" s="249">
        <v>1507.3</v>
      </c>
      <c r="F108" s="249">
        <v>1516.3833333333332</v>
      </c>
      <c r="G108" s="251">
        <v>1488.5666666666664</v>
      </c>
      <c r="H108" s="251">
        <v>1469.8333333333333</v>
      </c>
      <c r="I108" s="251">
        <v>1442.0166666666664</v>
      </c>
      <c r="J108" s="251">
        <v>1535.1166666666663</v>
      </c>
      <c r="K108" s="251">
        <v>1562.9333333333329</v>
      </c>
      <c r="L108" s="251">
        <v>1581.6666666666663</v>
      </c>
      <c r="M108" s="252">
        <v>1544.2</v>
      </c>
      <c r="N108" s="252">
        <v>1497.65</v>
      </c>
      <c r="O108" s="252">
        <v>24800000</v>
      </c>
      <c r="P108" s="253">
        <v>1.5103761614342433E-2</v>
      </c>
    </row>
    <row r="109" spans="1:16" ht="12.75" customHeight="1">
      <c r="A109" s="245">
        <v>99</v>
      </c>
      <c r="B109" s="257" t="s">
        <v>79</v>
      </c>
      <c r="C109" s="249" t="s">
        <v>151</v>
      </c>
      <c r="D109" s="250">
        <v>45379</v>
      </c>
      <c r="E109" s="249">
        <v>237.25</v>
      </c>
      <c r="F109" s="249">
        <v>240.25</v>
      </c>
      <c r="G109" s="251">
        <v>229.45</v>
      </c>
      <c r="H109" s="251">
        <v>221.64999999999998</v>
      </c>
      <c r="I109" s="251">
        <v>210.84999999999997</v>
      </c>
      <c r="J109" s="251">
        <v>248.05</v>
      </c>
      <c r="K109" s="251">
        <v>258.85000000000002</v>
      </c>
      <c r="L109" s="251">
        <v>266.65000000000003</v>
      </c>
      <c r="M109" s="252">
        <v>251.05</v>
      </c>
      <c r="N109" s="252">
        <v>232.45</v>
      </c>
      <c r="O109" s="252">
        <v>107106800</v>
      </c>
      <c r="P109" s="253">
        <v>1.4557165861513687E-2</v>
      </c>
    </row>
    <row r="110" spans="1:16" ht="12.75" customHeight="1">
      <c r="A110" s="245">
        <v>100</v>
      </c>
      <c r="B110" s="257" t="s">
        <v>87</v>
      </c>
      <c r="C110" s="249" t="s">
        <v>152</v>
      </c>
      <c r="D110" s="250">
        <v>45379</v>
      </c>
      <c r="E110" s="249">
        <v>1616.15</v>
      </c>
      <c r="F110" s="249">
        <v>1617.7333333333333</v>
      </c>
      <c r="G110" s="251">
        <v>1603.4666666666667</v>
      </c>
      <c r="H110" s="251">
        <v>1590.7833333333333</v>
      </c>
      <c r="I110" s="251">
        <v>1576.5166666666667</v>
      </c>
      <c r="J110" s="251">
        <v>1630.4166666666667</v>
      </c>
      <c r="K110" s="251">
        <v>1644.6833333333336</v>
      </c>
      <c r="L110" s="251">
        <v>1657.3666666666668</v>
      </c>
      <c r="M110" s="252">
        <v>1632</v>
      </c>
      <c r="N110" s="252">
        <v>1605.05</v>
      </c>
      <c r="O110" s="252">
        <v>31964800</v>
      </c>
      <c r="P110" s="253">
        <v>2.6236371341612195E-2</v>
      </c>
    </row>
    <row r="111" spans="1:16" ht="12.75" customHeight="1">
      <c r="A111" s="245">
        <v>101</v>
      </c>
      <c r="B111" s="257" t="s">
        <v>84</v>
      </c>
      <c r="C111" s="249" t="s">
        <v>154</v>
      </c>
      <c r="D111" s="250">
        <v>45379</v>
      </c>
      <c r="E111" s="249">
        <v>164.2</v>
      </c>
      <c r="F111" s="249">
        <v>167.04999999999998</v>
      </c>
      <c r="G111" s="251">
        <v>159.64999999999998</v>
      </c>
      <c r="H111" s="251">
        <v>155.1</v>
      </c>
      <c r="I111" s="251">
        <v>147.69999999999999</v>
      </c>
      <c r="J111" s="251">
        <v>171.59999999999997</v>
      </c>
      <c r="K111" s="251">
        <v>179</v>
      </c>
      <c r="L111" s="251">
        <v>183.54999999999995</v>
      </c>
      <c r="M111" s="252">
        <v>174.45</v>
      </c>
      <c r="N111" s="252">
        <v>162.5</v>
      </c>
      <c r="O111" s="252">
        <v>168987000</v>
      </c>
      <c r="P111" s="253">
        <v>-1.1125691789810007E-2</v>
      </c>
    </row>
    <row r="112" spans="1:16" ht="12.75" customHeight="1">
      <c r="A112" s="245">
        <v>102</v>
      </c>
      <c r="B112" s="257" t="s">
        <v>43</v>
      </c>
      <c r="C112" s="249" t="s">
        <v>155</v>
      </c>
      <c r="D112" s="250">
        <v>45379</v>
      </c>
      <c r="E112" s="249">
        <v>1134.8499999999999</v>
      </c>
      <c r="F112" s="249">
        <v>1147.9833333333333</v>
      </c>
      <c r="G112" s="251">
        <v>1112.3166666666666</v>
      </c>
      <c r="H112" s="251">
        <v>1089.7833333333333</v>
      </c>
      <c r="I112" s="251">
        <v>1054.1166666666666</v>
      </c>
      <c r="J112" s="251">
        <v>1170.5166666666667</v>
      </c>
      <c r="K112" s="251">
        <v>1206.1833333333332</v>
      </c>
      <c r="L112" s="251">
        <v>1228.7166666666667</v>
      </c>
      <c r="M112" s="252">
        <v>1183.6500000000001</v>
      </c>
      <c r="N112" s="252">
        <v>1125.45</v>
      </c>
      <c r="O112" s="252">
        <v>2472600</v>
      </c>
      <c r="P112" s="253">
        <v>9.0185676392572946E-3</v>
      </c>
    </row>
    <row r="113" spans="1:16" ht="12.75" customHeight="1">
      <c r="A113" s="245">
        <v>103</v>
      </c>
      <c r="B113" s="257" t="s">
        <v>45</v>
      </c>
      <c r="C113" s="249" t="s">
        <v>156</v>
      </c>
      <c r="D113" s="250">
        <v>45379</v>
      </c>
      <c r="E113" s="249">
        <v>884.7</v>
      </c>
      <c r="F113" s="249">
        <v>897.61666666666679</v>
      </c>
      <c r="G113" s="251">
        <v>860.38333333333355</v>
      </c>
      <c r="H113" s="251">
        <v>836.06666666666672</v>
      </c>
      <c r="I113" s="251">
        <v>798.83333333333348</v>
      </c>
      <c r="J113" s="251">
        <v>921.93333333333362</v>
      </c>
      <c r="K113" s="251">
        <v>959.16666666666674</v>
      </c>
      <c r="L113" s="251">
        <v>983.48333333333369</v>
      </c>
      <c r="M113" s="252">
        <v>934.85</v>
      </c>
      <c r="N113" s="252">
        <v>873.3</v>
      </c>
      <c r="O113" s="252">
        <v>17871000</v>
      </c>
      <c r="P113" s="253">
        <v>2.1251062553127656E-2</v>
      </c>
    </row>
    <row r="114" spans="1:16" ht="12.75" customHeight="1">
      <c r="A114" s="245">
        <v>104</v>
      </c>
      <c r="B114" s="257" t="s">
        <v>59</v>
      </c>
      <c r="C114" s="256" t="s">
        <v>157</v>
      </c>
      <c r="D114" s="250">
        <v>45379</v>
      </c>
      <c r="E114" s="249">
        <v>423.6</v>
      </c>
      <c r="F114" s="249">
        <v>428.38333333333338</v>
      </c>
      <c r="G114" s="251">
        <v>417.76666666666677</v>
      </c>
      <c r="H114" s="251">
        <v>411.93333333333339</v>
      </c>
      <c r="I114" s="251">
        <v>401.31666666666678</v>
      </c>
      <c r="J114" s="251">
        <v>434.21666666666675</v>
      </c>
      <c r="K114" s="251">
        <v>444.83333333333343</v>
      </c>
      <c r="L114" s="251">
        <v>450.66666666666674</v>
      </c>
      <c r="M114" s="252">
        <v>439</v>
      </c>
      <c r="N114" s="252">
        <v>422.55</v>
      </c>
      <c r="O114" s="252">
        <v>128273600</v>
      </c>
      <c r="P114" s="253">
        <v>8.1316932373013948E-2</v>
      </c>
    </row>
    <row r="115" spans="1:16" ht="12.75" customHeight="1">
      <c r="A115" s="245">
        <v>105</v>
      </c>
      <c r="B115" s="257" t="s">
        <v>132</v>
      </c>
      <c r="C115" s="249" t="s">
        <v>158</v>
      </c>
      <c r="D115" s="250">
        <v>45379</v>
      </c>
      <c r="E115" s="249">
        <v>768.55</v>
      </c>
      <c r="F115" s="249">
        <v>783.48333333333323</v>
      </c>
      <c r="G115" s="251">
        <v>749.31666666666649</v>
      </c>
      <c r="H115" s="251">
        <v>730.08333333333326</v>
      </c>
      <c r="I115" s="251">
        <v>695.91666666666652</v>
      </c>
      <c r="J115" s="251">
        <v>802.71666666666647</v>
      </c>
      <c r="K115" s="251">
        <v>836.88333333333321</v>
      </c>
      <c r="L115" s="251">
        <v>856.11666666666645</v>
      </c>
      <c r="M115" s="252">
        <v>817.65</v>
      </c>
      <c r="N115" s="252">
        <v>764.25</v>
      </c>
      <c r="O115" s="252">
        <v>23061250</v>
      </c>
      <c r="P115" s="253">
        <v>1.7426790933656868E-2</v>
      </c>
    </row>
    <row r="116" spans="1:16" ht="12.75" customHeight="1">
      <c r="A116" s="245">
        <v>106</v>
      </c>
      <c r="B116" s="257" t="s">
        <v>49</v>
      </c>
      <c r="C116" s="249" t="s">
        <v>159</v>
      </c>
      <c r="D116" s="250">
        <v>45379</v>
      </c>
      <c r="E116" s="249">
        <v>4093.2</v>
      </c>
      <c r="F116" s="249">
        <v>4120.6500000000005</v>
      </c>
      <c r="G116" s="251">
        <v>4038.5000000000009</v>
      </c>
      <c r="H116" s="251">
        <v>3983.8</v>
      </c>
      <c r="I116" s="251">
        <v>3901.6500000000005</v>
      </c>
      <c r="J116" s="251">
        <v>4175.3500000000013</v>
      </c>
      <c r="K116" s="251">
        <v>4257.5000000000009</v>
      </c>
      <c r="L116" s="251">
        <v>4312.2000000000016</v>
      </c>
      <c r="M116" s="252">
        <v>4202.8</v>
      </c>
      <c r="N116" s="252">
        <v>4065.95</v>
      </c>
      <c r="O116" s="252">
        <v>689500</v>
      </c>
      <c r="P116" s="253">
        <v>2.2238695329873982E-2</v>
      </c>
    </row>
    <row r="117" spans="1:16" ht="12.75" customHeight="1">
      <c r="A117" s="245">
        <v>107</v>
      </c>
      <c r="B117" s="257" t="s">
        <v>132</v>
      </c>
      <c r="C117" s="249" t="s">
        <v>160</v>
      </c>
      <c r="D117" s="250">
        <v>45379</v>
      </c>
      <c r="E117" s="249">
        <v>794.45</v>
      </c>
      <c r="F117" s="249">
        <v>802.65</v>
      </c>
      <c r="G117" s="251">
        <v>782.3</v>
      </c>
      <c r="H117" s="251">
        <v>770.15</v>
      </c>
      <c r="I117" s="251">
        <v>749.8</v>
      </c>
      <c r="J117" s="251">
        <v>814.8</v>
      </c>
      <c r="K117" s="251">
        <v>835.15000000000009</v>
      </c>
      <c r="L117" s="251">
        <v>847.3</v>
      </c>
      <c r="M117" s="252">
        <v>823</v>
      </c>
      <c r="N117" s="252">
        <v>790.5</v>
      </c>
      <c r="O117" s="252">
        <v>18759600</v>
      </c>
      <c r="P117" s="253">
        <v>5.9711736444749489E-2</v>
      </c>
    </row>
    <row r="118" spans="1:16" ht="12.75" customHeight="1">
      <c r="A118" s="245">
        <v>108</v>
      </c>
      <c r="B118" s="257" t="s">
        <v>45</v>
      </c>
      <c r="C118" s="254" t="s">
        <v>161</v>
      </c>
      <c r="D118" s="250">
        <v>45379</v>
      </c>
      <c r="E118" s="249">
        <v>431.8</v>
      </c>
      <c r="F118" s="249">
        <v>436.78333333333336</v>
      </c>
      <c r="G118" s="251">
        <v>422.2166666666667</v>
      </c>
      <c r="H118" s="251">
        <v>412.63333333333333</v>
      </c>
      <c r="I118" s="251">
        <v>398.06666666666666</v>
      </c>
      <c r="J118" s="251">
        <v>446.36666666666673</v>
      </c>
      <c r="K118" s="251">
        <v>460.93333333333345</v>
      </c>
      <c r="L118" s="251">
        <v>470.51666666666677</v>
      </c>
      <c r="M118" s="252">
        <v>451.35</v>
      </c>
      <c r="N118" s="252">
        <v>427.2</v>
      </c>
      <c r="O118" s="252">
        <v>20270000</v>
      </c>
      <c r="P118" s="253">
        <v>4.5249452107773626E-2</v>
      </c>
    </row>
    <row r="119" spans="1:16" ht="12.75" customHeight="1">
      <c r="A119" s="245">
        <v>109</v>
      </c>
      <c r="B119" s="257" t="s">
        <v>63</v>
      </c>
      <c r="C119" s="249" t="s">
        <v>162</v>
      </c>
      <c r="D119" s="250">
        <v>45379</v>
      </c>
      <c r="E119" s="249">
        <v>1732.7</v>
      </c>
      <c r="F119" s="249">
        <v>1734.7333333333333</v>
      </c>
      <c r="G119" s="251">
        <v>1720.4666666666667</v>
      </c>
      <c r="H119" s="251">
        <v>1708.2333333333333</v>
      </c>
      <c r="I119" s="251">
        <v>1693.9666666666667</v>
      </c>
      <c r="J119" s="251">
        <v>1746.9666666666667</v>
      </c>
      <c r="K119" s="251">
        <v>1761.2333333333336</v>
      </c>
      <c r="L119" s="251">
        <v>1773.4666666666667</v>
      </c>
      <c r="M119" s="252">
        <v>1749</v>
      </c>
      <c r="N119" s="252">
        <v>1722.5</v>
      </c>
      <c r="O119" s="252">
        <v>36928800</v>
      </c>
      <c r="P119" s="253">
        <v>-6.323436897538405E-2</v>
      </c>
    </row>
    <row r="120" spans="1:16" ht="12.75" customHeight="1">
      <c r="A120" s="245">
        <v>110</v>
      </c>
      <c r="B120" s="257" t="s">
        <v>68</v>
      </c>
      <c r="C120" s="249" t="s">
        <v>163</v>
      </c>
      <c r="D120" s="250">
        <v>45379</v>
      </c>
      <c r="E120" s="249">
        <v>148.44999999999999</v>
      </c>
      <c r="F120" s="249">
        <v>151.35</v>
      </c>
      <c r="G120" s="251">
        <v>144.39999999999998</v>
      </c>
      <c r="H120" s="251">
        <v>140.35</v>
      </c>
      <c r="I120" s="251">
        <v>133.39999999999998</v>
      </c>
      <c r="J120" s="251">
        <v>155.39999999999998</v>
      </c>
      <c r="K120" s="251">
        <v>162.34999999999997</v>
      </c>
      <c r="L120" s="251">
        <v>166.39999999999998</v>
      </c>
      <c r="M120" s="252">
        <v>158.30000000000001</v>
      </c>
      <c r="N120" s="252">
        <v>147.30000000000001</v>
      </c>
      <c r="O120" s="252">
        <v>50456296</v>
      </c>
      <c r="P120" s="253">
        <v>1.3897606025284677E-2</v>
      </c>
    </row>
    <row r="121" spans="1:16" ht="12.75" customHeight="1">
      <c r="A121" s="245">
        <v>111</v>
      </c>
      <c r="B121" s="257" t="s">
        <v>45</v>
      </c>
      <c r="C121" s="249" t="s">
        <v>164</v>
      </c>
      <c r="D121" s="250">
        <v>45379</v>
      </c>
      <c r="E121" s="249">
        <v>2021.8</v>
      </c>
      <c r="F121" s="249">
        <v>2049.0833333333335</v>
      </c>
      <c r="G121" s="251">
        <v>1982.7166666666672</v>
      </c>
      <c r="H121" s="251">
        <v>1943.6333333333337</v>
      </c>
      <c r="I121" s="251">
        <v>1877.2666666666673</v>
      </c>
      <c r="J121" s="251">
        <v>2088.166666666667</v>
      </c>
      <c r="K121" s="251">
        <v>2154.5333333333328</v>
      </c>
      <c r="L121" s="251">
        <v>2193.6166666666668</v>
      </c>
      <c r="M121" s="252">
        <v>2115.4499999999998</v>
      </c>
      <c r="N121" s="252">
        <v>2010</v>
      </c>
      <c r="O121" s="252">
        <v>1835100</v>
      </c>
      <c r="P121" s="253">
        <v>5.9037396121883655E-2</v>
      </c>
    </row>
    <row r="122" spans="1:16" ht="12.75" customHeight="1">
      <c r="A122" s="245">
        <v>112</v>
      </c>
      <c r="B122" s="257" t="s">
        <v>43</v>
      </c>
      <c r="C122" s="249" t="s">
        <v>165</v>
      </c>
      <c r="D122" s="250">
        <v>45379</v>
      </c>
      <c r="E122" s="249">
        <v>401.35</v>
      </c>
      <c r="F122" s="249">
        <v>404.90000000000003</v>
      </c>
      <c r="G122" s="251">
        <v>391.00000000000006</v>
      </c>
      <c r="H122" s="251">
        <v>380.65000000000003</v>
      </c>
      <c r="I122" s="251">
        <v>366.75000000000006</v>
      </c>
      <c r="J122" s="251">
        <v>415.25000000000006</v>
      </c>
      <c r="K122" s="251">
        <v>429.15000000000003</v>
      </c>
      <c r="L122" s="251">
        <v>439.50000000000006</v>
      </c>
      <c r="M122" s="252">
        <v>418.8</v>
      </c>
      <c r="N122" s="252">
        <v>394.55</v>
      </c>
      <c r="O122" s="252">
        <v>11956100</v>
      </c>
      <c r="P122" s="253">
        <v>-9.7155730780061952E-3</v>
      </c>
    </row>
    <row r="123" spans="1:16" ht="12.75" customHeight="1">
      <c r="A123" s="245">
        <v>113</v>
      </c>
      <c r="B123" s="257" t="s">
        <v>68</v>
      </c>
      <c r="C123" s="249" t="s">
        <v>166</v>
      </c>
      <c r="D123" s="250">
        <v>45379</v>
      </c>
      <c r="E123" s="249">
        <v>593.4</v>
      </c>
      <c r="F123" s="249">
        <v>603.01666666666654</v>
      </c>
      <c r="G123" s="251">
        <v>577.98333333333312</v>
      </c>
      <c r="H123" s="251">
        <v>562.56666666666661</v>
      </c>
      <c r="I123" s="251">
        <v>537.53333333333319</v>
      </c>
      <c r="J123" s="251">
        <v>618.43333333333305</v>
      </c>
      <c r="K123" s="251">
        <v>643.46666666666658</v>
      </c>
      <c r="L123" s="251">
        <v>658.88333333333298</v>
      </c>
      <c r="M123" s="252">
        <v>628.04999999999995</v>
      </c>
      <c r="N123" s="252">
        <v>587.6</v>
      </c>
      <c r="O123" s="252">
        <v>16376000</v>
      </c>
      <c r="P123" s="253">
        <v>1.6133035492678083E-2</v>
      </c>
    </row>
    <row r="124" spans="1:16" ht="12.75" customHeight="1">
      <c r="A124" s="245">
        <v>114</v>
      </c>
      <c r="B124" s="257" t="s">
        <v>41</v>
      </c>
      <c r="C124" s="254" t="s">
        <v>167</v>
      </c>
      <c r="D124" s="250">
        <v>45379</v>
      </c>
      <c r="E124" s="249">
        <v>3547.6</v>
      </c>
      <c r="F124" s="249">
        <v>3575</v>
      </c>
      <c r="G124" s="251">
        <v>3495.25</v>
      </c>
      <c r="H124" s="251">
        <v>3442.9</v>
      </c>
      <c r="I124" s="251">
        <v>3363.15</v>
      </c>
      <c r="J124" s="251">
        <v>3627.35</v>
      </c>
      <c r="K124" s="251">
        <v>3707.1</v>
      </c>
      <c r="L124" s="251">
        <v>3759.45</v>
      </c>
      <c r="M124" s="252">
        <v>3654.75</v>
      </c>
      <c r="N124" s="252">
        <v>3522.65</v>
      </c>
      <c r="O124" s="252">
        <v>15960000</v>
      </c>
      <c r="P124" s="253">
        <v>-5.0495605012156348E-3</v>
      </c>
    </row>
    <row r="125" spans="1:16" ht="12.75" customHeight="1">
      <c r="A125" s="245">
        <v>115</v>
      </c>
      <c r="B125" s="257" t="s">
        <v>87</v>
      </c>
      <c r="C125" s="249" t="s">
        <v>168</v>
      </c>
      <c r="D125" s="250">
        <v>45379</v>
      </c>
      <c r="E125" s="249">
        <v>5203.05</v>
      </c>
      <c r="F125" s="249">
        <v>5221.0999999999995</v>
      </c>
      <c r="G125" s="251">
        <v>5157.9999999999991</v>
      </c>
      <c r="H125" s="251">
        <v>5112.95</v>
      </c>
      <c r="I125" s="251">
        <v>5049.8499999999995</v>
      </c>
      <c r="J125" s="251">
        <v>5266.1499999999987</v>
      </c>
      <c r="K125" s="251">
        <v>5329.2499999999991</v>
      </c>
      <c r="L125" s="251">
        <v>5374.2999999999984</v>
      </c>
      <c r="M125" s="252">
        <v>5284.2</v>
      </c>
      <c r="N125" s="252">
        <v>5176.05</v>
      </c>
      <c r="O125" s="252">
        <v>2762100</v>
      </c>
      <c r="P125" s="253">
        <v>-5.1753437355167617E-2</v>
      </c>
    </row>
    <row r="126" spans="1:16" ht="12.75" customHeight="1">
      <c r="A126" s="245">
        <v>116</v>
      </c>
      <c r="B126" s="257" t="s">
        <v>87</v>
      </c>
      <c r="C126" s="249" t="s">
        <v>169</v>
      </c>
      <c r="D126" s="250">
        <v>45379</v>
      </c>
      <c r="E126" s="249">
        <v>5181.3</v>
      </c>
      <c r="F126" s="249">
        <v>5221.6166666666668</v>
      </c>
      <c r="G126" s="251">
        <v>5110.6833333333334</v>
      </c>
      <c r="H126" s="251">
        <v>5040.0666666666666</v>
      </c>
      <c r="I126" s="251">
        <v>4929.1333333333332</v>
      </c>
      <c r="J126" s="251">
        <v>5292.2333333333336</v>
      </c>
      <c r="K126" s="251">
        <v>5403.1666666666679</v>
      </c>
      <c r="L126" s="251">
        <v>5473.7833333333338</v>
      </c>
      <c r="M126" s="252">
        <v>5332.55</v>
      </c>
      <c r="N126" s="252">
        <v>5151</v>
      </c>
      <c r="O126" s="252">
        <v>774200</v>
      </c>
      <c r="P126" s="253">
        <v>1.9220642443391257E-2</v>
      </c>
    </row>
    <row r="127" spans="1:16" ht="12.75" customHeight="1">
      <c r="A127" s="245">
        <v>117</v>
      </c>
      <c r="B127" s="257" t="s">
        <v>43</v>
      </c>
      <c r="C127" s="249" t="s">
        <v>170</v>
      </c>
      <c r="D127" s="250">
        <v>45379</v>
      </c>
      <c r="E127" s="249">
        <v>1607.45</v>
      </c>
      <c r="F127" s="249">
        <v>1619.9833333333333</v>
      </c>
      <c r="G127" s="251">
        <v>1582.4666666666667</v>
      </c>
      <c r="H127" s="251">
        <v>1557.4833333333333</v>
      </c>
      <c r="I127" s="251">
        <v>1519.9666666666667</v>
      </c>
      <c r="J127" s="251">
        <v>1644.9666666666667</v>
      </c>
      <c r="K127" s="251">
        <v>1682.4833333333336</v>
      </c>
      <c r="L127" s="251">
        <v>1707.4666666666667</v>
      </c>
      <c r="M127" s="252">
        <v>1657.5</v>
      </c>
      <c r="N127" s="252">
        <v>1595</v>
      </c>
      <c r="O127" s="252">
        <v>6162500</v>
      </c>
      <c r="P127" s="253">
        <v>7.3641795192441297E-3</v>
      </c>
    </row>
    <row r="128" spans="1:16" ht="12.75" customHeight="1">
      <c r="A128" s="245">
        <v>118</v>
      </c>
      <c r="B128" s="257" t="s">
        <v>56</v>
      </c>
      <c r="C128" s="249" t="s">
        <v>171</v>
      </c>
      <c r="D128" s="250">
        <v>45379</v>
      </c>
      <c r="E128" s="249">
        <v>1859.8</v>
      </c>
      <c r="F128" s="249">
        <v>1873.4333333333334</v>
      </c>
      <c r="G128" s="251">
        <v>1839.3666666666668</v>
      </c>
      <c r="H128" s="251">
        <v>1818.9333333333334</v>
      </c>
      <c r="I128" s="251">
        <v>1784.8666666666668</v>
      </c>
      <c r="J128" s="251">
        <v>1893.8666666666668</v>
      </c>
      <c r="K128" s="251">
        <v>1927.9333333333334</v>
      </c>
      <c r="L128" s="251">
        <v>1948.3666666666668</v>
      </c>
      <c r="M128" s="252">
        <v>1907.5</v>
      </c>
      <c r="N128" s="252">
        <v>1853</v>
      </c>
      <c r="O128" s="252">
        <v>14281400</v>
      </c>
      <c r="P128" s="253">
        <v>-3.9058685675227027E-3</v>
      </c>
    </row>
    <row r="129" spans="1:16" ht="12.75" customHeight="1">
      <c r="A129" s="245">
        <v>119</v>
      </c>
      <c r="B129" s="257" t="s">
        <v>68</v>
      </c>
      <c r="C129" s="249" t="s">
        <v>172</v>
      </c>
      <c r="D129" s="250">
        <v>45379</v>
      </c>
      <c r="E129" s="249">
        <v>261.60000000000002</v>
      </c>
      <c r="F129" s="249">
        <v>267.78333333333336</v>
      </c>
      <c r="G129" s="251">
        <v>252.7166666666667</v>
      </c>
      <c r="H129" s="251">
        <v>243.83333333333331</v>
      </c>
      <c r="I129" s="251">
        <v>228.76666666666665</v>
      </c>
      <c r="J129" s="251">
        <v>276.66666666666674</v>
      </c>
      <c r="K129" s="251">
        <v>291.73333333333346</v>
      </c>
      <c r="L129" s="251">
        <v>300.61666666666679</v>
      </c>
      <c r="M129" s="252">
        <v>282.85000000000002</v>
      </c>
      <c r="N129" s="252">
        <v>258.89999999999998</v>
      </c>
      <c r="O129" s="252">
        <v>25400000</v>
      </c>
      <c r="P129" s="253">
        <v>4.7941249277993231E-2</v>
      </c>
    </row>
    <row r="130" spans="1:16" ht="12.75" customHeight="1">
      <c r="A130" s="245">
        <v>120</v>
      </c>
      <c r="B130" s="257" t="s">
        <v>68</v>
      </c>
      <c r="C130" s="249" t="s">
        <v>173</v>
      </c>
      <c r="D130" s="250">
        <v>45379</v>
      </c>
      <c r="E130" s="249">
        <v>160.85</v>
      </c>
      <c r="F130" s="249">
        <v>163.56666666666669</v>
      </c>
      <c r="G130" s="251">
        <v>155.13333333333338</v>
      </c>
      <c r="H130" s="251">
        <v>149.41666666666669</v>
      </c>
      <c r="I130" s="251">
        <v>140.98333333333338</v>
      </c>
      <c r="J130" s="251">
        <v>169.28333333333339</v>
      </c>
      <c r="K130" s="251">
        <v>177.71666666666673</v>
      </c>
      <c r="L130" s="251">
        <v>183.43333333333339</v>
      </c>
      <c r="M130" s="252">
        <v>172</v>
      </c>
      <c r="N130" s="252">
        <v>157.85</v>
      </c>
      <c r="O130" s="252">
        <v>58572000</v>
      </c>
      <c r="P130" s="253">
        <v>-3.8416075650118203E-2</v>
      </c>
    </row>
    <row r="131" spans="1:16" ht="12.75" customHeight="1">
      <c r="A131" s="245">
        <v>121</v>
      </c>
      <c r="B131" s="257" t="s">
        <v>59</v>
      </c>
      <c r="C131" s="249" t="s">
        <v>174</v>
      </c>
      <c r="D131" s="250">
        <v>45379</v>
      </c>
      <c r="E131" s="249">
        <v>498.75</v>
      </c>
      <c r="F131" s="249">
        <v>503.40000000000003</v>
      </c>
      <c r="G131" s="251">
        <v>492.35</v>
      </c>
      <c r="H131" s="251">
        <v>485.95</v>
      </c>
      <c r="I131" s="251">
        <v>474.9</v>
      </c>
      <c r="J131" s="251">
        <v>509.80000000000007</v>
      </c>
      <c r="K131" s="251">
        <v>520.85000000000014</v>
      </c>
      <c r="L131" s="251">
        <v>527.25000000000011</v>
      </c>
      <c r="M131" s="252">
        <v>514.45000000000005</v>
      </c>
      <c r="N131" s="252">
        <v>497</v>
      </c>
      <c r="O131" s="252">
        <v>13628400</v>
      </c>
      <c r="P131" s="253">
        <v>3.603357051632914E-2</v>
      </c>
    </row>
    <row r="132" spans="1:16" ht="12.75" customHeight="1">
      <c r="A132" s="245">
        <v>122</v>
      </c>
      <c r="B132" s="257" t="s">
        <v>56</v>
      </c>
      <c r="C132" s="249" t="s">
        <v>175</v>
      </c>
      <c r="D132" s="250">
        <v>45379</v>
      </c>
      <c r="E132" s="249">
        <v>11418</v>
      </c>
      <c r="F132" s="249">
        <v>11439.666666666666</v>
      </c>
      <c r="G132" s="251">
        <v>11279.333333333332</v>
      </c>
      <c r="H132" s="251">
        <v>11140.666666666666</v>
      </c>
      <c r="I132" s="251">
        <v>10980.333333333332</v>
      </c>
      <c r="J132" s="251">
        <v>11578.333333333332</v>
      </c>
      <c r="K132" s="251">
        <v>11738.666666666664</v>
      </c>
      <c r="L132" s="251">
        <v>11877.333333333332</v>
      </c>
      <c r="M132" s="252">
        <v>11600</v>
      </c>
      <c r="N132" s="252">
        <v>11301</v>
      </c>
      <c r="O132" s="252">
        <v>2619600</v>
      </c>
      <c r="P132" s="253">
        <v>-1.1975031587681748E-2</v>
      </c>
    </row>
    <row r="133" spans="1:16" ht="12.75" customHeight="1">
      <c r="A133" s="245">
        <v>123</v>
      </c>
      <c r="B133" s="257" t="s">
        <v>59</v>
      </c>
      <c r="C133" s="249" t="s">
        <v>176</v>
      </c>
      <c r="D133" s="250">
        <v>45379</v>
      </c>
      <c r="E133" s="249">
        <v>1113.0999999999999</v>
      </c>
      <c r="F133" s="249">
        <v>1124.75</v>
      </c>
      <c r="G133" s="251">
        <v>1095.5</v>
      </c>
      <c r="H133" s="251">
        <v>1077.9000000000001</v>
      </c>
      <c r="I133" s="251">
        <v>1048.6500000000001</v>
      </c>
      <c r="J133" s="251">
        <v>1142.3499999999999</v>
      </c>
      <c r="K133" s="251">
        <v>1171.5999999999999</v>
      </c>
      <c r="L133" s="251">
        <v>1189.1999999999998</v>
      </c>
      <c r="M133" s="252">
        <v>1154</v>
      </c>
      <c r="N133" s="252">
        <v>1107.1500000000001</v>
      </c>
      <c r="O133" s="252">
        <v>6620600</v>
      </c>
      <c r="P133" s="253">
        <v>2.017042390249164E-2</v>
      </c>
    </row>
    <row r="134" spans="1:16" ht="12.75" customHeight="1">
      <c r="A134" s="245">
        <v>124</v>
      </c>
      <c r="B134" s="257" t="s">
        <v>45</v>
      </c>
      <c r="C134" s="249" t="s">
        <v>177</v>
      </c>
      <c r="D134" s="250">
        <v>45379</v>
      </c>
      <c r="E134" s="249">
        <v>3223.35</v>
      </c>
      <c r="F134" s="249">
        <v>3305.2833333333333</v>
      </c>
      <c r="G134" s="251">
        <v>3106.6666666666665</v>
      </c>
      <c r="H134" s="251">
        <v>2989.9833333333331</v>
      </c>
      <c r="I134" s="251">
        <v>2791.3666666666663</v>
      </c>
      <c r="J134" s="251">
        <v>3421.9666666666667</v>
      </c>
      <c r="K134" s="251">
        <v>3620.5833333333335</v>
      </c>
      <c r="L134" s="251">
        <v>3737.2666666666669</v>
      </c>
      <c r="M134" s="252">
        <v>3503.9</v>
      </c>
      <c r="N134" s="252">
        <v>3188.6</v>
      </c>
      <c r="O134" s="252">
        <v>2592400</v>
      </c>
      <c r="P134" s="253">
        <v>8.6322494133422731E-2</v>
      </c>
    </row>
    <row r="135" spans="1:16" ht="12.75" customHeight="1">
      <c r="A135" s="245">
        <v>125</v>
      </c>
      <c r="B135" s="257" t="s">
        <v>43</v>
      </c>
      <c r="C135" s="249" t="s">
        <v>178</v>
      </c>
      <c r="D135" s="250">
        <v>45379</v>
      </c>
      <c r="E135" s="249">
        <v>1595.2</v>
      </c>
      <c r="F135" s="249">
        <v>1610.0833333333333</v>
      </c>
      <c r="G135" s="251">
        <v>1568.5666666666666</v>
      </c>
      <c r="H135" s="251">
        <v>1541.9333333333334</v>
      </c>
      <c r="I135" s="251">
        <v>1500.4166666666667</v>
      </c>
      <c r="J135" s="251">
        <v>1636.7166666666665</v>
      </c>
      <c r="K135" s="251">
        <v>1678.2333333333333</v>
      </c>
      <c r="L135" s="251">
        <v>1704.8666666666663</v>
      </c>
      <c r="M135" s="252">
        <v>1651.6</v>
      </c>
      <c r="N135" s="252">
        <v>1583.45</v>
      </c>
      <c r="O135" s="252">
        <v>1485600</v>
      </c>
      <c r="P135" s="253">
        <v>0.12036199095022625</v>
      </c>
    </row>
    <row r="136" spans="1:16" ht="12.75" customHeight="1">
      <c r="A136" s="245">
        <v>126</v>
      </c>
      <c r="B136" s="257" t="s">
        <v>68</v>
      </c>
      <c r="C136" s="256" t="s">
        <v>179</v>
      </c>
      <c r="D136" s="250">
        <v>45379</v>
      </c>
      <c r="E136" s="249">
        <v>952.95</v>
      </c>
      <c r="F136" s="249">
        <v>967.38333333333333</v>
      </c>
      <c r="G136" s="251">
        <v>931.76666666666665</v>
      </c>
      <c r="H136" s="251">
        <v>910.58333333333337</v>
      </c>
      <c r="I136" s="251">
        <v>874.9666666666667</v>
      </c>
      <c r="J136" s="251">
        <v>988.56666666666661</v>
      </c>
      <c r="K136" s="251">
        <v>1024.1833333333332</v>
      </c>
      <c r="L136" s="251">
        <v>1045.3666666666666</v>
      </c>
      <c r="M136" s="252">
        <v>1003</v>
      </c>
      <c r="N136" s="252">
        <v>946.2</v>
      </c>
      <c r="O136" s="252">
        <v>10076800</v>
      </c>
      <c r="P136" s="253">
        <v>-3.1151449888470118E-2</v>
      </c>
    </row>
    <row r="137" spans="1:16" ht="12.75" customHeight="1">
      <c r="A137" s="245">
        <v>127</v>
      </c>
      <c r="B137" s="257" t="s">
        <v>84</v>
      </c>
      <c r="C137" s="256" t="s">
        <v>180</v>
      </c>
      <c r="D137" s="250">
        <v>45379</v>
      </c>
      <c r="E137" s="249">
        <v>1224.9000000000001</v>
      </c>
      <c r="F137" s="249">
        <v>1250.3000000000002</v>
      </c>
      <c r="G137" s="251">
        <v>1175.6500000000003</v>
      </c>
      <c r="H137" s="251">
        <v>1126.4000000000001</v>
      </c>
      <c r="I137" s="251">
        <v>1051.7500000000002</v>
      </c>
      <c r="J137" s="251">
        <v>1299.5500000000004</v>
      </c>
      <c r="K137" s="251">
        <v>1374.2</v>
      </c>
      <c r="L137" s="251">
        <v>1423.4500000000005</v>
      </c>
      <c r="M137" s="252">
        <v>1324.95</v>
      </c>
      <c r="N137" s="252">
        <v>1201.05</v>
      </c>
      <c r="O137" s="252">
        <v>3292800</v>
      </c>
      <c r="P137" s="253">
        <v>-0.1028770706190061</v>
      </c>
    </row>
    <row r="138" spans="1:16" ht="12.75" customHeight="1">
      <c r="A138" s="245">
        <v>128</v>
      </c>
      <c r="B138" s="257" t="s">
        <v>56</v>
      </c>
      <c r="C138" s="249" t="s">
        <v>181</v>
      </c>
      <c r="D138" s="250">
        <v>45379</v>
      </c>
      <c r="E138" s="249">
        <v>110.45</v>
      </c>
      <c r="F138" s="249">
        <v>111.3</v>
      </c>
      <c r="G138" s="251">
        <v>105.64999999999999</v>
      </c>
      <c r="H138" s="251">
        <v>100.85</v>
      </c>
      <c r="I138" s="251">
        <v>95.199999999999989</v>
      </c>
      <c r="J138" s="251">
        <v>116.1</v>
      </c>
      <c r="K138" s="251">
        <v>121.75</v>
      </c>
      <c r="L138" s="251">
        <v>126.55</v>
      </c>
      <c r="M138" s="252">
        <v>116.95</v>
      </c>
      <c r="N138" s="252">
        <v>106.5</v>
      </c>
      <c r="O138" s="252">
        <v>154978800</v>
      </c>
      <c r="P138" s="253">
        <v>8.9207302981280327E-3</v>
      </c>
    </row>
    <row r="139" spans="1:16" ht="12.75" customHeight="1">
      <c r="A139" s="245">
        <v>129</v>
      </c>
      <c r="B139" s="257" t="s">
        <v>87</v>
      </c>
      <c r="C139" s="249" t="s">
        <v>182</v>
      </c>
      <c r="D139" s="250">
        <v>45379</v>
      </c>
      <c r="E139" s="249">
        <v>2389</v>
      </c>
      <c r="F139" s="249">
        <v>2407.2166666666667</v>
      </c>
      <c r="G139" s="251">
        <v>2342.4333333333334</v>
      </c>
      <c r="H139" s="251">
        <v>2295.8666666666668</v>
      </c>
      <c r="I139" s="251">
        <v>2231.0833333333335</v>
      </c>
      <c r="J139" s="251">
        <v>2453.7833333333333</v>
      </c>
      <c r="K139" s="251">
        <v>2518.5666666666671</v>
      </c>
      <c r="L139" s="251">
        <v>2565.1333333333332</v>
      </c>
      <c r="M139" s="252">
        <v>2472</v>
      </c>
      <c r="N139" s="252">
        <v>2360.65</v>
      </c>
      <c r="O139" s="252">
        <v>3642375</v>
      </c>
      <c r="P139" s="253">
        <v>1.1686526122823098E-2</v>
      </c>
    </row>
    <row r="140" spans="1:16" ht="12.75" customHeight="1">
      <c r="A140" s="245">
        <v>130</v>
      </c>
      <c r="B140" s="257" t="s">
        <v>56</v>
      </c>
      <c r="C140" s="254" t="s">
        <v>183</v>
      </c>
      <c r="D140" s="250">
        <v>45379</v>
      </c>
      <c r="E140" s="249">
        <v>139582.54999999999</v>
      </c>
      <c r="F140" s="249">
        <v>140515.88333333333</v>
      </c>
      <c r="G140" s="251">
        <v>137346.76666666666</v>
      </c>
      <c r="H140" s="251">
        <v>135110.98333333334</v>
      </c>
      <c r="I140" s="251">
        <v>131941.86666666667</v>
      </c>
      <c r="J140" s="251">
        <v>142751.66666666666</v>
      </c>
      <c r="K140" s="251">
        <v>145920.7833333333</v>
      </c>
      <c r="L140" s="251">
        <v>148156.56666666665</v>
      </c>
      <c r="M140" s="252">
        <v>143685</v>
      </c>
      <c r="N140" s="252">
        <v>138280.1</v>
      </c>
      <c r="O140" s="252">
        <v>43965</v>
      </c>
      <c r="P140" s="253">
        <v>2.3155690016290434E-2</v>
      </c>
    </row>
    <row r="141" spans="1:16" ht="12.75" customHeight="1">
      <c r="A141" s="245">
        <v>131</v>
      </c>
      <c r="B141" s="257" t="s">
        <v>68</v>
      </c>
      <c r="C141" s="249" t="s">
        <v>184</v>
      </c>
      <c r="D141" s="250">
        <v>45379</v>
      </c>
      <c r="E141" s="249">
        <v>1347.05</v>
      </c>
      <c r="F141" s="249">
        <v>1363.1499999999999</v>
      </c>
      <c r="G141" s="251">
        <v>1322.7499999999998</v>
      </c>
      <c r="H141" s="251">
        <v>1298.4499999999998</v>
      </c>
      <c r="I141" s="251">
        <v>1258.0499999999997</v>
      </c>
      <c r="J141" s="251">
        <v>1387.4499999999998</v>
      </c>
      <c r="K141" s="251">
        <v>1427.85</v>
      </c>
      <c r="L141" s="251">
        <v>1452.1499999999999</v>
      </c>
      <c r="M141" s="252">
        <v>1403.55</v>
      </c>
      <c r="N141" s="252">
        <v>1338.85</v>
      </c>
      <c r="O141" s="252">
        <v>6687450</v>
      </c>
      <c r="P141" s="253">
        <v>-1.2346681829258388E-2</v>
      </c>
    </row>
    <row r="142" spans="1:16" ht="12.75" customHeight="1">
      <c r="A142" s="245">
        <v>132</v>
      </c>
      <c r="B142" s="257" t="s">
        <v>132</v>
      </c>
      <c r="C142" s="249" t="s">
        <v>185</v>
      </c>
      <c r="D142" s="250">
        <v>45379</v>
      </c>
      <c r="E142" s="249">
        <v>136.5</v>
      </c>
      <c r="F142" s="249">
        <v>140.35</v>
      </c>
      <c r="G142" s="251">
        <v>127.39999999999998</v>
      </c>
      <c r="H142" s="251">
        <v>118.29999999999998</v>
      </c>
      <c r="I142" s="251">
        <v>105.34999999999997</v>
      </c>
      <c r="J142" s="251">
        <v>149.44999999999999</v>
      </c>
      <c r="K142" s="251">
        <v>162.39999999999998</v>
      </c>
      <c r="L142" s="251">
        <v>171.5</v>
      </c>
      <c r="M142" s="252">
        <v>153.30000000000001</v>
      </c>
      <c r="N142" s="252">
        <v>131.25</v>
      </c>
      <c r="O142" s="252">
        <v>85710000</v>
      </c>
      <c r="P142" s="253">
        <v>-0.14792722934685357</v>
      </c>
    </row>
    <row r="143" spans="1:16" ht="12.75" customHeight="1">
      <c r="A143" s="245">
        <v>133</v>
      </c>
      <c r="B143" s="257" t="s">
        <v>45</v>
      </c>
      <c r="C143" s="249" t="s">
        <v>186</v>
      </c>
      <c r="D143" s="250">
        <v>45379</v>
      </c>
      <c r="E143" s="249">
        <v>5122.6000000000004</v>
      </c>
      <c r="F143" s="249">
        <v>5144.3166666666666</v>
      </c>
      <c r="G143" s="251">
        <v>5033.833333333333</v>
      </c>
      <c r="H143" s="251">
        <v>4945.0666666666666</v>
      </c>
      <c r="I143" s="251">
        <v>4834.583333333333</v>
      </c>
      <c r="J143" s="251">
        <v>5233.083333333333</v>
      </c>
      <c r="K143" s="251">
        <v>5343.5666666666666</v>
      </c>
      <c r="L143" s="251">
        <v>5432.333333333333</v>
      </c>
      <c r="M143" s="252">
        <v>5254.8</v>
      </c>
      <c r="N143" s="252">
        <v>5055.55</v>
      </c>
      <c r="O143" s="252">
        <v>1316850</v>
      </c>
      <c r="P143" s="253">
        <v>1.374133949191686E-2</v>
      </c>
    </row>
    <row r="144" spans="1:16" ht="12.75" customHeight="1">
      <c r="A144" s="245">
        <v>134</v>
      </c>
      <c r="B144" s="257" t="s">
        <v>39</v>
      </c>
      <c r="C144" s="249" t="s">
        <v>187</v>
      </c>
      <c r="D144" s="250">
        <v>45379</v>
      </c>
      <c r="E144" s="249">
        <v>2931.3</v>
      </c>
      <c r="F144" s="249">
        <v>2964.3666666666668</v>
      </c>
      <c r="G144" s="251">
        <v>2887.5333333333338</v>
      </c>
      <c r="H144" s="251">
        <v>2843.7666666666669</v>
      </c>
      <c r="I144" s="251">
        <v>2766.9333333333338</v>
      </c>
      <c r="J144" s="251">
        <v>3008.1333333333337</v>
      </c>
      <c r="K144" s="251">
        <v>3084.9666666666667</v>
      </c>
      <c r="L144" s="251">
        <v>3128.7333333333336</v>
      </c>
      <c r="M144" s="252">
        <v>3041.2</v>
      </c>
      <c r="N144" s="252">
        <v>2920.6</v>
      </c>
      <c r="O144" s="252">
        <v>1973400</v>
      </c>
      <c r="P144" s="253">
        <v>1.5907335907335906E-2</v>
      </c>
    </row>
    <row r="145" spans="1:16" ht="12.75" customHeight="1">
      <c r="A145" s="245">
        <v>135</v>
      </c>
      <c r="B145" s="257" t="s">
        <v>59</v>
      </c>
      <c r="C145" s="249" t="s">
        <v>188</v>
      </c>
      <c r="D145" s="250">
        <v>45379</v>
      </c>
      <c r="E145" s="249">
        <v>2590.3000000000002</v>
      </c>
      <c r="F145" s="249">
        <v>2606.2000000000003</v>
      </c>
      <c r="G145" s="251">
        <v>2550.9000000000005</v>
      </c>
      <c r="H145" s="251">
        <v>2511.5000000000005</v>
      </c>
      <c r="I145" s="251">
        <v>2456.2000000000007</v>
      </c>
      <c r="J145" s="251">
        <v>2645.6000000000004</v>
      </c>
      <c r="K145" s="251">
        <v>2700.9000000000005</v>
      </c>
      <c r="L145" s="251">
        <v>2740.3</v>
      </c>
      <c r="M145" s="252">
        <v>2661.5</v>
      </c>
      <c r="N145" s="252">
        <v>2566.8000000000002</v>
      </c>
      <c r="O145" s="252">
        <v>4887200</v>
      </c>
      <c r="P145" s="253">
        <v>-2.4547909336388184E-4</v>
      </c>
    </row>
    <row r="146" spans="1:16" ht="12.75" customHeight="1">
      <c r="A146" s="245">
        <v>136</v>
      </c>
      <c r="B146" s="257" t="s">
        <v>132</v>
      </c>
      <c r="C146" s="249" t="s">
        <v>189</v>
      </c>
      <c r="D146" s="250">
        <v>45379</v>
      </c>
      <c r="E146" s="249">
        <v>206.1</v>
      </c>
      <c r="F146" s="249">
        <v>211.71666666666667</v>
      </c>
      <c r="G146" s="251">
        <v>198.83333333333334</v>
      </c>
      <c r="H146" s="251">
        <v>191.56666666666666</v>
      </c>
      <c r="I146" s="251">
        <v>178.68333333333334</v>
      </c>
      <c r="J146" s="251">
        <v>218.98333333333335</v>
      </c>
      <c r="K146" s="251">
        <v>231.86666666666667</v>
      </c>
      <c r="L146" s="251">
        <v>239.13333333333335</v>
      </c>
      <c r="M146" s="252">
        <v>224.6</v>
      </c>
      <c r="N146" s="252">
        <v>204.45</v>
      </c>
      <c r="O146" s="252">
        <v>86220000</v>
      </c>
      <c r="P146" s="253">
        <v>3.4780730179304387E-2</v>
      </c>
    </row>
    <row r="147" spans="1:16" ht="12.75" customHeight="1">
      <c r="A147" s="245">
        <v>137</v>
      </c>
      <c r="B147" s="257" t="s">
        <v>190</v>
      </c>
      <c r="C147" s="249" t="s">
        <v>191</v>
      </c>
      <c r="D147" s="250">
        <v>45379</v>
      </c>
      <c r="E147" s="249">
        <v>323.05</v>
      </c>
      <c r="F147" s="249">
        <v>329.83333333333331</v>
      </c>
      <c r="G147" s="251">
        <v>313.86666666666662</v>
      </c>
      <c r="H147" s="251">
        <v>304.68333333333328</v>
      </c>
      <c r="I147" s="251">
        <v>288.71666666666658</v>
      </c>
      <c r="J147" s="251">
        <v>339.01666666666665</v>
      </c>
      <c r="K147" s="251">
        <v>354.98333333333335</v>
      </c>
      <c r="L147" s="251">
        <v>364.16666666666669</v>
      </c>
      <c r="M147" s="252">
        <v>345.8</v>
      </c>
      <c r="N147" s="252">
        <v>320.64999999999998</v>
      </c>
      <c r="O147" s="252">
        <v>92979000</v>
      </c>
      <c r="P147" s="253">
        <v>5.4650015312893457E-2</v>
      </c>
    </row>
    <row r="148" spans="1:16" ht="12.75" customHeight="1">
      <c r="A148" s="245">
        <v>138</v>
      </c>
      <c r="B148" s="257" t="s">
        <v>108</v>
      </c>
      <c r="C148" s="249" t="s">
        <v>192</v>
      </c>
      <c r="D148" s="250">
        <v>45379</v>
      </c>
      <c r="E148" s="249">
        <v>1301.4000000000001</v>
      </c>
      <c r="F148" s="249">
        <v>1315.7833333333335</v>
      </c>
      <c r="G148" s="251">
        <v>1274.616666666667</v>
      </c>
      <c r="H148" s="251">
        <v>1247.8333333333335</v>
      </c>
      <c r="I148" s="251">
        <v>1206.666666666667</v>
      </c>
      <c r="J148" s="251">
        <v>1342.5666666666671</v>
      </c>
      <c r="K148" s="251">
        <v>1383.7333333333336</v>
      </c>
      <c r="L148" s="251">
        <v>1410.5166666666671</v>
      </c>
      <c r="M148" s="252">
        <v>1356.95</v>
      </c>
      <c r="N148" s="252">
        <v>1289</v>
      </c>
      <c r="O148" s="252">
        <v>6209000</v>
      </c>
      <c r="P148" s="253">
        <v>4.0751641385555811E-3</v>
      </c>
    </row>
    <row r="149" spans="1:16" ht="12.75" customHeight="1">
      <c r="A149" s="245">
        <v>139</v>
      </c>
      <c r="B149" s="257" t="s">
        <v>87</v>
      </c>
      <c r="C149" s="249" t="s">
        <v>193</v>
      </c>
      <c r="D149" s="250">
        <v>45379</v>
      </c>
      <c r="E149" s="249">
        <v>8080.05</v>
      </c>
      <c r="F149" s="249">
        <v>8172.7</v>
      </c>
      <c r="G149" s="251">
        <v>7908.4499999999989</v>
      </c>
      <c r="H149" s="251">
        <v>7736.8499999999995</v>
      </c>
      <c r="I149" s="251">
        <v>7472.5999999999985</v>
      </c>
      <c r="J149" s="251">
        <v>8344.2999999999993</v>
      </c>
      <c r="K149" s="251">
        <v>8608.5500000000011</v>
      </c>
      <c r="L149" s="251">
        <v>8780.15</v>
      </c>
      <c r="M149" s="252">
        <v>8436.9500000000007</v>
      </c>
      <c r="N149" s="252">
        <v>8001.1</v>
      </c>
      <c r="O149" s="252">
        <v>1177400</v>
      </c>
      <c r="P149" s="253">
        <v>-4.0736516213133456E-2</v>
      </c>
    </row>
    <row r="150" spans="1:16" ht="12.75" customHeight="1">
      <c r="A150" s="245">
        <v>140</v>
      </c>
      <c r="B150" s="257" t="s">
        <v>84</v>
      </c>
      <c r="C150" s="254" t="s">
        <v>194</v>
      </c>
      <c r="D150" s="250">
        <v>45379</v>
      </c>
      <c r="E150" s="249">
        <v>256.5</v>
      </c>
      <c r="F150" s="249">
        <v>260.75</v>
      </c>
      <c r="G150" s="251">
        <v>249.7</v>
      </c>
      <c r="H150" s="251">
        <v>242.89999999999998</v>
      </c>
      <c r="I150" s="251">
        <v>231.84999999999997</v>
      </c>
      <c r="J150" s="251">
        <v>267.55</v>
      </c>
      <c r="K150" s="251">
        <v>278.59999999999997</v>
      </c>
      <c r="L150" s="251">
        <v>285.40000000000003</v>
      </c>
      <c r="M150" s="252">
        <v>271.8</v>
      </c>
      <c r="N150" s="252">
        <v>253.95</v>
      </c>
      <c r="O150" s="252">
        <v>88064900</v>
      </c>
      <c r="P150" s="253">
        <v>-1.4476518741921586E-2</v>
      </c>
    </row>
    <row r="151" spans="1:16" ht="12.75" customHeight="1">
      <c r="A151" s="245">
        <v>141</v>
      </c>
      <c r="B151" s="257" t="s">
        <v>47</v>
      </c>
      <c r="C151" s="256" t="s">
        <v>195</v>
      </c>
      <c r="D151" s="250">
        <v>45379</v>
      </c>
      <c r="E151" s="249">
        <v>34094.65</v>
      </c>
      <c r="F151" s="249">
        <v>34473.699999999997</v>
      </c>
      <c r="G151" s="251">
        <v>33557.399999999994</v>
      </c>
      <c r="H151" s="251">
        <v>33020.149999999994</v>
      </c>
      <c r="I151" s="251">
        <v>32103.849999999991</v>
      </c>
      <c r="J151" s="251">
        <v>35010.949999999997</v>
      </c>
      <c r="K151" s="251">
        <v>35927.25</v>
      </c>
      <c r="L151" s="251">
        <v>36464.5</v>
      </c>
      <c r="M151" s="252">
        <v>35390</v>
      </c>
      <c r="N151" s="252">
        <v>33936.449999999997</v>
      </c>
      <c r="O151" s="252">
        <v>162165</v>
      </c>
      <c r="P151" s="253">
        <v>5.7413928012519565E-2</v>
      </c>
    </row>
    <row r="152" spans="1:16" ht="12.75" customHeight="1">
      <c r="A152" s="245">
        <v>142</v>
      </c>
      <c r="B152" s="257" t="s">
        <v>43</v>
      </c>
      <c r="C152" s="249" t="s">
        <v>196</v>
      </c>
      <c r="D152" s="250">
        <v>45379</v>
      </c>
      <c r="E152" s="249">
        <v>826.3</v>
      </c>
      <c r="F152" s="249">
        <v>833.15</v>
      </c>
      <c r="G152" s="251">
        <v>797.44999999999993</v>
      </c>
      <c r="H152" s="251">
        <v>768.59999999999991</v>
      </c>
      <c r="I152" s="251">
        <v>732.89999999999986</v>
      </c>
      <c r="J152" s="251">
        <v>862</v>
      </c>
      <c r="K152" s="251">
        <v>897.7</v>
      </c>
      <c r="L152" s="251">
        <v>926.55000000000007</v>
      </c>
      <c r="M152" s="252">
        <v>868.85</v>
      </c>
      <c r="N152" s="252">
        <v>804.3</v>
      </c>
      <c r="O152" s="252">
        <v>13287750</v>
      </c>
      <c r="P152" s="253">
        <v>-5.9157771759333018E-2</v>
      </c>
    </row>
    <row r="153" spans="1:16" ht="12.75" customHeight="1">
      <c r="A153" s="245">
        <v>143</v>
      </c>
      <c r="B153" s="257" t="s">
        <v>87</v>
      </c>
      <c r="C153" s="249" t="s">
        <v>197</v>
      </c>
      <c r="D153" s="250">
        <v>45379</v>
      </c>
      <c r="E153" s="249">
        <v>8152.35</v>
      </c>
      <c r="F153" s="249">
        <v>8193.6666666666661</v>
      </c>
      <c r="G153" s="251">
        <v>8050.6833333333325</v>
      </c>
      <c r="H153" s="251">
        <v>7949.0166666666664</v>
      </c>
      <c r="I153" s="251">
        <v>7806.0333333333328</v>
      </c>
      <c r="J153" s="251">
        <v>8295.3333333333321</v>
      </c>
      <c r="K153" s="251">
        <v>8438.3166666666657</v>
      </c>
      <c r="L153" s="251">
        <v>8539.9833333333318</v>
      </c>
      <c r="M153" s="252">
        <v>8336.65</v>
      </c>
      <c r="N153" s="252">
        <v>8092</v>
      </c>
      <c r="O153" s="252">
        <v>1596800</v>
      </c>
      <c r="P153" s="253">
        <v>4.1957585644371943E-2</v>
      </c>
    </row>
    <row r="154" spans="1:16" ht="12.75" customHeight="1">
      <c r="A154" s="245">
        <v>144</v>
      </c>
      <c r="B154" s="257" t="s">
        <v>84</v>
      </c>
      <c r="C154" s="249" t="s">
        <v>198</v>
      </c>
      <c r="D154" s="250">
        <v>45379</v>
      </c>
      <c r="E154" s="249">
        <v>264.60000000000002</v>
      </c>
      <c r="F154" s="249">
        <v>268.90000000000003</v>
      </c>
      <c r="G154" s="251">
        <v>258.80000000000007</v>
      </c>
      <c r="H154" s="251">
        <v>253.00000000000006</v>
      </c>
      <c r="I154" s="251">
        <v>242.90000000000009</v>
      </c>
      <c r="J154" s="251">
        <v>274.70000000000005</v>
      </c>
      <c r="K154" s="251">
        <v>284.80000000000007</v>
      </c>
      <c r="L154" s="251">
        <v>290.60000000000002</v>
      </c>
      <c r="M154" s="252">
        <v>279</v>
      </c>
      <c r="N154" s="252">
        <v>263.10000000000002</v>
      </c>
      <c r="O154" s="252">
        <v>41271000</v>
      </c>
      <c r="P154" s="253">
        <v>-9.7891024256819975E-3</v>
      </c>
    </row>
    <row r="155" spans="1:16" ht="12.75" customHeight="1">
      <c r="A155" s="245">
        <v>145</v>
      </c>
      <c r="B155" s="257" t="s">
        <v>68</v>
      </c>
      <c r="C155" s="254" t="s">
        <v>199</v>
      </c>
      <c r="D155" s="250">
        <v>45379</v>
      </c>
      <c r="E155" s="249">
        <v>396.6</v>
      </c>
      <c r="F155" s="249">
        <v>405.7833333333333</v>
      </c>
      <c r="G155" s="251">
        <v>382.41666666666663</v>
      </c>
      <c r="H155" s="251">
        <v>368.23333333333335</v>
      </c>
      <c r="I155" s="251">
        <v>344.86666666666667</v>
      </c>
      <c r="J155" s="251">
        <v>419.96666666666658</v>
      </c>
      <c r="K155" s="251">
        <v>443.33333333333326</v>
      </c>
      <c r="L155" s="251">
        <v>457.51666666666654</v>
      </c>
      <c r="M155" s="252">
        <v>429.15</v>
      </c>
      <c r="N155" s="252">
        <v>391.6</v>
      </c>
      <c r="O155" s="252">
        <v>73462250</v>
      </c>
      <c r="P155" s="253">
        <v>6.9261139311900727E-2</v>
      </c>
    </row>
    <row r="156" spans="1:16" ht="12.75" customHeight="1">
      <c r="A156" s="245">
        <v>146</v>
      </c>
      <c r="B156" s="257" t="s">
        <v>59</v>
      </c>
      <c r="C156" s="249" t="s">
        <v>200</v>
      </c>
      <c r="D156" s="250">
        <v>45379</v>
      </c>
      <c r="E156" s="249">
        <v>2835.2</v>
      </c>
      <c r="F156" s="249">
        <v>2848.4</v>
      </c>
      <c r="G156" s="251">
        <v>2791.8</v>
      </c>
      <c r="H156" s="251">
        <v>2748.4</v>
      </c>
      <c r="I156" s="251">
        <v>2691.8</v>
      </c>
      <c r="J156" s="251">
        <v>2891.8</v>
      </c>
      <c r="K156" s="251">
        <v>2948.3999999999996</v>
      </c>
      <c r="L156" s="251">
        <v>2991.8</v>
      </c>
      <c r="M156" s="252">
        <v>2905</v>
      </c>
      <c r="N156" s="252">
        <v>2805</v>
      </c>
      <c r="O156" s="252">
        <v>2154500</v>
      </c>
      <c r="P156" s="253">
        <v>-4.7208402432283032E-2</v>
      </c>
    </row>
    <row r="157" spans="1:16" ht="12.75" customHeight="1">
      <c r="A157" s="245">
        <v>147</v>
      </c>
      <c r="B157" s="257" t="s">
        <v>39</v>
      </c>
      <c r="C157" s="249" t="s">
        <v>201</v>
      </c>
      <c r="D157" s="250">
        <v>45379</v>
      </c>
      <c r="E157" s="249">
        <v>3587.4</v>
      </c>
      <c r="F157" s="249">
        <v>3607.1166666666668</v>
      </c>
      <c r="G157" s="251">
        <v>3530.2833333333338</v>
      </c>
      <c r="H157" s="251">
        <v>3473.166666666667</v>
      </c>
      <c r="I157" s="251">
        <v>3396.3333333333339</v>
      </c>
      <c r="J157" s="251">
        <v>3664.2333333333336</v>
      </c>
      <c r="K157" s="251">
        <v>3741.0666666666666</v>
      </c>
      <c r="L157" s="251">
        <v>3798.1833333333334</v>
      </c>
      <c r="M157" s="252">
        <v>3683.95</v>
      </c>
      <c r="N157" s="252">
        <v>3550</v>
      </c>
      <c r="O157" s="252">
        <v>1902000</v>
      </c>
      <c r="P157" s="253">
        <v>-7.0721876145108095E-2</v>
      </c>
    </row>
    <row r="158" spans="1:16" ht="12.75" customHeight="1">
      <c r="A158" s="245">
        <v>148</v>
      </c>
      <c r="B158" s="257" t="s">
        <v>63</v>
      </c>
      <c r="C158" s="249" t="s">
        <v>202</v>
      </c>
      <c r="D158" s="250">
        <v>45379</v>
      </c>
      <c r="E158" s="249">
        <v>119.25</v>
      </c>
      <c r="F158" s="249">
        <v>121.3</v>
      </c>
      <c r="G158" s="251">
        <v>115.44999999999999</v>
      </c>
      <c r="H158" s="251">
        <v>111.64999999999999</v>
      </c>
      <c r="I158" s="251">
        <v>105.79999999999998</v>
      </c>
      <c r="J158" s="251">
        <v>125.1</v>
      </c>
      <c r="K158" s="251">
        <v>130.94999999999999</v>
      </c>
      <c r="L158" s="251">
        <v>134.75</v>
      </c>
      <c r="M158" s="252">
        <v>127.15</v>
      </c>
      <c r="N158" s="252">
        <v>117.5</v>
      </c>
      <c r="O158" s="252">
        <v>234864000</v>
      </c>
      <c r="P158" s="253">
        <v>7.7232004942848313E-3</v>
      </c>
    </row>
    <row r="159" spans="1:16" ht="12.75" customHeight="1">
      <c r="A159" s="245">
        <v>149</v>
      </c>
      <c r="B159" s="257" t="s">
        <v>45</v>
      </c>
      <c r="C159" s="249" t="s">
        <v>203</v>
      </c>
      <c r="D159" s="250">
        <v>45379</v>
      </c>
      <c r="E159" s="249">
        <v>4789.5</v>
      </c>
      <c r="F159" s="249">
        <v>4828.666666666667</v>
      </c>
      <c r="G159" s="251">
        <v>4702.3333333333339</v>
      </c>
      <c r="H159" s="251">
        <v>4615.166666666667</v>
      </c>
      <c r="I159" s="251">
        <v>4488.8333333333339</v>
      </c>
      <c r="J159" s="251">
        <v>4915.8333333333339</v>
      </c>
      <c r="K159" s="251">
        <v>5042.1666666666679</v>
      </c>
      <c r="L159" s="251">
        <v>5129.3333333333339</v>
      </c>
      <c r="M159" s="252">
        <v>4955</v>
      </c>
      <c r="N159" s="252">
        <v>4741.5</v>
      </c>
      <c r="O159" s="252">
        <v>1950500</v>
      </c>
      <c r="P159" s="253">
        <v>-2.3578293952743291E-2</v>
      </c>
    </row>
    <row r="160" spans="1:16" ht="12.75" customHeight="1">
      <c r="A160" s="245">
        <v>150</v>
      </c>
      <c r="B160" s="257" t="s">
        <v>190</v>
      </c>
      <c r="C160" s="249" t="s">
        <v>204</v>
      </c>
      <c r="D160" s="250">
        <v>45379</v>
      </c>
      <c r="E160" s="249">
        <v>265.60000000000002</v>
      </c>
      <c r="F160" s="249">
        <v>271.31666666666666</v>
      </c>
      <c r="G160" s="251">
        <v>257.63333333333333</v>
      </c>
      <c r="H160" s="251">
        <v>249.66666666666669</v>
      </c>
      <c r="I160" s="251">
        <v>235.98333333333335</v>
      </c>
      <c r="J160" s="251">
        <v>279.2833333333333</v>
      </c>
      <c r="K160" s="251">
        <v>292.96666666666658</v>
      </c>
      <c r="L160" s="251">
        <v>300.93333333333328</v>
      </c>
      <c r="M160" s="252">
        <v>285</v>
      </c>
      <c r="N160" s="252">
        <v>263.35000000000002</v>
      </c>
      <c r="O160" s="252">
        <v>63885600</v>
      </c>
      <c r="P160" s="253">
        <v>0.13603482491517829</v>
      </c>
    </row>
    <row r="161" spans="1:16" ht="12.75" customHeight="1">
      <c r="A161" s="245">
        <v>151</v>
      </c>
      <c r="B161" s="257" t="s">
        <v>205</v>
      </c>
      <c r="C161" s="256" t="s">
        <v>206</v>
      </c>
      <c r="D161" s="250">
        <v>45379</v>
      </c>
      <c r="E161" s="249">
        <v>1306.25</v>
      </c>
      <c r="F161" s="249">
        <v>1320.4833333333333</v>
      </c>
      <c r="G161" s="251">
        <v>1279.0166666666667</v>
      </c>
      <c r="H161" s="251">
        <v>1251.7833333333333</v>
      </c>
      <c r="I161" s="251">
        <v>1210.3166666666666</v>
      </c>
      <c r="J161" s="251">
        <v>1347.7166666666667</v>
      </c>
      <c r="K161" s="251">
        <v>1389.1833333333334</v>
      </c>
      <c r="L161" s="251">
        <v>1416.4166666666667</v>
      </c>
      <c r="M161" s="252">
        <v>1361.95</v>
      </c>
      <c r="N161" s="252">
        <v>1293.25</v>
      </c>
      <c r="O161" s="252">
        <v>7461938</v>
      </c>
      <c r="P161" s="253">
        <v>3.6521935775667119E-2</v>
      </c>
    </row>
    <row r="162" spans="1:16" ht="12.75" customHeight="1">
      <c r="A162" s="245">
        <v>152</v>
      </c>
      <c r="B162" s="257" t="s">
        <v>49</v>
      </c>
      <c r="C162" s="249" t="s">
        <v>208</v>
      </c>
      <c r="D162" s="250">
        <v>45379</v>
      </c>
      <c r="E162" s="249">
        <v>792.05</v>
      </c>
      <c r="F162" s="249">
        <v>796.06666666666661</v>
      </c>
      <c r="G162" s="251">
        <v>779.63333333333321</v>
      </c>
      <c r="H162" s="251">
        <v>767.21666666666658</v>
      </c>
      <c r="I162" s="251">
        <v>750.78333333333319</v>
      </c>
      <c r="J162" s="251">
        <v>808.48333333333323</v>
      </c>
      <c r="K162" s="251">
        <v>824.91666666666663</v>
      </c>
      <c r="L162" s="251">
        <v>837.33333333333326</v>
      </c>
      <c r="M162" s="252">
        <v>812.5</v>
      </c>
      <c r="N162" s="252">
        <v>783.65</v>
      </c>
      <c r="O162" s="252">
        <v>4618050</v>
      </c>
      <c r="P162" s="253">
        <v>-1.6473569876900795E-2</v>
      </c>
    </row>
    <row r="163" spans="1:16" ht="12.75" customHeight="1">
      <c r="A163" s="245">
        <v>153</v>
      </c>
      <c r="B163" s="257" t="s">
        <v>63</v>
      </c>
      <c r="C163" s="249" t="s">
        <v>209</v>
      </c>
      <c r="D163" s="250">
        <v>45379</v>
      </c>
      <c r="E163" s="249">
        <v>231.2</v>
      </c>
      <c r="F163" s="249">
        <v>237.18333333333331</v>
      </c>
      <c r="G163" s="251">
        <v>222.86666666666662</v>
      </c>
      <c r="H163" s="251">
        <v>214.5333333333333</v>
      </c>
      <c r="I163" s="251">
        <v>200.21666666666661</v>
      </c>
      <c r="J163" s="251">
        <v>245.51666666666662</v>
      </c>
      <c r="K163" s="251">
        <v>259.83333333333326</v>
      </c>
      <c r="L163" s="251">
        <v>268.16666666666663</v>
      </c>
      <c r="M163" s="252">
        <v>251.5</v>
      </c>
      <c r="N163" s="252">
        <v>228.85</v>
      </c>
      <c r="O163" s="252">
        <v>71700000</v>
      </c>
      <c r="P163" s="253">
        <v>6.859420991840233E-2</v>
      </c>
    </row>
    <row r="164" spans="1:16" ht="12.75" customHeight="1">
      <c r="A164" s="245">
        <v>154</v>
      </c>
      <c r="B164" s="257" t="s">
        <v>190</v>
      </c>
      <c r="C164" s="249" t="s">
        <v>210</v>
      </c>
      <c r="D164" s="250">
        <v>45379</v>
      </c>
      <c r="E164" s="249">
        <v>447.1</v>
      </c>
      <c r="F164" s="249">
        <v>457.13333333333338</v>
      </c>
      <c r="G164" s="251">
        <v>430.76666666666677</v>
      </c>
      <c r="H164" s="251">
        <v>414.43333333333339</v>
      </c>
      <c r="I164" s="251">
        <v>388.06666666666678</v>
      </c>
      <c r="J164" s="251">
        <v>473.46666666666675</v>
      </c>
      <c r="K164" s="251">
        <v>499.83333333333343</v>
      </c>
      <c r="L164" s="251">
        <v>516.16666666666674</v>
      </c>
      <c r="M164" s="252">
        <v>483.5</v>
      </c>
      <c r="N164" s="252">
        <v>440.8</v>
      </c>
      <c r="O164" s="252">
        <v>37840000</v>
      </c>
      <c r="P164" s="253">
        <v>4.1678136871662171E-2</v>
      </c>
    </row>
    <row r="165" spans="1:16" ht="12.75" customHeight="1">
      <c r="A165" s="245">
        <v>155</v>
      </c>
      <c r="B165" s="257" t="s">
        <v>84</v>
      </c>
      <c r="C165" s="249" t="s">
        <v>211</v>
      </c>
      <c r="D165" s="250">
        <v>45379</v>
      </c>
      <c r="E165" s="249">
        <v>2879.45</v>
      </c>
      <c r="F165" s="249">
        <v>2907.75</v>
      </c>
      <c r="G165" s="251">
        <v>2841.9</v>
      </c>
      <c r="H165" s="251">
        <v>2804.35</v>
      </c>
      <c r="I165" s="251">
        <v>2738.5</v>
      </c>
      <c r="J165" s="251">
        <v>2945.3</v>
      </c>
      <c r="K165" s="251">
        <v>3011.1500000000005</v>
      </c>
      <c r="L165" s="251">
        <v>3048.7000000000003</v>
      </c>
      <c r="M165" s="252">
        <v>2973.6</v>
      </c>
      <c r="N165" s="252">
        <v>2870.2</v>
      </c>
      <c r="O165" s="252">
        <v>41556750</v>
      </c>
      <c r="P165" s="253">
        <v>4.0713981618291553E-2</v>
      </c>
    </row>
    <row r="166" spans="1:16" ht="12.75" customHeight="1">
      <c r="A166" s="245">
        <v>156</v>
      </c>
      <c r="B166" s="257" t="s">
        <v>132</v>
      </c>
      <c r="C166" s="249" t="s">
        <v>212</v>
      </c>
      <c r="D166" s="250">
        <v>45379</v>
      </c>
      <c r="E166" s="249">
        <v>118.95</v>
      </c>
      <c r="F166" s="249">
        <v>122.36666666666667</v>
      </c>
      <c r="G166" s="251">
        <v>114.08333333333334</v>
      </c>
      <c r="H166" s="251">
        <v>109.21666666666667</v>
      </c>
      <c r="I166" s="251">
        <v>100.93333333333334</v>
      </c>
      <c r="J166" s="251">
        <v>127.23333333333335</v>
      </c>
      <c r="K166" s="251">
        <v>135.51666666666668</v>
      </c>
      <c r="L166" s="251">
        <v>140.38333333333335</v>
      </c>
      <c r="M166" s="252">
        <v>130.65</v>
      </c>
      <c r="N166" s="252">
        <v>117.5</v>
      </c>
      <c r="O166" s="252">
        <v>149104000</v>
      </c>
      <c r="P166" s="253">
        <v>-0.10861351571093787</v>
      </c>
    </row>
    <row r="167" spans="1:16" ht="12.75" customHeight="1">
      <c r="A167" s="245">
        <v>157</v>
      </c>
      <c r="B167" s="257" t="s">
        <v>63</v>
      </c>
      <c r="C167" s="249" t="s">
        <v>213</v>
      </c>
      <c r="D167" s="250">
        <v>45379</v>
      </c>
      <c r="E167" s="249">
        <v>682.5</v>
      </c>
      <c r="F167" s="249">
        <v>687.9666666666667</v>
      </c>
      <c r="G167" s="251">
        <v>674.98333333333335</v>
      </c>
      <c r="H167" s="251">
        <v>667.4666666666667</v>
      </c>
      <c r="I167" s="251">
        <v>654.48333333333335</v>
      </c>
      <c r="J167" s="251">
        <v>695.48333333333335</v>
      </c>
      <c r="K167" s="251">
        <v>708.4666666666667</v>
      </c>
      <c r="L167" s="251">
        <v>715.98333333333335</v>
      </c>
      <c r="M167" s="252">
        <v>700.95</v>
      </c>
      <c r="N167" s="252">
        <v>680.45</v>
      </c>
      <c r="O167" s="252">
        <v>24387200</v>
      </c>
      <c r="P167" s="253">
        <v>1.201779430316712E-2</v>
      </c>
    </row>
    <row r="168" spans="1:16" ht="12.75" customHeight="1">
      <c r="A168" s="245">
        <v>158</v>
      </c>
      <c r="B168" s="257" t="s">
        <v>68</v>
      </c>
      <c r="C168" s="249" t="s">
        <v>214</v>
      </c>
      <c r="D168" s="250">
        <v>45379</v>
      </c>
      <c r="E168" s="249">
        <v>1491.65</v>
      </c>
      <c r="F168" s="249">
        <v>1503.95</v>
      </c>
      <c r="G168" s="251">
        <v>1474.45</v>
      </c>
      <c r="H168" s="251">
        <v>1457.25</v>
      </c>
      <c r="I168" s="251">
        <v>1427.75</v>
      </c>
      <c r="J168" s="251">
        <v>1521.15</v>
      </c>
      <c r="K168" s="251">
        <v>1550.65</v>
      </c>
      <c r="L168" s="251">
        <v>1567.8500000000001</v>
      </c>
      <c r="M168" s="252">
        <v>1533.45</v>
      </c>
      <c r="N168" s="252">
        <v>1486.75</v>
      </c>
      <c r="O168" s="252">
        <v>8544000</v>
      </c>
      <c r="P168" s="253">
        <v>1.0825199645075421E-2</v>
      </c>
    </row>
    <row r="169" spans="1:16" ht="12.75" customHeight="1">
      <c r="A169" s="245">
        <v>159</v>
      </c>
      <c r="B169" s="257" t="s">
        <v>63</v>
      </c>
      <c r="C169" s="254" t="s">
        <v>215</v>
      </c>
      <c r="D169" s="250">
        <v>45379</v>
      </c>
      <c r="E169" s="249">
        <v>750.45</v>
      </c>
      <c r="F169" s="249">
        <v>754.73333333333323</v>
      </c>
      <c r="G169" s="251">
        <v>742.46666666666647</v>
      </c>
      <c r="H169" s="251">
        <v>734.48333333333323</v>
      </c>
      <c r="I169" s="251">
        <v>722.21666666666647</v>
      </c>
      <c r="J169" s="251">
        <v>762.71666666666647</v>
      </c>
      <c r="K169" s="251">
        <v>774.98333333333312</v>
      </c>
      <c r="L169" s="251">
        <v>782.96666666666647</v>
      </c>
      <c r="M169" s="252">
        <v>767</v>
      </c>
      <c r="N169" s="252">
        <v>746.75</v>
      </c>
      <c r="O169" s="252">
        <v>91470000</v>
      </c>
      <c r="P169" s="253">
        <v>1.8421096581325049E-2</v>
      </c>
    </row>
    <row r="170" spans="1:16" ht="12.75" customHeight="1">
      <c r="A170" s="245">
        <v>160</v>
      </c>
      <c r="B170" s="257" t="s">
        <v>49</v>
      </c>
      <c r="C170" s="249" t="s">
        <v>216</v>
      </c>
      <c r="D170" s="250">
        <v>45379</v>
      </c>
      <c r="E170" s="249">
        <v>24495.3</v>
      </c>
      <c r="F170" s="249">
        <v>24719.783333333329</v>
      </c>
      <c r="G170" s="251">
        <v>24174.71666666666</v>
      </c>
      <c r="H170" s="251">
        <v>23854.133333333331</v>
      </c>
      <c r="I170" s="251">
        <v>23309.066666666662</v>
      </c>
      <c r="J170" s="251">
        <v>25040.366666666658</v>
      </c>
      <c r="K170" s="251">
        <v>25585.433333333331</v>
      </c>
      <c r="L170" s="251">
        <v>25906.016666666656</v>
      </c>
      <c r="M170" s="252">
        <v>25264.85</v>
      </c>
      <c r="N170" s="252">
        <v>24399.200000000001</v>
      </c>
      <c r="O170" s="252">
        <v>294225</v>
      </c>
      <c r="P170" s="253">
        <v>9.2616413686647803E-3</v>
      </c>
    </row>
    <row r="171" spans="1:16" ht="12.75" customHeight="1">
      <c r="A171" s="245">
        <v>161</v>
      </c>
      <c r="B171" s="257" t="s">
        <v>41</v>
      </c>
      <c r="C171" s="249" t="s">
        <v>217</v>
      </c>
      <c r="D171" s="250">
        <v>45379</v>
      </c>
      <c r="E171" s="249">
        <v>4667.25</v>
      </c>
      <c r="F171" s="249">
        <v>4719.8999999999996</v>
      </c>
      <c r="G171" s="251">
        <v>4584.2499999999991</v>
      </c>
      <c r="H171" s="251">
        <v>4501.2499999999991</v>
      </c>
      <c r="I171" s="251">
        <v>4365.5999999999985</v>
      </c>
      <c r="J171" s="251">
        <v>4802.8999999999996</v>
      </c>
      <c r="K171" s="251">
        <v>4938.5500000000011</v>
      </c>
      <c r="L171" s="251">
        <v>5021.55</v>
      </c>
      <c r="M171" s="252">
        <v>4855.55</v>
      </c>
      <c r="N171" s="252">
        <v>4636.8999999999996</v>
      </c>
      <c r="O171" s="252">
        <v>1074300</v>
      </c>
      <c r="P171" s="253">
        <v>-4.1744715012041744E-2</v>
      </c>
    </row>
    <row r="172" spans="1:16" ht="12.75" customHeight="1">
      <c r="A172" s="245">
        <v>162</v>
      </c>
      <c r="B172" s="257" t="s">
        <v>47</v>
      </c>
      <c r="C172" s="249" t="s">
        <v>218</v>
      </c>
      <c r="D172" s="250">
        <v>45379</v>
      </c>
      <c r="E172" s="249">
        <v>2397.4</v>
      </c>
      <c r="F172" s="249">
        <v>2418</v>
      </c>
      <c r="G172" s="251">
        <v>2366</v>
      </c>
      <c r="H172" s="251">
        <v>2334.6</v>
      </c>
      <c r="I172" s="251">
        <v>2282.6</v>
      </c>
      <c r="J172" s="251">
        <v>2449.4</v>
      </c>
      <c r="K172" s="251">
        <v>2501.4</v>
      </c>
      <c r="L172" s="251">
        <v>2532.8000000000002</v>
      </c>
      <c r="M172" s="252">
        <v>2470</v>
      </c>
      <c r="N172" s="252">
        <v>2386.6</v>
      </c>
      <c r="O172" s="252">
        <v>3445875</v>
      </c>
      <c r="P172" s="253">
        <v>-1.826923076923077E-2</v>
      </c>
    </row>
    <row r="173" spans="1:16" ht="12.75" customHeight="1">
      <c r="A173" s="245">
        <v>163</v>
      </c>
      <c r="B173" s="257" t="s">
        <v>68</v>
      </c>
      <c r="C173" s="249" t="s">
        <v>219</v>
      </c>
      <c r="D173" s="250">
        <v>45379</v>
      </c>
      <c r="E173" s="249">
        <v>2329.75</v>
      </c>
      <c r="F173" s="249">
        <v>2362.6</v>
      </c>
      <c r="G173" s="251">
        <v>2278.6499999999996</v>
      </c>
      <c r="H173" s="251">
        <v>2227.5499999999997</v>
      </c>
      <c r="I173" s="251">
        <v>2143.5999999999995</v>
      </c>
      <c r="J173" s="251">
        <v>2413.6999999999998</v>
      </c>
      <c r="K173" s="251">
        <v>2497.6499999999996</v>
      </c>
      <c r="L173" s="251">
        <v>2548.75</v>
      </c>
      <c r="M173" s="252">
        <v>2446.5500000000002</v>
      </c>
      <c r="N173" s="252">
        <v>2311.5</v>
      </c>
      <c r="O173" s="252">
        <v>5868000</v>
      </c>
      <c r="P173" s="253">
        <v>5.7072343051056606E-3</v>
      </c>
    </row>
    <row r="174" spans="1:16" ht="12.75" customHeight="1">
      <c r="A174" s="245">
        <v>164</v>
      </c>
      <c r="B174" s="257" t="s">
        <v>43</v>
      </c>
      <c r="C174" s="249" t="s">
        <v>220</v>
      </c>
      <c r="D174" s="250">
        <v>45379</v>
      </c>
      <c r="E174" s="249">
        <v>1562.15</v>
      </c>
      <c r="F174" s="249">
        <v>1572.9166666666667</v>
      </c>
      <c r="G174" s="251">
        <v>1541.0833333333335</v>
      </c>
      <c r="H174" s="251">
        <v>1520.0166666666667</v>
      </c>
      <c r="I174" s="251">
        <v>1488.1833333333334</v>
      </c>
      <c r="J174" s="251">
        <v>1593.9833333333336</v>
      </c>
      <c r="K174" s="251">
        <v>1625.8166666666671</v>
      </c>
      <c r="L174" s="251">
        <v>1646.8833333333337</v>
      </c>
      <c r="M174" s="252">
        <v>1604.75</v>
      </c>
      <c r="N174" s="252">
        <v>1551.85</v>
      </c>
      <c r="O174" s="252">
        <v>15777300</v>
      </c>
      <c r="P174" s="253">
        <v>-5.6274337394799645E-2</v>
      </c>
    </row>
    <row r="175" spans="1:16" ht="12.75" customHeight="1">
      <c r="A175" s="245">
        <v>165</v>
      </c>
      <c r="B175" s="257" t="s">
        <v>205</v>
      </c>
      <c r="C175" s="249" t="s">
        <v>221</v>
      </c>
      <c r="D175" s="250">
        <v>45379</v>
      </c>
      <c r="E175" s="249">
        <v>588.15</v>
      </c>
      <c r="F175" s="249">
        <v>597.16666666666663</v>
      </c>
      <c r="G175" s="251">
        <v>575.98333333333323</v>
      </c>
      <c r="H175" s="251">
        <v>563.81666666666661</v>
      </c>
      <c r="I175" s="251">
        <v>542.63333333333321</v>
      </c>
      <c r="J175" s="251">
        <v>609.33333333333326</v>
      </c>
      <c r="K175" s="251">
        <v>630.51666666666665</v>
      </c>
      <c r="L175" s="251">
        <v>642.68333333333328</v>
      </c>
      <c r="M175" s="252">
        <v>618.35</v>
      </c>
      <c r="N175" s="252">
        <v>585</v>
      </c>
      <c r="O175" s="252">
        <v>7254000</v>
      </c>
      <c r="P175" s="253">
        <v>3.9443637118538512E-3</v>
      </c>
    </row>
    <row r="176" spans="1:16" ht="12.75" customHeight="1">
      <c r="A176" s="245">
        <v>166</v>
      </c>
      <c r="B176" s="257" t="s">
        <v>43</v>
      </c>
      <c r="C176" s="249" t="s">
        <v>222</v>
      </c>
      <c r="D176" s="250">
        <v>45379</v>
      </c>
      <c r="E176" s="249">
        <v>671.45</v>
      </c>
      <c r="F176" s="249">
        <v>678.85</v>
      </c>
      <c r="G176" s="251">
        <v>658.90000000000009</v>
      </c>
      <c r="H176" s="251">
        <v>646.35</v>
      </c>
      <c r="I176" s="251">
        <v>626.40000000000009</v>
      </c>
      <c r="J176" s="251">
        <v>691.40000000000009</v>
      </c>
      <c r="K176" s="251">
        <v>711.35000000000014</v>
      </c>
      <c r="L176" s="251">
        <v>723.90000000000009</v>
      </c>
      <c r="M176" s="252">
        <v>698.8</v>
      </c>
      <c r="N176" s="252">
        <v>666.3</v>
      </c>
      <c r="O176" s="252">
        <v>5021000</v>
      </c>
      <c r="P176" s="253">
        <v>5.0040032025620495E-3</v>
      </c>
    </row>
    <row r="177" spans="1:16" ht="12.75" customHeight="1">
      <c r="A177" s="245">
        <v>167</v>
      </c>
      <c r="B177" s="257" t="s">
        <v>39</v>
      </c>
      <c r="C177" s="249" t="s">
        <v>223</v>
      </c>
      <c r="D177" s="250">
        <v>45379</v>
      </c>
      <c r="E177" s="249">
        <v>1094.05</v>
      </c>
      <c r="F177" s="249">
        <v>1113.8500000000001</v>
      </c>
      <c r="G177" s="251">
        <v>1062.7000000000003</v>
      </c>
      <c r="H177" s="251">
        <v>1031.3500000000001</v>
      </c>
      <c r="I177" s="251">
        <v>980.20000000000027</v>
      </c>
      <c r="J177" s="251">
        <v>1145.2000000000003</v>
      </c>
      <c r="K177" s="251">
        <v>1196.3500000000004</v>
      </c>
      <c r="L177" s="251">
        <v>1227.7000000000003</v>
      </c>
      <c r="M177" s="252">
        <v>1165</v>
      </c>
      <c r="N177" s="252">
        <v>1082.5</v>
      </c>
      <c r="O177" s="252">
        <v>11781550</v>
      </c>
      <c r="P177" s="253">
        <v>-3.6782229416790324E-2</v>
      </c>
    </row>
    <row r="178" spans="1:16" ht="12.75" customHeight="1">
      <c r="A178" s="245">
        <v>168</v>
      </c>
      <c r="B178" s="257" t="s">
        <v>79</v>
      </c>
      <c r="C178" s="256" t="s">
        <v>224</v>
      </c>
      <c r="D178" s="250">
        <v>45379</v>
      </c>
      <c r="E178" s="249">
        <v>1890.95</v>
      </c>
      <c r="F178" s="249">
        <v>1920.0833333333333</v>
      </c>
      <c r="G178" s="251">
        <v>1841.9666666666665</v>
      </c>
      <c r="H178" s="251">
        <v>1792.9833333333331</v>
      </c>
      <c r="I178" s="251">
        <v>1714.8666666666663</v>
      </c>
      <c r="J178" s="251">
        <v>1969.0666666666666</v>
      </c>
      <c r="K178" s="251">
        <v>2047.1833333333334</v>
      </c>
      <c r="L178" s="251">
        <v>2096.166666666667</v>
      </c>
      <c r="M178" s="252">
        <v>1998.2</v>
      </c>
      <c r="N178" s="252">
        <v>1871.1</v>
      </c>
      <c r="O178" s="252">
        <v>7093000</v>
      </c>
      <c r="P178" s="253">
        <v>-1.1841738645862358E-2</v>
      </c>
    </row>
    <row r="179" spans="1:16" ht="12.75" customHeight="1">
      <c r="A179" s="245">
        <v>169</v>
      </c>
      <c r="B179" s="257" t="s">
        <v>59</v>
      </c>
      <c r="C179" s="249" t="s">
        <v>225</v>
      </c>
      <c r="D179" s="250">
        <v>45379</v>
      </c>
      <c r="E179" s="249">
        <v>1182.5</v>
      </c>
      <c r="F179" s="249">
        <v>1193.4333333333334</v>
      </c>
      <c r="G179" s="251">
        <v>1165.7166666666667</v>
      </c>
      <c r="H179" s="251">
        <v>1148.9333333333334</v>
      </c>
      <c r="I179" s="251">
        <v>1121.2166666666667</v>
      </c>
      <c r="J179" s="251">
        <v>1210.2166666666667</v>
      </c>
      <c r="K179" s="251">
        <v>1237.9333333333334</v>
      </c>
      <c r="L179" s="251">
        <v>1254.7166666666667</v>
      </c>
      <c r="M179" s="252">
        <v>1221.1500000000001</v>
      </c>
      <c r="N179" s="252">
        <v>1176.6500000000001</v>
      </c>
      <c r="O179" s="252">
        <v>10584000</v>
      </c>
      <c r="P179" s="253">
        <v>-4.3513623424156163E-2</v>
      </c>
    </row>
    <row r="180" spans="1:16" ht="12.75" customHeight="1">
      <c r="A180" s="245">
        <v>170</v>
      </c>
      <c r="B180" s="257" t="s">
        <v>56</v>
      </c>
      <c r="C180" s="255" t="s">
        <v>226</v>
      </c>
      <c r="D180" s="250">
        <v>45379</v>
      </c>
      <c r="E180" s="249">
        <v>978</v>
      </c>
      <c r="F180" s="249">
        <v>989.91666666666663</v>
      </c>
      <c r="G180" s="251">
        <v>956.93333333333328</v>
      </c>
      <c r="H180" s="251">
        <v>935.86666666666667</v>
      </c>
      <c r="I180" s="251">
        <v>902.88333333333333</v>
      </c>
      <c r="J180" s="251">
        <v>1010.9833333333332</v>
      </c>
      <c r="K180" s="251">
        <v>1043.9666666666667</v>
      </c>
      <c r="L180" s="251">
        <v>1065.0333333333333</v>
      </c>
      <c r="M180" s="252">
        <v>1022.9</v>
      </c>
      <c r="N180" s="252">
        <v>968.85</v>
      </c>
      <c r="O180" s="252">
        <v>64881675</v>
      </c>
      <c r="P180" s="253">
        <v>4.0732359596790786E-2</v>
      </c>
    </row>
    <row r="181" spans="1:16" ht="12.75" customHeight="1">
      <c r="A181" s="245">
        <v>171</v>
      </c>
      <c r="B181" s="257" t="s">
        <v>190</v>
      </c>
      <c r="C181" s="249" t="s">
        <v>227</v>
      </c>
      <c r="D181" s="250">
        <v>45379</v>
      </c>
      <c r="E181" s="249">
        <v>373.5</v>
      </c>
      <c r="F181" s="249">
        <v>381.2166666666667</v>
      </c>
      <c r="G181" s="251">
        <v>361.43333333333339</v>
      </c>
      <c r="H181" s="251">
        <v>349.36666666666667</v>
      </c>
      <c r="I181" s="251">
        <v>329.58333333333337</v>
      </c>
      <c r="J181" s="251">
        <v>393.28333333333342</v>
      </c>
      <c r="K181" s="251">
        <v>413.06666666666672</v>
      </c>
      <c r="L181" s="251">
        <v>425.13333333333344</v>
      </c>
      <c r="M181" s="252">
        <v>401</v>
      </c>
      <c r="N181" s="252">
        <v>369.15</v>
      </c>
      <c r="O181" s="252">
        <v>100419750</v>
      </c>
      <c r="P181" s="253">
        <v>1.0048204222961505E-2</v>
      </c>
    </row>
    <row r="182" spans="1:16" ht="12.75" customHeight="1">
      <c r="A182" s="245">
        <v>172</v>
      </c>
      <c r="B182" s="257" t="s">
        <v>132</v>
      </c>
      <c r="C182" s="249" t="s">
        <v>228</v>
      </c>
      <c r="D182" s="250">
        <v>45379</v>
      </c>
      <c r="E182" s="249">
        <v>144.4</v>
      </c>
      <c r="F182" s="249">
        <v>147.00000000000003</v>
      </c>
      <c r="G182" s="251">
        <v>140.70000000000005</v>
      </c>
      <c r="H182" s="251">
        <v>137.00000000000003</v>
      </c>
      <c r="I182" s="251">
        <v>130.70000000000005</v>
      </c>
      <c r="J182" s="251">
        <v>150.70000000000005</v>
      </c>
      <c r="K182" s="251">
        <v>157.00000000000006</v>
      </c>
      <c r="L182" s="251">
        <v>160.70000000000005</v>
      </c>
      <c r="M182" s="252">
        <v>153.30000000000001</v>
      </c>
      <c r="N182" s="252">
        <v>143.30000000000001</v>
      </c>
      <c r="O182" s="252">
        <v>288524500</v>
      </c>
      <c r="P182" s="253">
        <v>7.258377803676215E-2</v>
      </c>
    </row>
    <row r="183" spans="1:16" ht="12.75" customHeight="1">
      <c r="A183" s="245">
        <v>173</v>
      </c>
      <c r="B183" s="257" t="s">
        <v>87</v>
      </c>
      <c r="C183" s="249" t="s">
        <v>229</v>
      </c>
      <c r="D183" s="250">
        <v>45379</v>
      </c>
      <c r="E183" s="249">
        <v>4169.2</v>
      </c>
      <c r="F183" s="249">
        <v>4191.7</v>
      </c>
      <c r="G183" s="251">
        <v>4132.5</v>
      </c>
      <c r="H183" s="251">
        <v>4095.8</v>
      </c>
      <c r="I183" s="251">
        <v>4036.6000000000004</v>
      </c>
      <c r="J183" s="251">
        <v>4228.3999999999996</v>
      </c>
      <c r="K183" s="251">
        <v>4287.5999999999985</v>
      </c>
      <c r="L183" s="251">
        <v>4324.2999999999993</v>
      </c>
      <c r="M183" s="252">
        <v>4250.8999999999996</v>
      </c>
      <c r="N183" s="252">
        <v>4155</v>
      </c>
      <c r="O183" s="252">
        <v>13823950</v>
      </c>
      <c r="P183" s="253">
        <v>2.4592077615502347E-2</v>
      </c>
    </row>
    <row r="184" spans="1:16" ht="12.75" customHeight="1">
      <c r="A184" s="245">
        <v>174</v>
      </c>
      <c r="B184" s="257" t="s">
        <v>87</v>
      </c>
      <c r="C184" s="249" t="s">
        <v>230</v>
      </c>
      <c r="D184" s="250">
        <v>45379</v>
      </c>
      <c r="E184" s="249">
        <v>1279.3499999999999</v>
      </c>
      <c r="F184" s="249">
        <v>1284.0333333333335</v>
      </c>
      <c r="G184" s="251">
        <v>1264.616666666667</v>
      </c>
      <c r="H184" s="251">
        <v>1249.8833333333334</v>
      </c>
      <c r="I184" s="251">
        <v>1230.4666666666669</v>
      </c>
      <c r="J184" s="251">
        <v>1298.7666666666671</v>
      </c>
      <c r="K184" s="251">
        <v>1318.1833333333336</v>
      </c>
      <c r="L184" s="251">
        <v>1332.9166666666672</v>
      </c>
      <c r="M184" s="252">
        <v>1303.45</v>
      </c>
      <c r="N184" s="252">
        <v>1269.3</v>
      </c>
      <c r="O184" s="252">
        <v>13651800</v>
      </c>
      <c r="P184" s="253">
        <v>-1.1083101529902642E-2</v>
      </c>
    </row>
    <row r="185" spans="1:16" ht="12.75" customHeight="1">
      <c r="A185" s="245">
        <v>175</v>
      </c>
      <c r="B185" s="257" t="s">
        <v>59</v>
      </c>
      <c r="C185" s="249" t="s">
        <v>231</v>
      </c>
      <c r="D185" s="250">
        <v>45379</v>
      </c>
      <c r="E185" s="249">
        <v>3637.35</v>
      </c>
      <c r="F185" s="249">
        <v>3670.9666666666672</v>
      </c>
      <c r="G185" s="251">
        <v>3576.6833333333343</v>
      </c>
      <c r="H185" s="251">
        <v>3516.0166666666673</v>
      </c>
      <c r="I185" s="251">
        <v>3421.7333333333345</v>
      </c>
      <c r="J185" s="251">
        <v>3731.6333333333341</v>
      </c>
      <c r="K185" s="251">
        <v>3825.916666666667</v>
      </c>
      <c r="L185" s="251">
        <v>3886.5833333333339</v>
      </c>
      <c r="M185" s="252">
        <v>3765.25</v>
      </c>
      <c r="N185" s="252">
        <v>3610.3</v>
      </c>
      <c r="O185" s="252">
        <v>5012000</v>
      </c>
      <c r="P185" s="253">
        <v>3.7079953650057937E-2</v>
      </c>
    </row>
    <row r="186" spans="1:16" ht="12.75" customHeight="1">
      <c r="A186" s="245">
        <v>176</v>
      </c>
      <c r="B186" s="257" t="s">
        <v>43</v>
      </c>
      <c r="C186" s="249" t="s">
        <v>232</v>
      </c>
      <c r="D186" s="250">
        <v>45379</v>
      </c>
      <c r="E186" s="249">
        <v>2669</v>
      </c>
      <c r="F186" s="249">
        <v>2669.25</v>
      </c>
      <c r="G186" s="251">
        <v>2644.2</v>
      </c>
      <c r="H186" s="251">
        <v>2619.3999999999996</v>
      </c>
      <c r="I186" s="251">
        <v>2594.3499999999995</v>
      </c>
      <c r="J186" s="251">
        <v>2694.05</v>
      </c>
      <c r="K186" s="251">
        <v>2719.1000000000004</v>
      </c>
      <c r="L186" s="251">
        <v>2743.9000000000005</v>
      </c>
      <c r="M186" s="252">
        <v>2694.3</v>
      </c>
      <c r="N186" s="252">
        <v>2644.45</v>
      </c>
      <c r="O186" s="252">
        <v>1541000</v>
      </c>
      <c r="P186" s="253">
        <v>-3.2339089481946623E-2</v>
      </c>
    </row>
    <row r="187" spans="1:16" ht="12.75" customHeight="1">
      <c r="A187" s="245">
        <v>177</v>
      </c>
      <c r="B187" s="257" t="s">
        <v>45</v>
      </c>
      <c r="C187" s="249" t="s">
        <v>233</v>
      </c>
      <c r="D187" s="250">
        <v>45379</v>
      </c>
      <c r="E187" s="249">
        <v>3954.1</v>
      </c>
      <c r="F187" s="249">
        <v>3968.0666666666671</v>
      </c>
      <c r="G187" s="251">
        <v>3886.0833333333339</v>
      </c>
      <c r="H187" s="251">
        <v>3818.0666666666671</v>
      </c>
      <c r="I187" s="251">
        <v>3736.0833333333339</v>
      </c>
      <c r="J187" s="251">
        <v>4036.0833333333339</v>
      </c>
      <c r="K187" s="251">
        <v>4118.0666666666666</v>
      </c>
      <c r="L187" s="251">
        <v>4186.0833333333339</v>
      </c>
      <c r="M187" s="252">
        <v>4050.05</v>
      </c>
      <c r="N187" s="252">
        <v>3900.05</v>
      </c>
      <c r="O187" s="252">
        <v>2885600</v>
      </c>
      <c r="P187" s="253">
        <v>-3.3494105037513398E-2</v>
      </c>
    </row>
    <row r="188" spans="1:16" ht="12.75" customHeight="1">
      <c r="A188" s="245">
        <v>178</v>
      </c>
      <c r="B188" s="257" t="s">
        <v>56</v>
      </c>
      <c r="C188" s="249" t="s">
        <v>234</v>
      </c>
      <c r="D188" s="250">
        <v>45379</v>
      </c>
      <c r="E188" s="249">
        <v>2145.35</v>
      </c>
      <c r="F188" s="249">
        <v>2175.9833333333336</v>
      </c>
      <c r="G188" s="251">
        <v>2097.9666666666672</v>
      </c>
      <c r="H188" s="251">
        <v>2050.5833333333335</v>
      </c>
      <c r="I188" s="251">
        <v>1972.5666666666671</v>
      </c>
      <c r="J188" s="251">
        <v>2223.3666666666672</v>
      </c>
      <c r="K188" s="251">
        <v>2301.3833333333337</v>
      </c>
      <c r="L188" s="251">
        <v>2348.7666666666673</v>
      </c>
      <c r="M188" s="252">
        <v>2254</v>
      </c>
      <c r="N188" s="252">
        <v>2128.6</v>
      </c>
      <c r="O188" s="252">
        <v>4807950</v>
      </c>
      <c r="P188" s="253">
        <v>-3.7013669821240797E-2</v>
      </c>
    </row>
    <row r="189" spans="1:16" ht="12.75" customHeight="1">
      <c r="A189" s="245">
        <v>179</v>
      </c>
      <c r="B189" s="257" t="s">
        <v>59</v>
      </c>
      <c r="C189" s="249" t="s">
        <v>235</v>
      </c>
      <c r="D189" s="250">
        <v>45379</v>
      </c>
      <c r="E189" s="249">
        <v>1690.7</v>
      </c>
      <c r="F189" s="249">
        <v>1707.0833333333333</v>
      </c>
      <c r="G189" s="251">
        <v>1665.6166666666666</v>
      </c>
      <c r="H189" s="251">
        <v>1640.5333333333333</v>
      </c>
      <c r="I189" s="251">
        <v>1599.0666666666666</v>
      </c>
      <c r="J189" s="251">
        <v>1732.1666666666665</v>
      </c>
      <c r="K189" s="251">
        <v>1773.6333333333332</v>
      </c>
      <c r="L189" s="251">
        <v>1798.7166666666665</v>
      </c>
      <c r="M189" s="252">
        <v>1748.55</v>
      </c>
      <c r="N189" s="252">
        <v>1682</v>
      </c>
      <c r="O189" s="252">
        <v>2464000</v>
      </c>
      <c r="P189" s="253">
        <v>9.1743119266055051E-3</v>
      </c>
    </row>
    <row r="190" spans="1:16" ht="12.75" customHeight="1">
      <c r="A190" s="245">
        <v>180</v>
      </c>
      <c r="B190" s="257" t="s">
        <v>49</v>
      </c>
      <c r="C190" s="249" t="s">
        <v>236</v>
      </c>
      <c r="D190" s="250">
        <v>45379</v>
      </c>
      <c r="E190" s="249">
        <v>9609.0499999999993</v>
      </c>
      <c r="F190" s="249">
        <v>9602.9499999999989</v>
      </c>
      <c r="G190" s="251">
        <v>9526.1499999999978</v>
      </c>
      <c r="H190" s="251">
        <v>9443.2499999999982</v>
      </c>
      <c r="I190" s="251">
        <v>9366.4499999999971</v>
      </c>
      <c r="J190" s="251">
        <v>9685.8499999999985</v>
      </c>
      <c r="K190" s="251">
        <v>9762.6499999999978</v>
      </c>
      <c r="L190" s="251">
        <v>9845.5499999999993</v>
      </c>
      <c r="M190" s="252">
        <v>9679.75</v>
      </c>
      <c r="N190" s="252">
        <v>9520.0499999999993</v>
      </c>
      <c r="O190" s="252">
        <v>2287700</v>
      </c>
      <c r="P190" s="253">
        <v>-4.6910802816314628E-2</v>
      </c>
    </row>
    <row r="191" spans="1:16" ht="12.75" customHeight="1">
      <c r="A191" s="245">
        <v>181</v>
      </c>
      <c r="B191" s="257" t="s">
        <v>39</v>
      </c>
      <c r="C191" s="249" t="s">
        <v>237</v>
      </c>
      <c r="D191" s="250">
        <v>45379</v>
      </c>
      <c r="E191" s="249">
        <v>453.4</v>
      </c>
      <c r="F191" s="249">
        <v>461.2166666666667</v>
      </c>
      <c r="G191" s="251">
        <v>443.43333333333339</v>
      </c>
      <c r="H191" s="251">
        <v>433.4666666666667</v>
      </c>
      <c r="I191" s="251">
        <v>415.68333333333339</v>
      </c>
      <c r="J191" s="251">
        <v>471.18333333333339</v>
      </c>
      <c r="K191" s="251">
        <v>488.9666666666667</v>
      </c>
      <c r="L191" s="251">
        <v>498.93333333333339</v>
      </c>
      <c r="M191" s="252">
        <v>479</v>
      </c>
      <c r="N191" s="252">
        <v>451.25</v>
      </c>
      <c r="O191" s="252">
        <v>39455000</v>
      </c>
      <c r="P191" s="253">
        <v>2.8290699644248688E-2</v>
      </c>
    </row>
    <row r="192" spans="1:16" ht="12.75" customHeight="1">
      <c r="A192" s="245">
        <v>182</v>
      </c>
      <c r="B192" s="257" t="s">
        <v>132</v>
      </c>
      <c r="C192" s="249" t="s">
        <v>238</v>
      </c>
      <c r="D192" s="250">
        <v>45379</v>
      </c>
      <c r="E192" s="249">
        <v>252.85</v>
      </c>
      <c r="F192" s="249">
        <v>258.25</v>
      </c>
      <c r="G192" s="251">
        <v>245</v>
      </c>
      <c r="H192" s="251">
        <v>237.15</v>
      </c>
      <c r="I192" s="251">
        <v>223.9</v>
      </c>
      <c r="J192" s="251">
        <v>266.10000000000002</v>
      </c>
      <c r="K192" s="251">
        <v>279.35000000000002</v>
      </c>
      <c r="L192" s="251">
        <v>287.2</v>
      </c>
      <c r="M192" s="252">
        <v>271.5</v>
      </c>
      <c r="N192" s="252">
        <v>250.4</v>
      </c>
      <c r="O192" s="252">
        <v>125711100</v>
      </c>
      <c r="P192" s="253">
        <v>-2.2725647260763839E-2</v>
      </c>
    </row>
    <row r="193" spans="1:16" ht="12.75" customHeight="1">
      <c r="A193" s="245">
        <v>183</v>
      </c>
      <c r="B193" s="257" t="s">
        <v>41</v>
      </c>
      <c r="C193" s="249" t="s">
        <v>239</v>
      </c>
      <c r="D193" s="250">
        <v>45379</v>
      </c>
      <c r="E193" s="249">
        <v>1045.95</v>
      </c>
      <c r="F193" s="249">
        <v>1048.6500000000001</v>
      </c>
      <c r="G193" s="251">
        <v>1025.4500000000003</v>
      </c>
      <c r="H193" s="251">
        <v>1004.9500000000003</v>
      </c>
      <c r="I193" s="251">
        <v>981.75000000000045</v>
      </c>
      <c r="J193" s="251">
        <v>1069.1500000000001</v>
      </c>
      <c r="K193" s="251">
        <v>1092.3499999999999</v>
      </c>
      <c r="L193" s="251">
        <v>1112.8499999999999</v>
      </c>
      <c r="M193" s="252">
        <v>1071.8499999999999</v>
      </c>
      <c r="N193" s="252">
        <v>1028.1500000000001</v>
      </c>
      <c r="O193" s="252">
        <v>8823000</v>
      </c>
      <c r="P193" s="253">
        <v>3.4397861564434438E-2</v>
      </c>
    </row>
    <row r="194" spans="1:16" ht="12.75" customHeight="1">
      <c r="A194" s="245">
        <v>184</v>
      </c>
      <c r="B194" s="257" t="s">
        <v>87</v>
      </c>
      <c r="C194" s="249" t="s">
        <v>240</v>
      </c>
      <c r="D194" s="250">
        <v>45379</v>
      </c>
      <c r="E194" s="249">
        <v>505.7</v>
      </c>
      <c r="F194" s="249">
        <v>508.43333333333334</v>
      </c>
      <c r="G194" s="251">
        <v>496.81666666666672</v>
      </c>
      <c r="H194" s="251">
        <v>487.93333333333339</v>
      </c>
      <c r="I194" s="251">
        <v>476.31666666666678</v>
      </c>
      <c r="J194" s="251">
        <v>517.31666666666661</v>
      </c>
      <c r="K194" s="251">
        <v>528.93333333333339</v>
      </c>
      <c r="L194" s="251">
        <v>537.81666666666661</v>
      </c>
      <c r="M194" s="252">
        <v>520.04999999999995</v>
      </c>
      <c r="N194" s="252">
        <v>499.55</v>
      </c>
      <c r="O194" s="252">
        <v>51649500</v>
      </c>
      <c r="P194" s="253">
        <v>-4.5595653861078771E-2</v>
      </c>
    </row>
    <row r="195" spans="1:16" ht="12.75" customHeight="1">
      <c r="A195" s="245">
        <v>185</v>
      </c>
      <c r="B195" s="257" t="s">
        <v>205</v>
      </c>
      <c r="C195" s="249" t="s">
        <v>241</v>
      </c>
      <c r="D195" s="250">
        <v>45379</v>
      </c>
      <c r="E195" s="249">
        <v>144.75</v>
      </c>
      <c r="F195" s="249">
        <v>147.6</v>
      </c>
      <c r="G195" s="251">
        <v>138.29999999999998</v>
      </c>
      <c r="H195" s="251">
        <v>131.85</v>
      </c>
      <c r="I195" s="251">
        <v>122.54999999999998</v>
      </c>
      <c r="J195" s="251">
        <v>154.04999999999998</v>
      </c>
      <c r="K195" s="251">
        <v>163.35</v>
      </c>
      <c r="L195" s="251">
        <v>169.79999999999998</v>
      </c>
      <c r="M195" s="252">
        <v>156.9</v>
      </c>
      <c r="N195" s="252">
        <v>141.15</v>
      </c>
      <c r="O195" s="252">
        <v>117330000</v>
      </c>
      <c r="P195" s="253">
        <v>-1.3345442619642272E-2</v>
      </c>
    </row>
    <row r="196" spans="1:16" ht="12.75" customHeight="1">
      <c r="A196" s="245">
        <v>186</v>
      </c>
      <c r="B196" s="257" t="s">
        <v>43</v>
      </c>
      <c r="C196" s="249" t="s">
        <v>242</v>
      </c>
      <c r="D196" s="250">
        <v>45379</v>
      </c>
      <c r="E196" s="249">
        <v>973.6</v>
      </c>
      <c r="F196" s="249">
        <v>980.33333333333337</v>
      </c>
      <c r="G196" s="251">
        <v>958.91666666666674</v>
      </c>
      <c r="H196" s="251">
        <v>944.23333333333335</v>
      </c>
      <c r="I196" s="251">
        <v>922.81666666666672</v>
      </c>
      <c r="J196" s="251">
        <v>995.01666666666677</v>
      </c>
      <c r="K196" s="251">
        <v>1016.4333333333335</v>
      </c>
      <c r="L196" s="251">
        <v>1031.1166666666668</v>
      </c>
      <c r="M196" s="252">
        <v>1001.75</v>
      </c>
      <c r="N196" s="252">
        <v>965.65</v>
      </c>
      <c r="O196" s="252">
        <v>7662600</v>
      </c>
      <c r="P196" s="253">
        <v>-7.9235609415054774E-3</v>
      </c>
    </row>
    <row r="197" spans="1:16" ht="12.75" customHeight="1">
      <c r="A197" s="245"/>
      <c r="B197" s="257"/>
      <c r="C197" s="249"/>
      <c r="D197" s="250"/>
      <c r="E197" s="249"/>
      <c r="F197" s="249"/>
      <c r="G197" s="251"/>
      <c r="H197" s="251"/>
      <c r="I197" s="251"/>
      <c r="J197" s="251"/>
      <c r="K197" s="251"/>
      <c r="L197" s="251"/>
      <c r="M197" s="252"/>
      <c r="N197" s="252"/>
      <c r="O197" s="252"/>
      <c r="P197" s="253"/>
    </row>
    <row r="198" spans="1:16" ht="12.75" customHeight="1">
      <c r="A198" s="245"/>
      <c r="B198" s="257"/>
      <c r="C198" s="249"/>
      <c r="D198" s="250"/>
      <c r="E198" s="249"/>
      <c r="F198" s="249"/>
      <c r="G198" s="251"/>
      <c r="H198" s="251"/>
      <c r="I198" s="251"/>
      <c r="J198" s="251"/>
      <c r="K198" s="251"/>
      <c r="L198" s="251"/>
      <c r="M198" s="252"/>
      <c r="N198" s="252"/>
      <c r="O198" s="252"/>
      <c r="P198" s="253"/>
    </row>
    <row r="199" spans="1:16" ht="12.75" customHeight="1">
      <c r="A199" s="239"/>
      <c r="B199" s="43"/>
      <c r="C199" s="239"/>
      <c r="D199" s="240"/>
      <c r="E199" s="241"/>
      <c r="F199" s="241"/>
      <c r="G199" s="242"/>
      <c r="H199" s="242"/>
      <c r="I199" s="242"/>
      <c r="J199" s="242"/>
      <c r="K199" s="242"/>
      <c r="L199" s="242"/>
      <c r="M199" s="239"/>
      <c r="N199" s="239"/>
      <c r="O199" s="243"/>
      <c r="P199" s="244"/>
    </row>
    <row r="200" spans="1:16" ht="12.75" customHeight="1">
      <c r="A200" s="239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9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9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9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9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9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C18" sqref="C18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45365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5" t="s">
        <v>16</v>
      </c>
      <c r="B8" s="357"/>
      <c r="C8" s="360" t="s">
        <v>20</v>
      </c>
      <c r="D8" s="360" t="s">
        <v>21</v>
      </c>
      <c r="E8" s="352" t="s">
        <v>22</v>
      </c>
      <c r="F8" s="353"/>
      <c r="G8" s="354"/>
      <c r="H8" s="352" t="s">
        <v>23</v>
      </c>
      <c r="I8" s="353"/>
      <c r="J8" s="354"/>
      <c r="K8" s="26"/>
      <c r="L8" s="48"/>
      <c r="M8" s="48"/>
      <c r="N8" s="1"/>
      <c r="O8" s="1"/>
    </row>
    <row r="9" spans="1:15" ht="36" customHeight="1">
      <c r="A9" s="356"/>
      <c r="B9" s="359"/>
      <c r="C9" s="359"/>
      <c r="D9" s="35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21997.7</v>
      </c>
      <c r="D10" s="34">
        <v>22116.7</v>
      </c>
      <c r="E10" s="34">
        <v>21786.65</v>
      </c>
      <c r="F10" s="34">
        <v>21575.600000000002</v>
      </c>
      <c r="G10" s="34">
        <v>21245.550000000003</v>
      </c>
      <c r="H10" s="34">
        <v>22327.75</v>
      </c>
      <c r="I10" s="34">
        <v>22657.799999999996</v>
      </c>
      <c r="J10" s="34">
        <v>22868.85</v>
      </c>
      <c r="K10" s="34">
        <v>22446.75</v>
      </c>
      <c r="L10" s="34">
        <v>21905.65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46981.3</v>
      </c>
      <c r="D11" s="34">
        <v>47097.383333333331</v>
      </c>
      <c r="E11" s="34">
        <v>46726.066666666666</v>
      </c>
      <c r="F11" s="34">
        <v>46470.833333333336</v>
      </c>
      <c r="G11" s="34">
        <v>46099.51666666667</v>
      </c>
      <c r="H11" s="34">
        <v>47352.616666666661</v>
      </c>
      <c r="I11" s="34">
        <v>47723.933333333327</v>
      </c>
      <c r="J11" s="34">
        <v>47979.166666666657</v>
      </c>
      <c r="K11" s="34">
        <v>47468.7</v>
      </c>
      <c r="L11" s="34">
        <v>46842.15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5457.45</v>
      </c>
      <c r="D12" s="36">
        <v>5569.1166666666659</v>
      </c>
      <c r="E12" s="36">
        <v>5284.7833333333319</v>
      </c>
      <c r="F12" s="36">
        <v>5112.1166666666659</v>
      </c>
      <c r="G12" s="36">
        <v>4827.7833333333319</v>
      </c>
      <c r="H12" s="36">
        <v>5741.7833333333319</v>
      </c>
      <c r="I12" s="36">
        <v>6026.1166666666659</v>
      </c>
      <c r="J12" s="36">
        <v>6198.7833333333319</v>
      </c>
      <c r="K12" s="36">
        <v>5853.45</v>
      </c>
      <c r="L12" s="36">
        <v>5396.45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7916.2</v>
      </c>
      <c r="D13" s="36">
        <v>8010.666666666667</v>
      </c>
      <c r="E13" s="36">
        <v>7773.1833333333343</v>
      </c>
      <c r="F13" s="36">
        <v>7630.166666666667</v>
      </c>
      <c r="G13" s="36">
        <v>7392.6833333333343</v>
      </c>
      <c r="H13" s="36">
        <v>8153.6833333333343</v>
      </c>
      <c r="I13" s="36">
        <v>8391.1666666666661</v>
      </c>
      <c r="J13" s="36">
        <v>8534.1833333333343</v>
      </c>
      <c r="K13" s="36">
        <v>8248.15</v>
      </c>
      <c r="L13" s="36">
        <v>7867.65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36946.449999999997</v>
      </c>
      <c r="D14" s="36">
        <v>37064.049999999996</v>
      </c>
      <c r="E14" s="36">
        <v>36571.499999999993</v>
      </c>
      <c r="F14" s="36">
        <v>36196.549999999996</v>
      </c>
      <c r="G14" s="36">
        <v>35703.999999999993</v>
      </c>
      <c r="H14" s="36">
        <v>37438.999999999993</v>
      </c>
      <c r="I14" s="36">
        <v>37931.549999999996</v>
      </c>
      <c r="J14" s="36">
        <v>38306.499999999993</v>
      </c>
      <c r="K14" s="36">
        <v>37556.6</v>
      </c>
      <c r="L14" s="36">
        <v>36689.1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8756.4</v>
      </c>
      <c r="D15" s="36">
        <v>8933.0166666666682</v>
      </c>
      <c r="E15" s="36">
        <v>8490.0333333333365</v>
      </c>
      <c r="F15" s="36">
        <v>8223.6666666666679</v>
      </c>
      <c r="G15" s="36">
        <v>7780.6833333333361</v>
      </c>
      <c r="H15" s="36">
        <v>9199.3833333333369</v>
      </c>
      <c r="I15" s="36">
        <v>9642.3666666666704</v>
      </c>
      <c r="J15" s="36">
        <v>9908.7333333333372</v>
      </c>
      <c r="K15" s="36">
        <v>9376</v>
      </c>
      <c r="L15" s="36">
        <v>8666.65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13189.05</v>
      </c>
      <c r="D16" s="36">
        <v>13359.583333333334</v>
      </c>
      <c r="E16" s="36">
        <v>12921.416666666668</v>
      </c>
      <c r="F16" s="36">
        <v>12653.783333333335</v>
      </c>
      <c r="G16" s="36">
        <v>12215.616666666669</v>
      </c>
      <c r="H16" s="36">
        <v>13627.216666666667</v>
      </c>
      <c r="I16" s="36">
        <v>14065.383333333335</v>
      </c>
      <c r="J16" s="36">
        <v>14333.016666666666</v>
      </c>
      <c r="K16" s="36">
        <v>13797.75</v>
      </c>
      <c r="L16" s="36">
        <v>13091.95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5597.25</v>
      </c>
      <c r="D17" s="36">
        <v>5659.7666666666664</v>
      </c>
      <c r="E17" s="36">
        <v>5510.1833333333325</v>
      </c>
      <c r="F17" s="36">
        <v>5423.1166666666659</v>
      </c>
      <c r="G17" s="36">
        <v>5273.5333333333319</v>
      </c>
      <c r="H17" s="36">
        <v>5746.833333333333</v>
      </c>
      <c r="I17" s="36">
        <v>5896.416666666667</v>
      </c>
      <c r="J17" s="36">
        <v>5983.4833333333336</v>
      </c>
      <c r="K17" s="31">
        <v>5809.35</v>
      </c>
      <c r="L17" s="31">
        <v>5572.7</v>
      </c>
      <c r="M17" s="31">
        <v>4.5466800000000003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2389.1</v>
      </c>
      <c r="D18" s="36">
        <v>2439.7333333333331</v>
      </c>
      <c r="E18" s="36">
        <v>2303.8166666666662</v>
      </c>
      <c r="F18" s="36">
        <v>2218.5333333333328</v>
      </c>
      <c r="G18" s="36">
        <v>2082.6166666666659</v>
      </c>
      <c r="H18" s="36">
        <v>2525.0166666666664</v>
      </c>
      <c r="I18" s="36">
        <v>2660.9333333333334</v>
      </c>
      <c r="J18" s="36">
        <v>2746.2166666666667</v>
      </c>
      <c r="K18" s="31">
        <v>2575.65</v>
      </c>
      <c r="L18" s="31">
        <v>2354.4499999999998</v>
      </c>
      <c r="M18" s="31">
        <v>5.1200299999999999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1492.45</v>
      </c>
      <c r="D19" s="36">
        <v>1530.8166666666666</v>
      </c>
      <c r="E19" s="36">
        <v>1401.6333333333332</v>
      </c>
      <c r="F19" s="36">
        <v>1310.8166666666666</v>
      </c>
      <c r="G19" s="36">
        <v>1181.6333333333332</v>
      </c>
      <c r="H19" s="36">
        <v>1621.6333333333332</v>
      </c>
      <c r="I19" s="36">
        <v>1750.8166666666666</v>
      </c>
      <c r="J19" s="36">
        <v>1841.6333333333332</v>
      </c>
      <c r="K19" s="31">
        <v>1660</v>
      </c>
      <c r="L19" s="31">
        <v>1440</v>
      </c>
      <c r="M19" s="31">
        <v>65.079130000000006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576.9</v>
      </c>
      <c r="D20" s="36">
        <v>578.08333333333337</v>
      </c>
      <c r="E20" s="36">
        <v>569.7166666666667</v>
      </c>
      <c r="F20" s="36">
        <v>562.5333333333333</v>
      </c>
      <c r="G20" s="36">
        <v>554.16666666666663</v>
      </c>
      <c r="H20" s="36">
        <v>585.26666666666677</v>
      </c>
      <c r="I20" s="36">
        <v>593.63333333333333</v>
      </c>
      <c r="J20" s="36">
        <v>600.81666666666683</v>
      </c>
      <c r="K20" s="31">
        <v>586.45000000000005</v>
      </c>
      <c r="L20" s="31">
        <v>570.9</v>
      </c>
      <c r="M20" s="31">
        <v>46.099890000000002</v>
      </c>
      <c r="N20" s="1"/>
      <c r="O20" s="1"/>
    </row>
    <row r="21" spans="1:15" ht="12.75" customHeight="1">
      <c r="A21" s="51">
        <v>12</v>
      </c>
      <c r="B21" s="53" t="s">
        <v>884</v>
      </c>
      <c r="C21" s="31">
        <v>947.95</v>
      </c>
      <c r="D21" s="36">
        <v>970.08333333333337</v>
      </c>
      <c r="E21" s="36">
        <v>893.16666666666674</v>
      </c>
      <c r="F21" s="36">
        <v>838.38333333333333</v>
      </c>
      <c r="G21" s="36">
        <v>761.4666666666667</v>
      </c>
      <c r="H21" s="36">
        <v>1024.8666666666668</v>
      </c>
      <c r="I21" s="36">
        <v>1101.7833333333335</v>
      </c>
      <c r="J21" s="36">
        <v>1156.5666666666668</v>
      </c>
      <c r="K21" s="31">
        <v>1047</v>
      </c>
      <c r="L21" s="31">
        <v>915.3</v>
      </c>
      <c r="M21" s="31">
        <v>28.549589999999998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2906.2</v>
      </c>
      <c r="D22" s="36">
        <v>2964.7999999999997</v>
      </c>
      <c r="E22" s="36">
        <v>2791.5499999999993</v>
      </c>
      <c r="F22" s="36">
        <v>2676.8999999999996</v>
      </c>
      <c r="G22" s="36">
        <v>2503.6499999999992</v>
      </c>
      <c r="H22" s="36">
        <v>3079.4499999999994</v>
      </c>
      <c r="I22" s="36">
        <v>3252.7000000000003</v>
      </c>
      <c r="J22" s="36">
        <v>3367.3499999999995</v>
      </c>
      <c r="K22" s="31">
        <v>3138.05</v>
      </c>
      <c r="L22" s="31">
        <v>2850.15</v>
      </c>
      <c r="M22" s="31">
        <v>34.070399999999999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1725</v>
      </c>
      <c r="D23" s="36">
        <v>1763.8666666666668</v>
      </c>
      <c r="E23" s="36">
        <v>1611.1333333333337</v>
      </c>
      <c r="F23" s="36">
        <v>1497.2666666666669</v>
      </c>
      <c r="G23" s="36">
        <v>1344.5333333333338</v>
      </c>
      <c r="H23" s="36">
        <v>1877.7333333333336</v>
      </c>
      <c r="I23" s="36">
        <v>2030.4666666666667</v>
      </c>
      <c r="J23" s="36">
        <v>2144.3333333333335</v>
      </c>
      <c r="K23" s="31">
        <v>1916.6</v>
      </c>
      <c r="L23" s="31">
        <v>1650</v>
      </c>
      <c r="M23" s="31">
        <v>23.481870000000001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1209.55</v>
      </c>
      <c r="D24" s="36">
        <v>1235.2166666666667</v>
      </c>
      <c r="E24" s="36">
        <v>1162.4333333333334</v>
      </c>
      <c r="F24" s="36">
        <v>1115.3166666666666</v>
      </c>
      <c r="G24" s="36">
        <v>1042.5333333333333</v>
      </c>
      <c r="H24" s="36">
        <v>1282.3333333333335</v>
      </c>
      <c r="I24" s="36">
        <v>1355.1166666666668</v>
      </c>
      <c r="J24" s="36">
        <v>1402.2333333333336</v>
      </c>
      <c r="K24" s="31">
        <v>1308</v>
      </c>
      <c r="L24" s="31">
        <v>1188.0999999999999</v>
      </c>
      <c r="M24" s="31">
        <v>86.703360000000004</v>
      </c>
      <c r="N24" s="1"/>
      <c r="O24" s="1"/>
    </row>
    <row r="25" spans="1:15" ht="12.75" customHeight="1">
      <c r="A25" s="51">
        <v>16</v>
      </c>
      <c r="B25" s="53" t="s">
        <v>826</v>
      </c>
      <c r="C25" s="31">
        <v>528.29999999999995</v>
      </c>
      <c r="D25" s="36">
        <v>538.56666666666672</v>
      </c>
      <c r="E25" s="36">
        <v>518.03333333333342</v>
      </c>
      <c r="F25" s="36">
        <v>507.76666666666665</v>
      </c>
      <c r="G25" s="36">
        <v>487.23333333333335</v>
      </c>
      <c r="H25" s="36">
        <v>548.83333333333348</v>
      </c>
      <c r="I25" s="36">
        <v>569.36666666666679</v>
      </c>
      <c r="J25" s="36">
        <v>579.63333333333355</v>
      </c>
      <c r="K25" s="31">
        <v>559.1</v>
      </c>
      <c r="L25" s="31">
        <v>528.29999999999995</v>
      </c>
      <c r="M25" s="31">
        <v>17.910609999999998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873</v>
      </c>
      <c r="D26" s="36">
        <v>903.69999999999993</v>
      </c>
      <c r="E26" s="36">
        <v>831.34999999999991</v>
      </c>
      <c r="F26" s="36">
        <v>789.69999999999993</v>
      </c>
      <c r="G26" s="36">
        <v>717.34999999999991</v>
      </c>
      <c r="H26" s="36">
        <v>945.34999999999991</v>
      </c>
      <c r="I26" s="36">
        <v>1017.7</v>
      </c>
      <c r="J26" s="36">
        <v>1059.3499999999999</v>
      </c>
      <c r="K26" s="31">
        <v>976.05</v>
      </c>
      <c r="L26" s="31">
        <v>862.05</v>
      </c>
      <c r="M26" s="31">
        <v>41.64593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332.55</v>
      </c>
      <c r="D27" s="36">
        <v>337.2</v>
      </c>
      <c r="E27" s="36">
        <v>320.7</v>
      </c>
      <c r="F27" s="36">
        <v>308.85000000000002</v>
      </c>
      <c r="G27" s="36">
        <v>292.35000000000002</v>
      </c>
      <c r="H27" s="36">
        <v>349.04999999999995</v>
      </c>
      <c r="I27" s="36">
        <v>365.54999999999995</v>
      </c>
      <c r="J27" s="36">
        <v>377.39999999999992</v>
      </c>
      <c r="K27" s="31">
        <v>353.7</v>
      </c>
      <c r="L27" s="31">
        <v>325.35000000000002</v>
      </c>
      <c r="M27" s="31">
        <v>38.332970000000003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171.4</v>
      </c>
      <c r="D28" s="36">
        <v>174.93333333333331</v>
      </c>
      <c r="E28" s="36">
        <v>165.76666666666662</v>
      </c>
      <c r="F28" s="36">
        <v>160.13333333333333</v>
      </c>
      <c r="G28" s="36">
        <v>150.96666666666664</v>
      </c>
      <c r="H28" s="36">
        <v>180.56666666666661</v>
      </c>
      <c r="I28" s="36">
        <v>189.73333333333329</v>
      </c>
      <c r="J28" s="36">
        <v>195.36666666666659</v>
      </c>
      <c r="K28" s="31">
        <v>184.1</v>
      </c>
      <c r="L28" s="31">
        <v>169.3</v>
      </c>
      <c r="M28" s="31">
        <v>115.24938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200.35</v>
      </c>
      <c r="D29" s="36">
        <v>205.01666666666665</v>
      </c>
      <c r="E29" s="36">
        <v>194.18333333333331</v>
      </c>
      <c r="F29" s="36">
        <v>188.01666666666665</v>
      </c>
      <c r="G29" s="36">
        <v>177.18333333333331</v>
      </c>
      <c r="H29" s="36">
        <v>211.18333333333331</v>
      </c>
      <c r="I29" s="36">
        <v>222.01666666666668</v>
      </c>
      <c r="J29" s="36">
        <v>228.18333333333331</v>
      </c>
      <c r="K29" s="31">
        <v>215.85</v>
      </c>
      <c r="L29" s="31">
        <v>198.85</v>
      </c>
      <c r="M29" s="31">
        <v>56.580979999999997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4945.6499999999996</v>
      </c>
      <c r="D30" s="36">
        <v>4973.8666666666659</v>
      </c>
      <c r="E30" s="36">
        <v>4866.8333333333321</v>
      </c>
      <c r="F30" s="36">
        <v>4788.0166666666664</v>
      </c>
      <c r="G30" s="36">
        <v>4680.9833333333327</v>
      </c>
      <c r="H30" s="36">
        <v>5052.6833333333316</v>
      </c>
      <c r="I30" s="36">
        <v>5159.7166666666662</v>
      </c>
      <c r="J30" s="36">
        <v>5238.533333333331</v>
      </c>
      <c r="K30" s="31">
        <v>5080.8999999999996</v>
      </c>
      <c r="L30" s="31">
        <v>4895.05</v>
      </c>
      <c r="M30" s="31">
        <v>2.4096000000000002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559.25</v>
      </c>
      <c r="D31" s="36">
        <v>566.79999999999995</v>
      </c>
      <c r="E31" s="36">
        <v>543.24999999999989</v>
      </c>
      <c r="F31" s="36">
        <v>527.24999999999989</v>
      </c>
      <c r="G31" s="36">
        <v>503.69999999999982</v>
      </c>
      <c r="H31" s="36">
        <v>582.79999999999995</v>
      </c>
      <c r="I31" s="36">
        <v>606.35000000000014</v>
      </c>
      <c r="J31" s="36">
        <v>622.35</v>
      </c>
      <c r="K31" s="31">
        <v>590.35</v>
      </c>
      <c r="L31" s="31">
        <v>550.79999999999995</v>
      </c>
      <c r="M31" s="31">
        <v>59.462589999999999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6008.4</v>
      </c>
      <c r="D32" s="36">
        <v>6048.1500000000005</v>
      </c>
      <c r="E32" s="36">
        <v>5916.3000000000011</v>
      </c>
      <c r="F32" s="36">
        <v>5824.2000000000007</v>
      </c>
      <c r="G32" s="36">
        <v>5692.3500000000013</v>
      </c>
      <c r="H32" s="36">
        <v>6140.2500000000009</v>
      </c>
      <c r="I32" s="36">
        <v>6272.1000000000013</v>
      </c>
      <c r="J32" s="36">
        <v>6364.2000000000007</v>
      </c>
      <c r="K32" s="31">
        <v>6180</v>
      </c>
      <c r="L32" s="31">
        <v>5956.05</v>
      </c>
      <c r="M32" s="31">
        <v>3.5619100000000001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492.1</v>
      </c>
      <c r="D33" s="36">
        <v>498.55</v>
      </c>
      <c r="E33" s="36">
        <v>482.55000000000007</v>
      </c>
      <c r="F33" s="36">
        <v>473.00000000000006</v>
      </c>
      <c r="G33" s="36">
        <v>457.00000000000011</v>
      </c>
      <c r="H33" s="36">
        <v>508.1</v>
      </c>
      <c r="I33" s="36">
        <v>524.09999999999991</v>
      </c>
      <c r="J33" s="36">
        <v>533.65</v>
      </c>
      <c r="K33" s="31">
        <v>514.54999999999995</v>
      </c>
      <c r="L33" s="31">
        <v>489</v>
      </c>
      <c r="M33" s="31">
        <v>28.508150000000001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159.80000000000001</v>
      </c>
      <c r="D34" s="36">
        <v>162.21666666666667</v>
      </c>
      <c r="E34" s="36">
        <v>156.63333333333333</v>
      </c>
      <c r="F34" s="36">
        <v>153.46666666666667</v>
      </c>
      <c r="G34" s="36">
        <v>147.88333333333333</v>
      </c>
      <c r="H34" s="36">
        <v>165.38333333333333</v>
      </c>
      <c r="I34" s="36">
        <v>170.96666666666664</v>
      </c>
      <c r="J34" s="36">
        <v>174.13333333333333</v>
      </c>
      <c r="K34" s="31">
        <v>167.8</v>
      </c>
      <c r="L34" s="31">
        <v>159.05000000000001</v>
      </c>
      <c r="M34" s="31">
        <v>144.67592999999999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2860.15</v>
      </c>
      <c r="D35" s="36">
        <v>2860.7999999999997</v>
      </c>
      <c r="E35" s="36">
        <v>2834.3499999999995</v>
      </c>
      <c r="F35" s="36">
        <v>2808.5499999999997</v>
      </c>
      <c r="G35" s="36">
        <v>2782.0999999999995</v>
      </c>
      <c r="H35" s="36">
        <v>2886.5999999999995</v>
      </c>
      <c r="I35" s="36">
        <v>2913.0499999999993</v>
      </c>
      <c r="J35" s="36">
        <v>2938.8499999999995</v>
      </c>
      <c r="K35" s="31">
        <v>2887.25</v>
      </c>
      <c r="L35" s="31">
        <v>2835</v>
      </c>
      <c r="M35" s="31">
        <v>9.5584100000000003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2001.15</v>
      </c>
      <c r="D36" s="36">
        <v>2020</v>
      </c>
      <c r="E36" s="36">
        <v>1956.75</v>
      </c>
      <c r="F36" s="36">
        <v>1912.35</v>
      </c>
      <c r="G36" s="36">
        <v>1849.1</v>
      </c>
      <c r="H36" s="36">
        <v>2064.4</v>
      </c>
      <c r="I36" s="36">
        <v>2127.65</v>
      </c>
      <c r="J36" s="36">
        <v>2172.0500000000002</v>
      </c>
      <c r="K36" s="31">
        <v>2083.25</v>
      </c>
      <c r="L36" s="31">
        <v>1975.6</v>
      </c>
      <c r="M36" s="31">
        <v>10.667809999999999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1005.6</v>
      </c>
      <c r="D37" s="36">
        <v>1019.3333333333334</v>
      </c>
      <c r="E37" s="36">
        <v>971.31666666666683</v>
      </c>
      <c r="F37" s="36">
        <v>937.03333333333342</v>
      </c>
      <c r="G37" s="36">
        <v>889.01666666666688</v>
      </c>
      <c r="H37" s="36">
        <v>1053.6166666666668</v>
      </c>
      <c r="I37" s="36">
        <v>1101.6333333333334</v>
      </c>
      <c r="J37" s="36">
        <v>1135.9166666666667</v>
      </c>
      <c r="K37" s="31">
        <v>1067.3499999999999</v>
      </c>
      <c r="L37" s="31">
        <v>985.05</v>
      </c>
      <c r="M37" s="31">
        <v>20.540140000000001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3967.8</v>
      </c>
      <c r="D38" s="36">
        <v>3985.2833333333333</v>
      </c>
      <c r="E38" s="36">
        <v>3914.5666666666666</v>
      </c>
      <c r="F38" s="36">
        <v>3861.3333333333335</v>
      </c>
      <c r="G38" s="36">
        <v>3790.6166666666668</v>
      </c>
      <c r="H38" s="36">
        <v>4038.5166666666664</v>
      </c>
      <c r="I38" s="36">
        <v>4109.2333333333327</v>
      </c>
      <c r="J38" s="36">
        <v>4162.4666666666662</v>
      </c>
      <c r="K38" s="31">
        <v>4056</v>
      </c>
      <c r="L38" s="31">
        <v>3932.05</v>
      </c>
      <c r="M38" s="31">
        <v>5.21699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1080.4000000000001</v>
      </c>
      <c r="D39" s="36">
        <v>1083.5666666666666</v>
      </c>
      <c r="E39" s="36">
        <v>1067.5833333333333</v>
      </c>
      <c r="F39" s="36">
        <v>1054.7666666666667</v>
      </c>
      <c r="G39" s="36">
        <v>1038.7833333333333</v>
      </c>
      <c r="H39" s="36">
        <v>1096.3833333333332</v>
      </c>
      <c r="I39" s="36">
        <v>1112.3666666666668</v>
      </c>
      <c r="J39" s="36">
        <v>1125.1833333333332</v>
      </c>
      <c r="K39" s="31">
        <v>1099.55</v>
      </c>
      <c r="L39" s="31">
        <v>1070.75</v>
      </c>
      <c r="M39" s="31">
        <v>115.0389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8384.9</v>
      </c>
      <c r="D40" s="36">
        <v>8433.0166666666664</v>
      </c>
      <c r="E40" s="36">
        <v>8248.8333333333321</v>
      </c>
      <c r="F40" s="36">
        <v>8112.7666666666664</v>
      </c>
      <c r="G40" s="36">
        <v>7928.5833333333321</v>
      </c>
      <c r="H40" s="36">
        <v>8569.0833333333321</v>
      </c>
      <c r="I40" s="36">
        <v>8753.2666666666664</v>
      </c>
      <c r="J40" s="36">
        <v>8889.3333333333321</v>
      </c>
      <c r="K40" s="31">
        <v>8617.2000000000007</v>
      </c>
      <c r="L40" s="31">
        <v>8296.9500000000007</v>
      </c>
      <c r="M40" s="31">
        <v>4.3004800000000003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6456.15</v>
      </c>
      <c r="D41" s="36">
        <v>6454.2166666666662</v>
      </c>
      <c r="E41" s="36">
        <v>6393.4833333333327</v>
      </c>
      <c r="F41" s="36">
        <v>6330.8166666666666</v>
      </c>
      <c r="G41" s="36">
        <v>6270.083333333333</v>
      </c>
      <c r="H41" s="36">
        <v>6516.8833333333323</v>
      </c>
      <c r="I41" s="36">
        <v>6577.6166666666659</v>
      </c>
      <c r="J41" s="36">
        <v>6640.2833333333319</v>
      </c>
      <c r="K41" s="31">
        <v>6514.95</v>
      </c>
      <c r="L41" s="31">
        <v>6391.55</v>
      </c>
      <c r="M41" s="31">
        <v>11.32183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1573.15</v>
      </c>
      <c r="D42" s="36">
        <v>1578.0333333333335</v>
      </c>
      <c r="E42" s="36">
        <v>1557.116666666667</v>
      </c>
      <c r="F42" s="36">
        <v>1541.0833333333335</v>
      </c>
      <c r="G42" s="36">
        <v>1520.166666666667</v>
      </c>
      <c r="H42" s="36">
        <v>1594.0666666666671</v>
      </c>
      <c r="I42" s="36">
        <v>1614.9833333333336</v>
      </c>
      <c r="J42" s="36">
        <v>1631.0166666666671</v>
      </c>
      <c r="K42" s="31">
        <v>1598.95</v>
      </c>
      <c r="L42" s="31">
        <v>1562</v>
      </c>
      <c r="M42" s="31">
        <v>12.796530000000001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8369</v>
      </c>
      <c r="D43" s="36">
        <v>8409.3833333333332</v>
      </c>
      <c r="E43" s="36">
        <v>8237.5166666666664</v>
      </c>
      <c r="F43" s="36">
        <v>8106.0333333333328</v>
      </c>
      <c r="G43" s="36">
        <v>7934.1666666666661</v>
      </c>
      <c r="H43" s="36">
        <v>8540.8666666666668</v>
      </c>
      <c r="I43" s="36">
        <v>8712.7333333333318</v>
      </c>
      <c r="J43" s="36">
        <v>8844.2166666666672</v>
      </c>
      <c r="K43" s="31">
        <v>8581.25</v>
      </c>
      <c r="L43" s="31">
        <v>8277.9</v>
      </c>
      <c r="M43" s="31">
        <v>0.36710999999999999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2285.4</v>
      </c>
      <c r="D44" s="36">
        <v>2311.5666666666671</v>
      </c>
      <c r="E44" s="36">
        <v>2244.3333333333339</v>
      </c>
      <c r="F44" s="36">
        <v>2203.2666666666669</v>
      </c>
      <c r="G44" s="36">
        <v>2136.0333333333338</v>
      </c>
      <c r="H44" s="36">
        <v>2352.6333333333341</v>
      </c>
      <c r="I44" s="36">
        <v>2419.8666666666668</v>
      </c>
      <c r="J44" s="36">
        <v>2460.9333333333343</v>
      </c>
      <c r="K44" s="31">
        <v>2378.8000000000002</v>
      </c>
      <c r="L44" s="31">
        <v>2270.5</v>
      </c>
      <c r="M44" s="31">
        <v>6.3489500000000003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178.7</v>
      </c>
      <c r="D45" s="36">
        <v>181.83333333333334</v>
      </c>
      <c r="E45" s="36">
        <v>173.7166666666667</v>
      </c>
      <c r="F45" s="36">
        <v>168.73333333333335</v>
      </c>
      <c r="G45" s="36">
        <v>160.6166666666667</v>
      </c>
      <c r="H45" s="36">
        <v>186.81666666666669</v>
      </c>
      <c r="I45" s="36">
        <v>194.93333333333331</v>
      </c>
      <c r="J45" s="36">
        <v>199.91666666666669</v>
      </c>
      <c r="K45" s="31">
        <v>189.95</v>
      </c>
      <c r="L45" s="31">
        <v>176.85</v>
      </c>
      <c r="M45" s="31">
        <v>182.29091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260.89999999999998</v>
      </c>
      <c r="D46" s="36">
        <v>264.24999999999994</v>
      </c>
      <c r="E46" s="36">
        <v>255.0499999999999</v>
      </c>
      <c r="F46" s="36">
        <v>249.19999999999993</v>
      </c>
      <c r="G46" s="36">
        <v>239.99999999999989</v>
      </c>
      <c r="H46" s="36">
        <v>270.09999999999991</v>
      </c>
      <c r="I46" s="36">
        <v>279.29999999999995</v>
      </c>
      <c r="J46" s="36">
        <v>285.14999999999992</v>
      </c>
      <c r="K46" s="31">
        <v>273.45</v>
      </c>
      <c r="L46" s="31">
        <v>258.39999999999998</v>
      </c>
      <c r="M46" s="31">
        <v>207.11328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128.44999999999999</v>
      </c>
      <c r="D47" s="36">
        <v>132.48333333333332</v>
      </c>
      <c r="E47" s="36">
        <v>122.86666666666665</v>
      </c>
      <c r="F47" s="36">
        <v>117.28333333333333</v>
      </c>
      <c r="G47" s="36">
        <v>107.66666666666666</v>
      </c>
      <c r="H47" s="36">
        <v>138.06666666666663</v>
      </c>
      <c r="I47" s="36">
        <v>147.68333333333331</v>
      </c>
      <c r="J47" s="36">
        <v>153.26666666666662</v>
      </c>
      <c r="K47" s="31">
        <v>142.1</v>
      </c>
      <c r="L47" s="31">
        <v>126.9</v>
      </c>
      <c r="M47" s="31">
        <v>211.97857999999999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1403.5</v>
      </c>
      <c r="D48" s="36">
        <v>1404.95</v>
      </c>
      <c r="E48" s="36">
        <v>1377.3000000000002</v>
      </c>
      <c r="F48" s="36">
        <v>1351.1000000000001</v>
      </c>
      <c r="G48" s="36">
        <v>1323.4500000000003</v>
      </c>
      <c r="H48" s="36">
        <v>1431.15</v>
      </c>
      <c r="I48" s="36">
        <v>1458.8000000000002</v>
      </c>
      <c r="J48" s="36">
        <v>1485</v>
      </c>
      <c r="K48" s="31">
        <v>1432.6</v>
      </c>
      <c r="L48" s="31">
        <v>1378.75</v>
      </c>
      <c r="M48" s="31">
        <v>8.1984499999999993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556.75</v>
      </c>
      <c r="D49" s="36">
        <v>560.05000000000007</v>
      </c>
      <c r="E49" s="36">
        <v>549.95000000000016</v>
      </c>
      <c r="F49" s="36">
        <v>543.15000000000009</v>
      </c>
      <c r="G49" s="36">
        <v>533.05000000000018</v>
      </c>
      <c r="H49" s="36">
        <v>566.85000000000014</v>
      </c>
      <c r="I49" s="36">
        <v>576.95000000000005</v>
      </c>
      <c r="J49" s="36">
        <v>583.75000000000011</v>
      </c>
      <c r="K49" s="31">
        <v>570.15</v>
      </c>
      <c r="L49" s="31">
        <v>553.25</v>
      </c>
      <c r="M49" s="31">
        <v>7.8539500000000002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1590.15</v>
      </c>
      <c r="D50" s="36">
        <v>1631.1499999999999</v>
      </c>
      <c r="E50" s="36">
        <v>1523.9999999999998</v>
      </c>
      <c r="F50" s="36">
        <v>1457.85</v>
      </c>
      <c r="G50" s="36">
        <v>1350.6999999999998</v>
      </c>
      <c r="H50" s="36">
        <v>1697.2999999999997</v>
      </c>
      <c r="I50" s="36">
        <v>1804.4499999999998</v>
      </c>
      <c r="J50" s="36">
        <v>1870.5999999999997</v>
      </c>
      <c r="K50" s="31">
        <v>1738.3</v>
      </c>
      <c r="L50" s="31">
        <v>1565</v>
      </c>
      <c r="M50" s="31">
        <v>15.65428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190.3</v>
      </c>
      <c r="D51" s="36">
        <v>194.69999999999996</v>
      </c>
      <c r="E51" s="36">
        <v>183.79999999999993</v>
      </c>
      <c r="F51" s="36">
        <v>177.29999999999995</v>
      </c>
      <c r="G51" s="36">
        <v>166.39999999999992</v>
      </c>
      <c r="H51" s="36">
        <v>201.19999999999993</v>
      </c>
      <c r="I51" s="36">
        <v>212.09999999999997</v>
      </c>
      <c r="J51" s="36">
        <v>218.59999999999994</v>
      </c>
      <c r="K51" s="31">
        <v>205.6</v>
      </c>
      <c r="L51" s="31">
        <v>188.2</v>
      </c>
      <c r="M51" s="31">
        <v>416.20003000000003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1127</v>
      </c>
      <c r="D52" s="36">
        <v>1135.4833333333333</v>
      </c>
      <c r="E52" s="36">
        <v>1106.5166666666667</v>
      </c>
      <c r="F52" s="36">
        <v>1086.0333333333333</v>
      </c>
      <c r="G52" s="36">
        <v>1057.0666666666666</v>
      </c>
      <c r="H52" s="36">
        <v>1155.9666666666667</v>
      </c>
      <c r="I52" s="36">
        <v>1184.9333333333334</v>
      </c>
      <c r="J52" s="36">
        <v>1205.4166666666667</v>
      </c>
      <c r="K52" s="31">
        <v>1164.45</v>
      </c>
      <c r="L52" s="31">
        <v>1115</v>
      </c>
      <c r="M52" s="31">
        <v>15.38078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225.3</v>
      </c>
      <c r="D53" s="36">
        <v>231.20000000000002</v>
      </c>
      <c r="E53" s="36">
        <v>216.15000000000003</v>
      </c>
      <c r="F53" s="36">
        <v>207.00000000000003</v>
      </c>
      <c r="G53" s="36">
        <v>191.95000000000005</v>
      </c>
      <c r="H53" s="36">
        <v>240.35000000000002</v>
      </c>
      <c r="I53" s="36">
        <v>255.40000000000003</v>
      </c>
      <c r="J53" s="36">
        <v>264.55</v>
      </c>
      <c r="K53" s="31">
        <v>246.25</v>
      </c>
      <c r="L53" s="31">
        <v>222.05</v>
      </c>
      <c r="M53" s="31">
        <v>422.67394999999999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597.75</v>
      </c>
      <c r="D54" s="36">
        <v>606.65</v>
      </c>
      <c r="E54" s="36">
        <v>585.29999999999995</v>
      </c>
      <c r="F54" s="36">
        <v>572.85</v>
      </c>
      <c r="G54" s="36">
        <v>551.5</v>
      </c>
      <c r="H54" s="36">
        <v>619.09999999999991</v>
      </c>
      <c r="I54" s="36">
        <v>640.45000000000005</v>
      </c>
      <c r="J54" s="36">
        <v>652.89999999999986</v>
      </c>
      <c r="K54" s="31">
        <v>628</v>
      </c>
      <c r="L54" s="31">
        <v>594.20000000000005</v>
      </c>
      <c r="M54" s="31">
        <v>74.550920000000005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1168.75</v>
      </c>
      <c r="D55" s="36">
        <v>1177.4833333333333</v>
      </c>
      <c r="E55" s="36">
        <v>1142.9666666666667</v>
      </c>
      <c r="F55" s="36">
        <v>1117.1833333333334</v>
      </c>
      <c r="G55" s="36">
        <v>1082.6666666666667</v>
      </c>
      <c r="H55" s="36">
        <v>1203.2666666666667</v>
      </c>
      <c r="I55" s="36">
        <v>1237.7833333333335</v>
      </c>
      <c r="J55" s="36">
        <v>1263.5666666666666</v>
      </c>
      <c r="K55" s="31">
        <v>1212</v>
      </c>
      <c r="L55" s="31">
        <v>1151.7</v>
      </c>
      <c r="M55" s="31">
        <v>75.280959999999993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252.85</v>
      </c>
      <c r="D56" s="36">
        <v>258.89999999999998</v>
      </c>
      <c r="E56" s="36">
        <v>244.34999999999997</v>
      </c>
      <c r="F56" s="36">
        <v>235.85</v>
      </c>
      <c r="G56" s="36">
        <v>221.29999999999998</v>
      </c>
      <c r="H56" s="36">
        <v>267.39999999999998</v>
      </c>
      <c r="I56" s="36">
        <v>281.94999999999993</v>
      </c>
      <c r="J56" s="36">
        <v>290.44999999999993</v>
      </c>
      <c r="K56" s="31">
        <v>273.45</v>
      </c>
      <c r="L56" s="31">
        <v>250.4</v>
      </c>
      <c r="M56" s="31">
        <v>70.780600000000007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28300.3</v>
      </c>
      <c r="D57" s="36">
        <v>28755.433333333334</v>
      </c>
      <c r="E57" s="36">
        <v>27660.866666666669</v>
      </c>
      <c r="F57" s="36">
        <v>27021.433333333334</v>
      </c>
      <c r="G57" s="36">
        <v>25926.866666666669</v>
      </c>
      <c r="H57" s="36">
        <v>29394.866666666669</v>
      </c>
      <c r="I57" s="36">
        <v>30489.433333333334</v>
      </c>
      <c r="J57" s="36">
        <v>31128.866666666669</v>
      </c>
      <c r="K57" s="31">
        <v>29850</v>
      </c>
      <c r="L57" s="31">
        <v>28116</v>
      </c>
      <c r="M57" s="31">
        <v>0.58216000000000001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4856.6499999999996</v>
      </c>
      <c r="D58" s="36">
        <v>4884.55</v>
      </c>
      <c r="E58" s="36">
        <v>4794.1000000000004</v>
      </c>
      <c r="F58" s="36">
        <v>4731.55</v>
      </c>
      <c r="G58" s="36">
        <v>4641.1000000000004</v>
      </c>
      <c r="H58" s="36">
        <v>4947.1000000000004</v>
      </c>
      <c r="I58" s="36">
        <v>5037.5499999999993</v>
      </c>
      <c r="J58" s="36">
        <v>5100.1000000000004</v>
      </c>
      <c r="K58" s="31">
        <v>4975</v>
      </c>
      <c r="L58" s="31">
        <v>4822</v>
      </c>
      <c r="M58" s="31">
        <v>4.1072899999999999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461.45</v>
      </c>
      <c r="D59" s="36">
        <v>459.38333333333327</v>
      </c>
      <c r="E59" s="36">
        <v>452.86666666666656</v>
      </c>
      <c r="F59" s="36">
        <v>444.2833333333333</v>
      </c>
      <c r="G59" s="36">
        <v>437.76666666666659</v>
      </c>
      <c r="H59" s="36">
        <v>467.96666666666653</v>
      </c>
      <c r="I59" s="36">
        <v>474.48333333333329</v>
      </c>
      <c r="J59" s="36">
        <v>483.06666666666649</v>
      </c>
      <c r="K59" s="31">
        <v>465.9</v>
      </c>
      <c r="L59" s="31">
        <v>450.8</v>
      </c>
      <c r="M59" s="31">
        <v>58.76878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536.45000000000005</v>
      </c>
      <c r="D60" s="36">
        <v>545.85</v>
      </c>
      <c r="E60" s="36">
        <v>520.05000000000007</v>
      </c>
      <c r="F60" s="36">
        <v>503.65000000000009</v>
      </c>
      <c r="G60" s="36">
        <v>477.85000000000014</v>
      </c>
      <c r="H60" s="36">
        <v>562.25</v>
      </c>
      <c r="I60" s="36">
        <v>588.04999999999995</v>
      </c>
      <c r="J60" s="36">
        <v>604.44999999999993</v>
      </c>
      <c r="K60" s="31">
        <v>571.65</v>
      </c>
      <c r="L60" s="31">
        <v>529.45000000000005</v>
      </c>
      <c r="M60" s="31">
        <v>122.0718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1048.3</v>
      </c>
      <c r="D61" s="36">
        <v>1051.6499999999999</v>
      </c>
      <c r="E61" s="36">
        <v>1032.4999999999998</v>
      </c>
      <c r="F61" s="36">
        <v>1016.6999999999998</v>
      </c>
      <c r="G61" s="36">
        <v>997.54999999999973</v>
      </c>
      <c r="H61" s="36">
        <v>1067.4499999999998</v>
      </c>
      <c r="I61" s="36">
        <v>1086.5999999999999</v>
      </c>
      <c r="J61" s="36">
        <v>1102.3999999999999</v>
      </c>
      <c r="K61" s="31">
        <v>1070.8</v>
      </c>
      <c r="L61" s="31">
        <v>1035.8499999999999</v>
      </c>
      <c r="M61" s="31">
        <v>24.030940000000001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1471.25</v>
      </c>
      <c r="D62" s="36">
        <v>1466.4166666666667</v>
      </c>
      <c r="E62" s="36">
        <v>1453.8333333333335</v>
      </c>
      <c r="F62" s="36">
        <v>1436.4166666666667</v>
      </c>
      <c r="G62" s="36">
        <v>1423.8333333333335</v>
      </c>
      <c r="H62" s="36">
        <v>1483.8333333333335</v>
      </c>
      <c r="I62" s="36">
        <v>1496.416666666667</v>
      </c>
      <c r="J62" s="36">
        <v>1513.8333333333335</v>
      </c>
      <c r="K62" s="31">
        <v>1479</v>
      </c>
      <c r="L62" s="31">
        <v>1449</v>
      </c>
      <c r="M62" s="31">
        <v>17.201730000000001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417.05</v>
      </c>
      <c r="D63" s="36">
        <v>425.65000000000003</v>
      </c>
      <c r="E63" s="36">
        <v>401.40000000000009</v>
      </c>
      <c r="F63" s="36">
        <v>385.75000000000006</v>
      </c>
      <c r="G63" s="36">
        <v>361.50000000000011</v>
      </c>
      <c r="H63" s="36">
        <v>441.30000000000007</v>
      </c>
      <c r="I63" s="36">
        <v>465.54999999999995</v>
      </c>
      <c r="J63" s="36">
        <v>481.20000000000005</v>
      </c>
      <c r="K63" s="31">
        <v>449.9</v>
      </c>
      <c r="L63" s="31">
        <v>410</v>
      </c>
      <c r="M63" s="31">
        <v>178.03423000000001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6173.6</v>
      </c>
      <c r="D64" s="36">
        <v>6206.3166666666666</v>
      </c>
      <c r="E64" s="36">
        <v>6087.2833333333328</v>
      </c>
      <c r="F64" s="36">
        <v>6000.9666666666662</v>
      </c>
      <c r="G64" s="36">
        <v>5881.9333333333325</v>
      </c>
      <c r="H64" s="36">
        <v>6292.6333333333332</v>
      </c>
      <c r="I64" s="36">
        <v>6411.6666666666679</v>
      </c>
      <c r="J64" s="36">
        <v>6497.9833333333336</v>
      </c>
      <c r="K64" s="31">
        <v>6325.35</v>
      </c>
      <c r="L64" s="31">
        <v>6120</v>
      </c>
      <c r="M64" s="31">
        <v>3.6419999999999999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2572.4</v>
      </c>
      <c r="D65" s="36">
        <v>2590.1333333333332</v>
      </c>
      <c r="E65" s="36">
        <v>2520.2666666666664</v>
      </c>
      <c r="F65" s="36">
        <v>2468.1333333333332</v>
      </c>
      <c r="G65" s="36">
        <v>2398.2666666666664</v>
      </c>
      <c r="H65" s="36">
        <v>2642.2666666666664</v>
      </c>
      <c r="I65" s="36">
        <v>2712.1333333333332</v>
      </c>
      <c r="J65" s="36">
        <v>2764.2666666666664</v>
      </c>
      <c r="K65" s="31">
        <v>2660</v>
      </c>
      <c r="L65" s="31">
        <v>2538</v>
      </c>
      <c r="M65" s="31">
        <v>4.9948899999999998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862.45</v>
      </c>
      <c r="D66" s="36">
        <v>881.41666666666663</v>
      </c>
      <c r="E66" s="36">
        <v>834.13333333333321</v>
      </c>
      <c r="F66" s="36">
        <v>805.81666666666661</v>
      </c>
      <c r="G66" s="36">
        <v>758.53333333333319</v>
      </c>
      <c r="H66" s="36">
        <v>909.73333333333323</v>
      </c>
      <c r="I66" s="36">
        <v>957.01666666666677</v>
      </c>
      <c r="J66" s="36">
        <v>985.33333333333326</v>
      </c>
      <c r="K66" s="31">
        <v>928.7</v>
      </c>
      <c r="L66" s="31">
        <v>853.1</v>
      </c>
      <c r="M66" s="31">
        <v>37.960160000000002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1076.75</v>
      </c>
      <c r="D67" s="36">
        <v>1089.3999999999999</v>
      </c>
      <c r="E67" s="36">
        <v>1055.1499999999996</v>
      </c>
      <c r="F67" s="36">
        <v>1033.5499999999997</v>
      </c>
      <c r="G67" s="36">
        <v>999.2999999999995</v>
      </c>
      <c r="H67" s="36">
        <v>1110.9999999999998</v>
      </c>
      <c r="I67" s="36">
        <v>1145.2500000000002</v>
      </c>
      <c r="J67" s="36">
        <v>1166.8499999999999</v>
      </c>
      <c r="K67" s="31">
        <v>1123.6500000000001</v>
      </c>
      <c r="L67" s="31">
        <v>1067.8</v>
      </c>
      <c r="M67" s="31">
        <v>3.5855100000000002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277.14999999999998</v>
      </c>
      <c r="D68" s="36">
        <v>280.36666666666662</v>
      </c>
      <c r="E68" s="36">
        <v>271.33333333333326</v>
      </c>
      <c r="F68" s="36">
        <v>265.51666666666665</v>
      </c>
      <c r="G68" s="36">
        <v>256.48333333333329</v>
      </c>
      <c r="H68" s="36">
        <v>286.18333333333322</v>
      </c>
      <c r="I68" s="36">
        <v>295.21666666666664</v>
      </c>
      <c r="J68" s="36">
        <v>301.03333333333319</v>
      </c>
      <c r="K68" s="31">
        <v>289.39999999999998</v>
      </c>
      <c r="L68" s="31">
        <v>274.55</v>
      </c>
      <c r="M68" s="31">
        <v>46.687089999999998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2675.95</v>
      </c>
      <c r="D69" s="36">
        <v>2708.5499999999997</v>
      </c>
      <c r="E69" s="36">
        <v>2619.3999999999996</v>
      </c>
      <c r="F69" s="36">
        <v>2562.85</v>
      </c>
      <c r="G69" s="36">
        <v>2473.6999999999998</v>
      </c>
      <c r="H69" s="36">
        <v>2765.0999999999995</v>
      </c>
      <c r="I69" s="36">
        <v>2854.25</v>
      </c>
      <c r="J69" s="36">
        <v>2910.7999999999993</v>
      </c>
      <c r="K69" s="31">
        <v>2797.7</v>
      </c>
      <c r="L69" s="31">
        <v>2652</v>
      </c>
      <c r="M69" s="31">
        <v>6.1253700000000002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830.15</v>
      </c>
      <c r="D70" s="36">
        <v>841.35</v>
      </c>
      <c r="E70" s="36">
        <v>809.45</v>
      </c>
      <c r="F70" s="36">
        <v>788.75</v>
      </c>
      <c r="G70" s="36">
        <v>756.85</v>
      </c>
      <c r="H70" s="36">
        <v>862.05000000000007</v>
      </c>
      <c r="I70" s="36">
        <v>893.94999999999993</v>
      </c>
      <c r="J70" s="36">
        <v>914.65000000000009</v>
      </c>
      <c r="K70" s="31">
        <v>873.25</v>
      </c>
      <c r="L70" s="31">
        <v>820.65</v>
      </c>
      <c r="M70" s="31">
        <v>86.395650000000003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519.95000000000005</v>
      </c>
      <c r="D71" s="36">
        <v>522.38333333333333</v>
      </c>
      <c r="E71" s="36">
        <v>513.36666666666667</v>
      </c>
      <c r="F71" s="36">
        <v>506.7833333333333</v>
      </c>
      <c r="G71" s="36">
        <v>497.76666666666665</v>
      </c>
      <c r="H71" s="36">
        <v>528.9666666666667</v>
      </c>
      <c r="I71" s="36">
        <v>537.98333333333335</v>
      </c>
      <c r="J71" s="36">
        <v>544.56666666666672</v>
      </c>
      <c r="K71" s="31">
        <v>531.4</v>
      </c>
      <c r="L71" s="31">
        <v>515.79999999999995</v>
      </c>
      <c r="M71" s="31">
        <v>26.666989999999998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1825.5</v>
      </c>
      <c r="D72" s="36">
        <v>1849.3833333333332</v>
      </c>
      <c r="E72" s="36">
        <v>1779.2666666666664</v>
      </c>
      <c r="F72" s="36">
        <v>1733.0333333333333</v>
      </c>
      <c r="G72" s="36">
        <v>1662.9166666666665</v>
      </c>
      <c r="H72" s="36">
        <v>1895.6166666666663</v>
      </c>
      <c r="I72" s="36">
        <v>1965.7333333333331</v>
      </c>
      <c r="J72" s="36">
        <v>2011.9666666666662</v>
      </c>
      <c r="K72" s="31">
        <v>1919.5</v>
      </c>
      <c r="L72" s="31">
        <v>1803.15</v>
      </c>
      <c r="M72" s="31">
        <v>4.5007200000000003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2065.1999999999998</v>
      </c>
      <c r="D73" s="36">
        <v>2088.4499999999998</v>
      </c>
      <c r="E73" s="36">
        <v>2030.9499999999998</v>
      </c>
      <c r="F73" s="36">
        <v>1996.6999999999998</v>
      </c>
      <c r="G73" s="36">
        <v>1939.1999999999998</v>
      </c>
      <c r="H73" s="36">
        <v>2122.6999999999998</v>
      </c>
      <c r="I73" s="36">
        <v>2180.1999999999998</v>
      </c>
      <c r="J73" s="36">
        <v>2214.4499999999998</v>
      </c>
      <c r="K73" s="31">
        <v>2145.9499999999998</v>
      </c>
      <c r="L73" s="31">
        <v>2054.1999999999998</v>
      </c>
      <c r="M73" s="31">
        <v>3.9687800000000002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423.45</v>
      </c>
      <c r="D74" s="36">
        <v>428.36666666666662</v>
      </c>
      <c r="E74" s="36">
        <v>412.38333333333321</v>
      </c>
      <c r="F74" s="36">
        <v>401.31666666666661</v>
      </c>
      <c r="G74" s="36">
        <v>385.3333333333332</v>
      </c>
      <c r="H74" s="36">
        <v>439.43333333333322</v>
      </c>
      <c r="I74" s="36">
        <v>455.41666666666669</v>
      </c>
      <c r="J74" s="36">
        <v>466.48333333333323</v>
      </c>
      <c r="K74" s="31">
        <v>444.35</v>
      </c>
      <c r="L74" s="31">
        <v>417.3</v>
      </c>
      <c r="M74" s="31">
        <v>22.46414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147.85</v>
      </c>
      <c r="D75" s="36">
        <v>147.45000000000002</v>
      </c>
      <c r="E75" s="36">
        <v>142.65000000000003</v>
      </c>
      <c r="F75" s="36">
        <v>137.45000000000002</v>
      </c>
      <c r="G75" s="36">
        <v>132.65000000000003</v>
      </c>
      <c r="H75" s="36">
        <v>152.65000000000003</v>
      </c>
      <c r="I75" s="36">
        <v>157.45000000000005</v>
      </c>
      <c r="J75" s="36">
        <v>162.65000000000003</v>
      </c>
      <c r="K75" s="31">
        <v>152.25</v>
      </c>
      <c r="L75" s="31">
        <v>142.25</v>
      </c>
      <c r="M75" s="31">
        <v>72.091899999999995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3479.8</v>
      </c>
      <c r="D76" s="36">
        <v>3507.1833333333329</v>
      </c>
      <c r="E76" s="36">
        <v>3427.3666666666659</v>
      </c>
      <c r="F76" s="36">
        <v>3374.9333333333329</v>
      </c>
      <c r="G76" s="36">
        <v>3295.1166666666659</v>
      </c>
      <c r="H76" s="36">
        <v>3559.6166666666659</v>
      </c>
      <c r="I76" s="36">
        <v>3639.4333333333325</v>
      </c>
      <c r="J76" s="36">
        <v>3691.8666666666659</v>
      </c>
      <c r="K76" s="31">
        <v>3587</v>
      </c>
      <c r="L76" s="31">
        <v>3454.75</v>
      </c>
      <c r="M76" s="31">
        <v>4.0249800000000002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6603.9</v>
      </c>
      <c r="D77" s="36">
        <v>6703.8666666666659</v>
      </c>
      <c r="E77" s="36">
        <v>6458.7333333333318</v>
      </c>
      <c r="F77" s="36">
        <v>6313.5666666666657</v>
      </c>
      <c r="G77" s="36">
        <v>6068.4333333333316</v>
      </c>
      <c r="H77" s="36">
        <v>6849.0333333333319</v>
      </c>
      <c r="I77" s="36">
        <v>7094.1666666666652</v>
      </c>
      <c r="J77" s="36">
        <v>7239.3333333333321</v>
      </c>
      <c r="K77" s="31">
        <v>6949</v>
      </c>
      <c r="L77" s="31">
        <v>6558.7</v>
      </c>
      <c r="M77" s="31">
        <v>3.4369000000000001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2011.9</v>
      </c>
      <c r="D78" s="36">
        <v>2039.5333333333335</v>
      </c>
      <c r="E78" s="36">
        <v>1972.3666666666672</v>
      </c>
      <c r="F78" s="36">
        <v>1932.8333333333337</v>
      </c>
      <c r="G78" s="36">
        <v>1865.6666666666674</v>
      </c>
      <c r="H78" s="36">
        <v>2079.0666666666671</v>
      </c>
      <c r="I78" s="36">
        <v>2146.2333333333336</v>
      </c>
      <c r="J78" s="36">
        <v>2185.7666666666669</v>
      </c>
      <c r="K78" s="31">
        <v>2106.6999999999998</v>
      </c>
      <c r="L78" s="31">
        <v>2000</v>
      </c>
      <c r="M78" s="31">
        <v>3.9064100000000002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6303.8</v>
      </c>
      <c r="D79" s="36">
        <v>6300.8666666666659</v>
      </c>
      <c r="E79" s="36">
        <v>6251.7333333333318</v>
      </c>
      <c r="F79" s="36">
        <v>6199.6666666666661</v>
      </c>
      <c r="G79" s="36">
        <v>6150.5333333333319</v>
      </c>
      <c r="H79" s="36">
        <v>6352.9333333333316</v>
      </c>
      <c r="I79" s="36">
        <v>6402.0666666666648</v>
      </c>
      <c r="J79" s="36">
        <v>6454.1333333333314</v>
      </c>
      <c r="K79" s="31">
        <v>6350</v>
      </c>
      <c r="L79" s="31">
        <v>6248.8</v>
      </c>
      <c r="M79" s="31">
        <v>2.1026500000000001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3735.55</v>
      </c>
      <c r="D80" s="36">
        <v>3767.65</v>
      </c>
      <c r="E80" s="36">
        <v>3682.9</v>
      </c>
      <c r="F80" s="36">
        <v>3630.25</v>
      </c>
      <c r="G80" s="36">
        <v>3545.5</v>
      </c>
      <c r="H80" s="36">
        <v>3820.3</v>
      </c>
      <c r="I80" s="36">
        <v>3905.05</v>
      </c>
      <c r="J80" s="36">
        <v>3957.7000000000003</v>
      </c>
      <c r="K80" s="31">
        <v>3852.4</v>
      </c>
      <c r="L80" s="31">
        <v>3715</v>
      </c>
      <c r="M80" s="31">
        <v>4.2832400000000002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2712.9</v>
      </c>
      <c r="D81" s="36">
        <v>2748.0666666666671</v>
      </c>
      <c r="E81" s="36">
        <v>2665.3833333333341</v>
      </c>
      <c r="F81" s="36">
        <v>2617.8666666666672</v>
      </c>
      <c r="G81" s="36">
        <v>2535.1833333333343</v>
      </c>
      <c r="H81" s="36">
        <v>2795.5833333333339</v>
      </c>
      <c r="I81" s="36">
        <v>2878.2666666666673</v>
      </c>
      <c r="J81" s="36">
        <v>2925.7833333333338</v>
      </c>
      <c r="K81" s="31">
        <v>2830.75</v>
      </c>
      <c r="L81" s="31">
        <v>2700.55</v>
      </c>
      <c r="M81" s="31">
        <v>1.86399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149.4</v>
      </c>
      <c r="D82" s="36">
        <v>151.61666666666667</v>
      </c>
      <c r="E82" s="36">
        <v>143.08333333333334</v>
      </c>
      <c r="F82" s="36">
        <v>136.76666666666668</v>
      </c>
      <c r="G82" s="36">
        <v>128.23333333333335</v>
      </c>
      <c r="H82" s="36">
        <v>157.93333333333334</v>
      </c>
      <c r="I82" s="36">
        <v>166.46666666666664</v>
      </c>
      <c r="J82" s="36">
        <v>172.78333333333333</v>
      </c>
      <c r="K82" s="31">
        <v>160.15</v>
      </c>
      <c r="L82" s="31">
        <v>145.30000000000001</v>
      </c>
      <c r="M82" s="31">
        <v>100.7435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148.5</v>
      </c>
      <c r="D83" s="36">
        <v>149.33333333333334</v>
      </c>
      <c r="E83" s="36">
        <v>145.91666666666669</v>
      </c>
      <c r="F83" s="36">
        <v>143.33333333333334</v>
      </c>
      <c r="G83" s="36">
        <v>139.91666666666669</v>
      </c>
      <c r="H83" s="36">
        <v>151.91666666666669</v>
      </c>
      <c r="I83" s="36">
        <v>155.33333333333337</v>
      </c>
      <c r="J83" s="36">
        <v>157.91666666666669</v>
      </c>
      <c r="K83" s="31">
        <v>152.75</v>
      </c>
      <c r="L83" s="31">
        <v>146.75</v>
      </c>
      <c r="M83" s="31">
        <v>122.73614999999999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593.4</v>
      </c>
      <c r="D84" s="36">
        <v>611.38333333333333</v>
      </c>
      <c r="E84" s="36">
        <v>564.26666666666665</v>
      </c>
      <c r="F84" s="36">
        <v>535.13333333333333</v>
      </c>
      <c r="G84" s="36">
        <v>488.01666666666665</v>
      </c>
      <c r="H84" s="36">
        <v>640.51666666666665</v>
      </c>
      <c r="I84" s="36">
        <v>687.63333333333321</v>
      </c>
      <c r="J84" s="36">
        <v>716.76666666666665</v>
      </c>
      <c r="K84" s="31">
        <v>658.5</v>
      </c>
      <c r="L84" s="31">
        <v>582.25</v>
      </c>
      <c r="M84" s="31">
        <v>5.4099000000000004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385.55</v>
      </c>
      <c r="D85" s="36">
        <v>390.84999999999997</v>
      </c>
      <c r="E85" s="36">
        <v>372.69999999999993</v>
      </c>
      <c r="F85" s="36">
        <v>359.84999999999997</v>
      </c>
      <c r="G85" s="36">
        <v>341.69999999999993</v>
      </c>
      <c r="H85" s="36">
        <v>403.69999999999993</v>
      </c>
      <c r="I85" s="36">
        <v>421.84999999999991</v>
      </c>
      <c r="J85" s="36">
        <v>434.69999999999993</v>
      </c>
      <c r="K85" s="31">
        <v>409</v>
      </c>
      <c r="L85" s="31">
        <v>378</v>
      </c>
      <c r="M85" s="31">
        <v>27.991849999999999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168.7</v>
      </c>
      <c r="D86" s="36">
        <v>171.7166666666667</v>
      </c>
      <c r="E86" s="36">
        <v>163.28333333333339</v>
      </c>
      <c r="F86" s="36">
        <v>157.8666666666667</v>
      </c>
      <c r="G86" s="36">
        <v>149.43333333333339</v>
      </c>
      <c r="H86" s="36">
        <v>177.13333333333338</v>
      </c>
      <c r="I86" s="36">
        <v>185.56666666666666</v>
      </c>
      <c r="J86" s="36">
        <v>190.98333333333338</v>
      </c>
      <c r="K86" s="31">
        <v>180.15</v>
      </c>
      <c r="L86" s="31">
        <v>166.3</v>
      </c>
      <c r="M86" s="31">
        <v>228.32223999999999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1690.7</v>
      </c>
      <c r="D87" s="36">
        <v>1698.0333333333335</v>
      </c>
      <c r="E87" s="36">
        <v>1663.666666666667</v>
      </c>
      <c r="F87" s="36">
        <v>1636.6333333333334</v>
      </c>
      <c r="G87" s="36">
        <v>1602.2666666666669</v>
      </c>
      <c r="H87" s="36">
        <v>1725.0666666666671</v>
      </c>
      <c r="I87" s="36">
        <v>1759.4333333333334</v>
      </c>
      <c r="J87" s="36">
        <v>1786.4666666666672</v>
      </c>
      <c r="K87" s="31">
        <v>1732.4</v>
      </c>
      <c r="L87" s="31">
        <v>1671</v>
      </c>
      <c r="M87" s="31">
        <v>3.6162000000000001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1196.05</v>
      </c>
      <c r="D88" s="36">
        <v>1205.1333333333332</v>
      </c>
      <c r="E88" s="36">
        <v>1176.2166666666665</v>
      </c>
      <c r="F88" s="36">
        <v>1156.3833333333332</v>
      </c>
      <c r="G88" s="36">
        <v>1127.4666666666665</v>
      </c>
      <c r="H88" s="36">
        <v>1224.9666666666665</v>
      </c>
      <c r="I88" s="36">
        <v>1253.8833333333334</v>
      </c>
      <c r="J88" s="36">
        <v>1273.7166666666665</v>
      </c>
      <c r="K88" s="31">
        <v>1234.05</v>
      </c>
      <c r="L88" s="31">
        <v>1185.3</v>
      </c>
      <c r="M88" s="31">
        <v>12.069089999999999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2205.25</v>
      </c>
      <c r="D89" s="36">
        <v>2242.9166666666665</v>
      </c>
      <c r="E89" s="36">
        <v>2143.4833333333331</v>
      </c>
      <c r="F89" s="36">
        <v>2081.7166666666667</v>
      </c>
      <c r="G89" s="36">
        <v>1982.2833333333333</v>
      </c>
      <c r="H89" s="36">
        <v>2304.6833333333329</v>
      </c>
      <c r="I89" s="36">
        <v>2404.1166666666663</v>
      </c>
      <c r="J89" s="36">
        <v>2465.8833333333328</v>
      </c>
      <c r="K89" s="31">
        <v>2342.35</v>
      </c>
      <c r="L89" s="31">
        <v>2181.15</v>
      </c>
      <c r="M89" s="31">
        <v>10.14147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2149.1</v>
      </c>
      <c r="D90" s="36">
        <v>2163.15</v>
      </c>
      <c r="E90" s="36">
        <v>2123.25</v>
      </c>
      <c r="F90" s="36">
        <v>2097.4</v>
      </c>
      <c r="G90" s="36">
        <v>2057.5</v>
      </c>
      <c r="H90" s="36">
        <v>2189</v>
      </c>
      <c r="I90" s="36">
        <v>2228.9000000000005</v>
      </c>
      <c r="J90" s="36">
        <v>2254.75</v>
      </c>
      <c r="K90" s="31">
        <v>2203.0500000000002</v>
      </c>
      <c r="L90" s="31">
        <v>2137.3000000000002</v>
      </c>
      <c r="M90" s="31">
        <v>8.8114500000000007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3227.45</v>
      </c>
      <c r="D91" s="36">
        <v>3248.7166666666667</v>
      </c>
      <c r="E91" s="36">
        <v>3130.3833333333332</v>
      </c>
      <c r="F91" s="36">
        <v>3033.3166666666666</v>
      </c>
      <c r="G91" s="36">
        <v>2914.9833333333331</v>
      </c>
      <c r="H91" s="36">
        <v>3345.7833333333333</v>
      </c>
      <c r="I91" s="36">
        <v>3464.1166666666663</v>
      </c>
      <c r="J91" s="36">
        <v>3561.1833333333334</v>
      </c>
      <c r="K91" s="31">
        <v>3367.05</v>
      </c>
      <c r="L91" s="31">
        <v>3151.65</v>
      </c>
      <c r="M91" s="31">
        <v>0.91064000000000001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528.4</v>
      </c>
      <c r="D92" s="36">
        <v>535.91666666666663</v>
      </c>
      <c r="E92" s="36">
        <v>515.68333333333328</v>
      </c>
      <c r="F92" s="36">
        <v>502.9666666666667</v>
      </c>
      <c r="G92" s="36">
        <v>482.73333333333335</v>
      </c>
      <c r="H92" s="36">
        <v>548.63333333333321</v>
      </c>
      <c r="I92" s="36">
        <v>568.86666666666656</v>
      </c>
      <c r="J92" s="36">
        <v>581.58333333333314</v>
      </c>
      <c r="K92" s="31">
        <v>556.15</v>
      </c>
      <c r="L92" s="31">
        <v>523.20000000000005</v>
      </c>
      <c r="M92" s="31">
        <v>12.66699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1631.5</v>
      </c>
      <c r="D93" s="36">
        <v>1631.0333333333335</v>
      </c>
      <c r="E93" s="36">
        <v>1610.8166666666671</v>
      </c>
      <c r="F93" s="36">
        <v>1590.1333333333334</v>
      </c>
      <c r="G93" s="36">
        <v>1569.916666666667</v>
      </c>
      <c r="H93" s="36">
        <v>1651.7166666666672</v>
      </c>
      <c r="I93" s="36">
        <v>1671.9333333333338</v>
      </c>
      <c r="J93" s="36">
        <v>1692.6166666666672</v>
      </c>
      <c r="K93" s="31">
        <v>1651.25</v>
      </c>
      <c r="L93" s="31">
        <v>1610.35</v>
      </c>
      <c r="M93" s="31">
        <v>25.641349999999999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3636.05</v>
      </c>
      <c r="D94" s="36">
        <v>3657.6666666666665</v>
      </c>
      <c r="E94" s="36">
        <v>3564.4333333333329</v>
      </c>
      <c r="F94" s="36">
        <v>3492.8166666666666</v>
      </c>
      <c r="G94" s="36">
        <v>3399.583333333333</v>
      </c>
      <c r="H94" s="36">
        <v>3729.2833333333328</v>
      </c>
      <c r="I94" s="36">
        <v>3822.5166666666664</v>
      </c>
      <c r="J94" s="36">
        <v>3894.1333333333328</v>
      </c>
      <c r="K94" s="31">
        <v>3750.9</v>
      </c>
      <c r="L94" s="31">
        <v>3586.05</v>
      </c>
      <c r="M94" s="31">
        <v>3.39324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1460.4</v>
      </c>
      <c r="D95" s="36">
        <v>1460.7</v>
      </c>
      <c r="E95" s="36">
        <v>1449.8000000000002</v>
      </c>
      <c r="F95" s="36">
        <v>1439.2</v>
      </c>
      <c r="G95" s="36">
        <v>1428.3000000000002</v>
      </c>
      <c r="H95" s="36">
        <v>1471.3000000000002</v>
      </c>
      <c r="I95" s="36">
        <v>1482.2000000000003</v>
      </c>
      <c r="J95" s="36">
        <v>1492.8000000000002</v>
      </c>
      <c r="K95" s="31">
        <v>1471.6</v>
      </c>
      <c r="L95" s="31">
        <v>1450.1</v>
      </c>
      <c r="M95" s="31">
        <v>315.33726999999999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610.04999999999995</v>
      </c>
      <c r="D96" s="36">
        <v>613.6</v>
      </c>
      <c r="E96" s="36">
        <v>600.5</v>
      </c>
      <c r="F96" s="36">
        <v>590.94999999999993</v>
      </c>
      <c r="G96" s="36">
        <v>577.84999999999991</v>
      </c>
      <c r="H96" s="36">
        <v>623.15000000000009</v>
      </c>
      <c r="I96" s="36">
        <v>636.25000000000023</v>
      </c>
      <c r="J96" s="36">
        <v>645.80000000000018</v>
      </c>
      <c r="K96" s="31">
        <v>626.70000000000005</v>
      </c>
      <c r="L96" s="31">
        <v>604.04999999999995</v>
      </c>
      <c r="M96" s="31">
        <v>28.40155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1474.05</v>
      </c>
      <c r="D97" s="36">
        <v>1494.0833333333333</v>
      </c>
      <c r="E97" s="36">
        <v>1444.0166666666664</v>
      </c>
      <c r="F97" s="36">
        <v>1413.9833333333331</v>
      </c>
      <c r="G97" s="36">
        <v>1363.9166666666663</v>
      </c>
      <c r="H97" s="36">
        <v>1524.1166666666666</v>
      </c>
      <c r="I97" s="36">
        <v>1574.1833333333336</v>
      </c>
      <c r="J97" s="36">
        <v>1604.2166666666667</v>
      </c>
      <c r="K97" s="31">
        <v>1544.15</v>
      </c>
      <c r="L97" s="31">
        <v>1464.05</v>
      </c>
      <c r="M97" s="31">
        <v>16.11966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4512.1000000000004</v>
      </c>
      <c r="D98" s="36">
        <v>4558.4666666666672</v>
      </c>
      <c r="E98" s="36">
        <v>4430.1833333333343</v>
      </c>
      <c r="F98" s="36">
        <v>4348.2666666666673</v>
      </c>
      <c r="G98" s="36">
        <v>4219.9833333333345</v>
      </c>
      <c r="H98" s="36">
        <v>4640.3833333333341</v>
      </c>
      <c r="I98" s="36">
        <v>4768.666666666667</v>
      </c>
      <c r="J98" s="36">
        <v>4850.5833333333339</v>
      </c>
      <c r="K98" s="31">
        <v>4686.75</v>
      </c>
      <c r="L98" s="31">
        <v>4476.55</v>
      </c>
      <c r="M98" s="31">
        <v>7.0012299999999996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507</v>
      </c>
      <c r="D99" s="36">
        <v>512.73333333333335</v>
      </c>
      <c r="E99" s="36">
        <v>495.4666666666667</v>
      </c>
      <c r="F99" s="36">
        <v>483.93333333333334</v>
      </c>
      <c r="G99" s="36">
        <v>466.66666666666669</v>
      </c>
      <c r="H99" s="36">
        <v>524.26666666666665</v>
      </c>
      <c r="I99" s="36">
        <v>541.5333333333333</v>
      </c>
      <c r="J99" s="36">
        <v>553.06666666666672</v>
      </c>
      <c r="K99" s="31">
        <v>530</v>
      </c>
      <c r="L99" s="31">
        <v>501.2</v>
      </c>
      <c r="M99" s="31">
        <v>57.12435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3039.5</v>
      </c>
      <c r="D100" s="36">
        <v>3108.5333333333333</v>
      </c>
      <c r="E100" s="36">
        <v>2946.7166666666667</v>
      </c>
      <c r="F100" s="36">
        <v>2853.9333333333334</v>
      </c>
      <c r="G100" s="36">
        <v>2692.1166666666668</v>
      </c>
      <c r="H100" s="36">
        <v>3201.3166666666666</v>
      </c>
      <c r="I100" s="36">
        <v>3363.1333333333332</v>
      </c>
      <c r="J100" s="36">
        <v>3455.9166666666665</v>
      </c>
      <c r="K100" s="31">
        <v>3270.35</v>
      </c>
      <c r="L100" s="31">
        <v>3015.75</v>
      </c>
      <c r="M100" s="31">
        <v>34.486469999999997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483.9</v>
      </c>
      <c r="D101" s="36">
        <v>493.16666666666669</v>
      </c>
      <c r="E101" s="36">
        <v>469.33333333333337</v>
      </c>
      <c r="F101" s="36">
        <v>454.76666666666671</v>
      </c>
      <c r="G101" s="36">
        <v>430.93333333333339</v>
      </c>
      <c r="H101" s="36">
        <v>507.73333333333335</v>
      </c>
      <c r="I101" s="36">
        <v>531.56666666666672</v>
      </c>
      <c r="J101" s="36">
        <v>546.13333333333333</v>
      </c>
      <c r="K101" s="31">
        <v>517</v>
      </c>
      <c r="L101" s="31">
        <v>478.6</v>
      </c>
      <c r="M101" s="31">
        <v>78.233369999999994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2312.6</v>
      </c>
      <c r="D102" s="36">
        <v>2330.4833333333336</v>
      </c>
      <c r="E102" s="36">
        <v>2285.9666666666672</v>
      </c>
      <c r="F102" s="36">
        <v>2259.3333333333335</v>
      </c>
      <c r="G102" s="36">
        <v>2214.8166666666671</v>
      </c>
      <c r="H102" s="36">
        <v>2357.1166666666672</v>
      </c>
      <c r="I102" s="36">
        <v>2401.6333333333337</v>
      </c>
      <c r="J102" s="36">
        <v>2428.2666666666673</v>
      </c>
      <c r="K102" s="31">
        <v>2375</v>
      </c>
      <c r="L102" s="31">
        <v>2303.85</v>
      </c>
      <c r="M102" s="31">
        <v>23.226690000000001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1083.95</v>
      </c>
      <c r="D103" s="36">
        <v>1082.2500000000002</v>
      </c>
      <c r="E103" s="36">
        <v>1074.8500000000004</v>
      </c>
      <c r="F103" s="36">
        <v>1065.7500000000002</v>
      </c>
      <c r="G103" s="36">
        <v>1058.3500000000004</v>
      </c>
      <c r="H103" s="36">
        <v>1091.3500000000004</v>
      </c>
      <c r="I103" s="36">
        <v>1098.7500000000005</v>
      </c>
      <c r="J103" s="36">
        <v>1107.8500000000004</v>
      </c>
      <c r="K103" s="31">
        <v>1089.6500000000001</v>
      </c>
      <c r="L103" s="31">
        <v>1073.1500000000001</v>
      </c>
      <c r="M103" s="31">
        <v>248.55869999999999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1643.25</v>
      </c>
      <c r="D104" s="36">
        <v>1652.7</v>
      </c>
      <c r="E104" s="36">
        <v>1626.6000000000001</v>
      </c>
      <c r="F104" s="36">
        <v>1609.95</v>
      </c>
      <c r="G104" s="36">
        <v>1583.8500000000001</v>
      </c>
      <c r="H104" s="36">
        <v>1669.3500000000001</v>
      </c>
      <c r="I104" s="36">
        <v>1695.45</v>
      </c>
      <c r="J104" s="36">
        <v>1712.1000000000001</v>
      </c>
      <c r="K104" s="31">
        <v>1678.8</v>
      </c>
      <c r="L104" s="31">
        <v>1636.05</v>
      </c>
      <c r="M104" s="31">
        <v>17.12838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573.54999999999995</v>
      </c>
      <c r="D105" s="36">
        <v>581.65</v>
      </c>
      <c r="E105" s="36">
        <v>558.9</v>
      </c>
      <c r="F105" s="36">
        <v>544.25</v>
      </c>
      <c r="G105" s="36">
        <v>521.5</v>
      </c>
      <c r="H105" s="36">
        <v>596.29999999999995</v>
      </c>
      <c r="I105" s="36">
        <v>619.04999999999995</v>
      </c>
      <c r="J105" s="36">
        <v>633.69999999999993</v>
      </c>
      <c r="K105" s="31">
        <v>604.4</v>
      </c>
      <c r="L105" s="31">
        <v>567</v>
      </c>
      <c r="M105" s="31">
        <v>31.125060000000001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77.5</v>
      </c>
      <c r="D106" s="36">
        <v>78.166666666666671</v>
      </c>
      <c r="E106" s="36">
        <v>76.333333333333343</v>
      </c>
      <c r="F106" s="36">
        <v>75.166666666666671</v>
      </c>
      <c r="G106" s="36">
        <v>73.333333333333343</v>
      </c>
      <c r="H106" s="36">
        <v>79.333333333333343</v>
      </c>
      <c r="I106" s="36">
        <v>81.166666666666686</v>
      </c>
      <c r="J106" s="36">
        <v>82.333333333333343</v>
      </c>
      <c r="K106" s="31">
        <v>80</v>
      </c>
      <c r="L106" s="31">
        <v>77</v>
      </c>
      <c r="M106" s="31">
        <v>433.14355999999998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422.45</v>
      </c>
      <c r="D107" s="36">
        <v>427.2</v>
      </c>
      <c r="E107" s="36">
        <v>416.4</v>
      </c>
      <c r="F107" s="36">
        <v>410.34999999999997</v>
      </c>
      <c r="G107" s="36">
        <v>399.54999999999995</v>
      </c>
      <c r="H107" s="36">
        <v>433.25</v>
      </c>
      <c r="I107" s="36">
        <v>444.05000000000007</v>
      </c>
      <c r="J107" s="36">
        <v>450.1</v>
      </c>
      <c r="K107" s="31">
        <v>438</v>
      </c>
      <c r="L107" s="31">
        <v>421.15</v>
      </c>
      <c r="M107" s="31">
        <v>1016.12428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501.2</v>
      </c>
      <c r="D108" s="36">
        <v>506.25</v>
      </c>
      <c r="E108" s="36">
        <v>489.04999999999995</v>
      </c>
      <c r="F108" s="36">
        <v>476.9</v>
      </c>
      <c r="G108" s="36">
        <v>459.69999999999993</v>
      </c>
      <c r="H108" s="36">
        <v>518.4</v>
      </c>
      <c r="I108" s="36">
        <v>535.6</v>
      </c>
      <c r="J108" s="36">
        <v>547.75</v>
      </c>
      <c r="K108" s="31">
        <v>523.45000000000005</v>
      </c>
      <c r="L108" s="31">
        <v>494.1</v>
      </c>
      <c r="M108" s="31">
        <v>34.662199999999999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544.70000000000005</v>
      </c>
      <c r="D109" s="36">
        <v>554.06666666666672</v>
      </c>
      <c r="E109" s="36">
        <v>530.88333333333344</v>
      </c>
      <c r="F109" s="36">
        <v>517.06666666666672</v>
      </c>
      <c r="G109" s="36">
        <v>493.88333333333344</v>
      </c>
      <c r="H109" s="36">
        <v>567.88333333333344</v>
      </c>
      <c r="I109" s="36">
        <v>591.06666666666661</v>
      </c>
      <c r="J109" s="36">
        <v>604.88333333333344</v>
      </c>
      <c r="K109" s="31">
        <v>577.25</v>
      </c>
      <c r="L109" s="31">
        <v>540.25</v>
      </c>
      <c r="M109" s="31">
        <v>45.037860000000002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163.35</v>
      </c>
      <c r="D110" s="36">
        <v>166.33333333333334</v>
      </c>
      <c r="E110" s="36">
        <v>158.76666666666668</v>
      </c>
      <c r="F110" s="36">
        <v>154.18333333333334</v>
      </c>
      <c r="G110" s="36">
        <v>146.61666666666667</v>
      </c>
      <c r="H110" s="36">
        <v>170.91666666666669</v>
      </c>
      <c r="I110" s="36">
        <v>178.48333333333335</v>
      </c>
      <c r="J110" s="36">
        <v>183.06666666666669</v>
      </c>
      <c r="K110" s="31">
        <v>173.9</v>
      </c>
      <c r="L110" s="31">
        <v>161.75</v>
      </c>
      <c r="M110" s="31">
        <v>267.25349999999997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880.65</v>
      </c>
      <c r="D111" s="36">
        <v>893.7166666666667</v>
      </c>
      <c r="E111" s="36">
        <v>855.93333333333339</v>
      </c>
      <c r="F111" s="36">
        <v>831.2166666666667</v>
      </c>
      <c r="G111" s="36">
        <v>793.43333333333339</v>
      </c>
      <c r="H111" s="36">
        <v>918.43333333333339</v>
      </c>
      <c r="I111" s="36">
        <v>956.2166666666667</v>
      </c>
      <c r="J111" s="36">
        <v>980.93333333333339</v>
      </c>
      <c r="K111" s="31">
        <v>931.5</v>
      </c>
      <c r="L111" s="31">
        <v>869</v>
      </c>
      <c r="M111" s="31">
        <v>42.440939999999998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124.25</v>
      </c>
      <c r="D112" s="36">
        <v>128.68333333333334</v>
      </c>
      <c r="E112" s="36">
        <v>118.56666666666666</v>
      </c>
      <c r="F112" s="36">
        <v>112.88333333333333</v>
      </c>
      <c r="G112" s="36">
        <v>102.76666666666665</v>
      </c>
      <c r="H112" s="36">
        <v>134.36666666666667</v>
      </c>
      <c r="I112" s="36">
        <v>144.48333333333335</v>
      </c>
      <c r="J112" s="36">
        <v>150.16666666666669</v>
      </c>
      <c r="K112" s="31">
        <v>138.80000000000001</v>
      </c>
      <c r="L112" s="31">
        <v>123</v>
      </c>
      <c r="M112" s="31">
        <v>888.53047000000004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407.55</v>
      </c>
      <c r="D113" s="36">
        <v>413.31666666666661</v>
      </c>
      <c r="E113" s="36">
        <v>397.63333333333321</v>
      </c>
      <c r="F113" s="36">
        <v>387.71666666666658</v>
      </c>
      <c r="G113" s="36">
        <v>372.03333333333319</v>
      </c>
      <c r="H113" s="36">
        <v>423.23333333333323</v>
      </c>
      <c r="I113" s="36">
        <v>438.91666666666663</v>
      </c>
      <c r="J113" s="36">
        <v>448.83333333333326</v>
      </c>
      <c r="K113" s="31">
        <v>429</v>
      </c>
      <c r="L113" s="31">
        <v>403.4</v>
      </c>
      <c r="M113" s="31">
        <v>24.92998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236.4</v>
      </c>
      <c r="D114" s="36">
        <v>239.08333333333334</v>
      </c>
      <c r="E114" s="36">
        <v>228.61666666666667</v>
      </c>
      <c r="F114" s="36">
        <v>220.83333333333334</v>
      </c>
      <c r="G114" s="36">
        <v>210.36666666666667</v>
      </c>
      <c r="H114" s="36">
        <v>246.86666666666667</v>
      </c>
      <c r="I114" s="36">
        <v>257.33333333333331</v>
      </c>
      <c r="J114" s="36">
        <v>265.11666666666667</v>
      </c>
      <c r="K114" s="31">
        <v>249.55</v>
      </c>
      <c r="L114" s="31">
        <v>231.3</v>
      </c>
      <c r="M114" s="31">
        <v>160.39868000000001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1502.65</v>
      </c>
      <c r="D115" s="36">
        <v>1512.75</v>
      </c>
      <c r="E115" s="36">
        <v>1484.9</v>
      </c>
      <c r="F115" s="36">
        <v>1467.15</v>
      </c>
      <c r="G115" s="36">
        <v>1439.3000000000002</v>
      </c>
      <c r="H115" s="36">
        <v>1530.5</v>
      </c>
      <c r="I115" s="36">
        <v>1558.35</v>
      </c>
      <c r="J115" s="36">
        <v>1576.1</v>
      </c>
      <c r="K115" s="31">
        <v>1540.6</v>
      </c>
      <c r="L115" s="31">
        <v>1495</v>
      </c>
      <c r="M115" s="31">
        <v>41.650359999999999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5107.2</v>
      </c>
      <c r="D116" s="36">
        <v>5129.4666666666662</v>
      </c>
      <c r="E116" s="36">
        <v>5021.9833333333327</v>
      </c>
      <c r="F116" s="36">
        <v>4936.7666666666664</v>
      </c>
      <c r="G116" s="36">
        <v>4829.2833333333328</v>
      </c>
      <c r="H116" s="36">
        <v>5214.6833333333325</v>
      </c>
      <c r="I116" s="36">
        <v>5322.1666666666661</v>
      </c>
      <c r="J116" s="36">
        <v>5407.3833333333323</v>
      </c>
      <c r="K116" s="31">
        <v>5236.95</v>
      </c>
      <c r="L116" s="31">
        <v>5044.25</v>
      </c>
      <c r="M116" s="31">
        <v>4.3245100000000001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1611.4</v>
      </c>
      <c r="D117" s="36">
        <v>1611.4833333333333</v>
      </c>
      <c r="E117" s="36">
        <v>1598.4666666666667</v>
      </c>
      <c r="F117" s="36">
        <v>1585.5333333333333</v>
      </c>
      <c r="G117" s="36">
        <v>1572.5166666666667</v>
      </c>
      <c r="H117" s="36">
        <v>1624.4166666666667</v>
      </c>
      <c r="I117" s="36">
        <v>1637.4333333333336</v>
      </c>
      <c r="J117" s="36">
        <v>1650.3666666666668</v>
      </c>
      <c r="K117" s="31">
        <v>1624.5</v>
      </c>
      <c r="L117" s="31">
        <v>1598.55</v>
      </c>
      <c r="M117" s="31">
        <v>56.889969999999998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3112.55</v>
      </c>
      <c r="D118" s="36">
        <v>3153.7166666666667</v>
      </c>
      <c r="E118" s="36">
        <v>3048.9333333333334</v>
      </c>
      <c r="F118" s="36">
        <v>2985.3166666666666</v>
      </c>
      <c r="G118" s="36">
        <v>2880.5333333333333</v>
      </c>
      <c r="H118" s="36">
        <v>3217.3333333333335</v>
      </c>
      <c r="I118" s="36">
        <v>3322.1166666666672</v>
      </c>
      <c r="J118" s="36">
        <v>3385.7333333333336</v>
      </c>
      <c r="K118" s="31">
        <v>3258.5</v>
      </c>
      <c r="L118" s="31">
        <v>3090.1</v>
      </c>
      <c r="M118" s="31">
        <v>20.5305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1133.25</v>
      </c>
      <c r="D119" s="36">
        <v>1145.6833333333334</v>
      </c>
      <c r="E119" s="36">
        <v>1109.8166666666668</v>
      </c>
      <c r="F119" s="36">
        <v>1086.3833333333334</v>
      </c>
      <c r="G119" s="36">
        <v>1050.5166666666669</v>
      </c>
      <c r="H119" s="36">
        <v>1169.1166666666668</v>
      </c>
      <c r="I119" s="36">
        <v>1204.9833333333336</v>
      </c>
      <c r="J119" s="36">
        <v>1228.4166666666667</v>
      </c>
      <c r="K119" s="31">
        <v>1181.55</v>
      </c>
      <c r="L119" s="31">
        <v>1122.25</v>
      </c>
      <c r="M119" s="31">
        <v>1.89961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461.05</v>
      </c>
      <c r="D120" s="36">
        <v>476.2833333333333</v>
      </c>
      <c r="E120" s="36">
        <v>444.76666666666659</v>
      </c>
      <c r="F120" s="36">
        <v>428.48333333333329</v>
      </c>
      <c r="G120" s="36">
        <v>396.96666666666658</v>
      </c>
      <c r="H120" s="36">
        <v>492.56666666666661</v>
      </c>
      <c r="I120" s="36">
        <v>524.08333333333326</v>
      </c>
      <c r="J120" s="36">
        <v>540.36666666666656</v>
      </c>
      <c r="K120" s="31">
        <v>507.8</v>
      </c>
      <c r="L120" s="31">
        <v>460</v>
      </c>
      <c r="M120" s="31">
        <v>55.549819999999997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792.95</v>
      </c>
      <c r="D121" s="36">
        <v>800.66666666666663</v>
      </c>
      <c r="E121" s="36">
        <v>780.73333333333323</v>
      </c>
      <c r="F121" s="36">
        <v>768.51666666666665</v>
      </c>
      <c r="G121" s="36">
        <v>748.58333333333326</v>
      </c>
      <c r="H121" s="36">
        <v>812.88333333333321</v>
      </c>
      <c r="I121" s="36">
        <v>832.81666666666661</v>
      </c>
      <c r="J121" s="36">
        <v>845.03333333333319</v>
      </c>
      <c r="K121" s="31">
        <v>820.6</v>
      </c>
      <c r="L121" s="31">
        <v>788.45</v>
      </c>
      <c r="M121" s="31">
        <v>30.474640000000001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764.2</v>
      </c>
      <c r="D122" s="36">
        <v>779.70000000000016</v>
      </c>
      <c r="E122" s="36">
        <v>744.70000000000027</v>
      </c>
      <c r="F122" s="36">
        <v>725.20000000000016</v>
      </c>
      <c r="G122" s="36">
        <v>690.20000000000027</v>
      </c>
      <c r="H122" s="36">
        <v>799.20000000000027</v>
      </c>
      <c r="I122" s="36">
        <v>834.2</v>
      </c>
      <c r="J122" s="36">
        <v>853.70000000000027</v>
      </c>
      <c r="K122" s="31">
        <v>814.7</v>
      </c>
      <c r="L122" s="31">
        <v>760.2</v>
      </c>
      <c r="M122" s="31">
        <v>21.752500000000001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431</v>
      </c>
      <c r="D123" s="36">
        <v>435.43333333333339</v>
      </c>
      <c r="E123" s="36">
        <v>421.6666666666668</v>
      </c>
      <c r="F123" s="36">
        <v>412.33333333333343</v>
      </c>
      <c r="G123" s="36">
        <v>398.56666666666683</v>
      </c>
      <c r="H123" s="36">
        <v>444.76666666666677</v>
      </c>
      <c r="I123" s="36">
        <v>458.53333333333342</v>
      </c>
      <c r="J123" s="36">
        <v>467.86666666666673</v>
      </c>
      <c r="K123" s="31">
        <v>449.2</v>
      </c>
      <c r="L123" s="31">
        <v>426.1</v>
      </c>
      <c r="M123" s="31">
        <v>34.725079999999998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1415.65</v>
      </c>
      <c r="D124" s="36">
        <v>1413.1666666666667</v>
      </c>
      <c r="E124" s="36">
        <v>1357.5333333333335</v>
      </c>
      <c r="F124" s="36">
        <v>1299.4166666666667</v>
      </c>
      <c r="G124" s="36">
        <v>1243.7833333333335</v>
      </c>
      <c r="H124" s="36">
        <v>1471.2833333333335</v>
      </c>
      <c r="I124" s="36">
        <v>1526.9166666666667</v>
      </c>
      <c r="J124" s="36">
        <v>1585.0333333333335</v>
      </c>
      <c r="K124" s="31">
        <v>1468.8</v>
      </c>
      <c r="L124" s="31">
        <v>1355.05</v>
      </c>
      <c r="M124" s="31">
        <v>19.018239999999999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1729.55</v>
      </c>
      <c r="D125" s="36">
        <v>1729.8333333333333</v>
      </c>
      <c r="E125" s="36">
        <v>1716.9166666666665</v>
      </c>
      <c r="F125" s="36">
        <v>1704.2833333333333</v>
      </c>
      <c r="G125" s="36">
        <v>1691.3666666666666</v>
      </c>
      <c r="H125" s="36">
        <v>1742.4666666666665</v>
      </c>
      <c r="I125" s="36">
        <v>1755.383333333333</v>
      </c>
      <c r="J125" s="36">
        <v>1768.0166666666664</v>
      </c>
      <c r="K125" s="31">
        <v>1742.75</v>
      </c>
      <c r="L125" s="31">
        <v>1717.2</v>
      </c>
      <c r="M125" s="31">
        <v>58.160829999999997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147.6</v>
      </c>
      <c r="D126" s="36">
        <v>150.54999999999998</v>
      </c>
      <c r="E126" s="36">
        <v>143.39999999999998</v>
      </c>
      <c r="F126" s="36">
        <v>139.19999999999999</v>
      </c>
      <c r="G126" s="36">
        <v>132.04999999999998</v>
      </c>
      <c r="H126" s="36">
        <v>154.74999999999997</v>
      </c>
      <c r="I126" s="36">
        <v>161.9</v>
      </c>
      <c r="J126" s="36">
        <v>166.09999999999997</v>
      </c>
      <c r="K126" s="31">
        <v>157.69999999999999</v>
      </c>
      <c r="L126" s="31">
        <v>146.35</v>
      </c>
      <c r="M126" s="31">
        <v>72.669820000000001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5154.3999999999996</v>
      </c>
      <c r="D127" s="36">
        <v>5199.55</v>
      </c>
      <c r="E127" s="36">
        <v>5080.1000000000004</v>
      </c>
      <c r="F127" s="36">
        <v>5005.8</v>
      </c>
      <c r="G127" s="36">
        <v>4886.3500000000004</v>
      </c>
      <c r="H127" s="36">
        <v>5273.85</v>
      </c>
      <c r="I127" s="36">
        <v>5393.2999999999993</v>
      </c>
      <c r="J127" s="36">
        <v>5467.6</v>
      </c>
      <c r="K127" s="31">
        <v>5319</v>
      </c>
      <c r="L127" s="31">
        <v>5125.25</v>
      </c>
      <c r="M127" s="31">
        <v>1.25309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590.45000000000005</v>
      </c>
      <c r="D128" s="36">
        <v>600.45000000000005</v>
      </c>
      <c r="E128" s="36">
        <v>574.95000000000005</v>
      </c>
      <c r="F128" s="36">
        <v>559.45000000000005</v>
      </c>
      <c r="G128" s="36">
        <v>533.95000000000005</v>
      </c>
      <c r="H128" s="36">
        <v>615.95000000000005</v>
      </c>
      <c r="I128" s="36">
        <v>641.45000000000005</v>
      </c>
      <c r="J128" s="36">
        <v>656.95</v>
      </c>
      <c r="K128" s="31">
        <v>625.95000000000005</v>
      </c>
      <c r="L128" s="31">
        <v>584.95000000000005</v>
      </c>
      <c r="M128" s="31">
        <v>31.024460000000001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5195</v>
      </c>
      <c r="D129" s="36">
        <v>5210.1166666666668</v>
      </c>
      <c r="E129" s="36">
        <v>5145.0333333333338</v>
      </c>
      <c r="F129" s="36">
        <v>5095.0666666666666</v>
      </c>
      <c r="G129" s="36">
        <v>5029.9833333333336</v>
      </c>
      <c r="H129" s="36">
        <v>5260.0833333333339</v>
      </c>
      <c r="I129" s="36">
        <v>5325.1666666666661</v>
      </c>
      <c r="J129" s="36">
        <v>5375.1333333333341</v>
      </c>
      <c r="K129" s="31">
        <v>5275.2</v>
      </c>
      <c r="L129" s="31">
        <v>5160.1499999999996</v>
      </c>
      <c r="M129" s="31">
        <v>6.1766500000000004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3538.55</v>
      </c>
      <c r="D130" s="36">
        <v>3562.4166666666665</v>
      </c>
      <c r="E130" s="36">
        <v>3488.0333333333328</v>
      </c>
      <c r="F130" s="36">
        <v>3437.5166666666664</v>
      </c>
      <c r="G130" s="36">
        <v>3363.1333333333328</v>
      </c>
      <c r="H130" s="36">
        <v>3612.9333333333329</v>
      </c>
      <c r="I130" s="36">
        <v>3687.3166666666671</v>
      </c>
      <c r="J130" s="36">
        <v>3737.833333333333</v>
      </c>
      <c r="K130" s="31">
        <v>3636.8</v>
      </c>
      <c r="L130" s="31">
        <v>3511.9</v>
      </c>
      <c r="M130" s="31">
        <v>25.03293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400.6</v>
      </c>
      <c r="D131" s="36">
        <v>404.14999999999992</v>
      </c>
      <c r="E131" s="36">
        <v>390.09999999999985</v>
      </c>
      <c r="F131" s="36">
        <v>379.59999999999991</v>
      </c>
      <c r="G131" s="36">
        <v>365.54999999999984</v>
      </c>
      <c r="H131" s="36">
        <v>414.64999999999986</v>
      </c>
      <c r="I131" s="36">
        <v>428.69999999999993</v>
      </c>
      <c r="J131" s="36">
        <v>439.19999999999987</v>
      </c>
      <c r="K131" s="31">
        <v>418.2</v>
      </c>
      <c r="L131" s="31">
        <v>393.65</v>
      </c>
      <c r="M131" s="31">
        <v>25.428909999999998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909.75</v>
      </c>
      <c r="D132" s="36">
        <v>934.9</v>
      </c>
      <c r="E132" s="36">
        <v>874.84999999999991</v>
      </c>
      <c r="F132" s="36">
        <v>839.94999999999993</v>
      </c>
      <c r="G132" s="36">
        <v>779.89999999999986</v>
      </c>
      <c r="H132" s="36">
        <v>969.8</v>
      </c>
      <c r="I132" s="36">
        <v>1029.8499999999999</v>
      </c>
      <c r="J132" s="36">
        <v>1064.75</v>
      </c>
      <c r="K132" s="31">
        <v>994.95</v>
      </c>
      <c r="L132" s="31">
        <v>900</v>
      </c>
      <c r="M132" s="31">
        <v>64.312489999999997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1603.5</v>
      </c>
      <c r="D133" s="36">
        <v>1618.0833333333333</v>
      </c>
      <c r="E133" s="36">
        <v>1574.9666666666665</v>
      </c>
      <c r="F133" s="36">
        <v>1546.4333333333332</v>
      </c>
      <c r="G133" s="36">
        <v>1503.3166666666664</v>
      </c>
      <c r="H133" s="36">
        <v>1646.6166666666666</v>
      </c>
      <c r="I133" s="36">
        <v>1689.7333333333333</v>
      </c>
      <c r="J133" s="36">
        <v>1718.2666666666667</v>
      </c>
      <c r="K133" s="31">
        <v>1661.2</v>
      </c>
      <c r="L133" s="31">
        <v>1589.55</v>
      </c>
      <c r="M133" s="31">
        <v>8.9707399999999993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139057.70000000001</v>
      </c>
      <c r="D134" s="36">
        <v>140101.53333333333</v>
      </c>
      <c r="E134" s="36">
        <v>136703.06666666665</v>
      </c>
      <c r="F134" s="36">
        <v>134348.43333333332</v>
      </c>
      <c r="G134" s="36">
        <v>130949.96666666665</v>
      </c>
      <c r="H134" s="36">
        <v>142456.16666666666</v>
      </c>
      <c r="I134" s="36">
        <v>145854.63333333333</v>
      </c>
      <c r="J134" s="36">
        <v>148209.26666666666</v>
      </c>
      <c r="K134" s="31">
        <v>143500</v>
      </c>
      <c r="L134" s="31">
        <v>137746.9</v>
      </c>
      <c r="M134" s="31">
        <v>9.8460000000000006E-2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1012.6</v>
      </c>
      <c r="D135" s="36">
        <v>1040.0333333333333</v>
      </c>
      <c r="E135" s="36">
        <v>959.06666666666661</v>
      </c>
      <c r="F135" s="36">
        <v>905.5333333333333</v>
      </c>
      <c r="G135" s="36">
        <v>824.56666666666661</v>
      </c>
      <c r="H135" s="36">
        <v>1093.5666666666666</v>
      </c>
      <c r="I135" s="36">
        <v>1174.5333333333333</v>
      </c>
      <c r="J135" s="36">
        <v>1228.0666666666666</v>
      </c>
      <c r="K135" s="31">
        <v>1121</v>
      </c>
      <c r="L135" s="31">
        <v>986.5</v>
      </c>
      <c r="M135" s="31">
        <v>27.178290000000001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264.39999999999998</v>
      </c>
      <c r="D136" s="36">
        <v>270.15000000000003</v>
      </c>
      <c r="E136" s="36">
        <v>256.30000000000007</v>
      </c>
      <c r="F136" s="36">
        <v>248.20000000000005</v>
      </c>
      <c r="G136" s="36">
        <v>234.35000000000008</v>
      </c>
      <c r="H136" s="36">
        <v>278.25000000000006</v>
      </c>
      <c r="I136" s="36">
        <v>292.10000000000008</v>
      </c>
      <c r="J136" s="36">
        <v>300.20000000000005</v>
      </c>
      <c r="K136" s="31">
        <v>284</v>
      </c>
      <c r="L136" s="31">
        <v>262.05</v>
      </c>
      <c r="M136" s="31">
        <v>40.819090000000003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1853.7</v>
      </c>
      <c r="D137" s="36">
        <v>1866.45</v>
      </c>
      <c r="E137" s="36">
        <v>1831.5</v>
      </c>
      <c r="F137" s="36">
        <v>1809.3</v>
      </c>
      <c r="G137" s="36">
        <v>1774.35</v>
      </c>
      <c r="H137" s="36">
        <v>1888.65</v>
      </c>
      <c r="I137" s="36">
        <v>1923.6000000000004</v>
      </c>
      <c r="J137" s="36">
        <v>1945.8000000000002</v>
      </c>
      <c r="K137" s="31">
        <v>1901.4</v>
      </c>
      <c r="L137" s="31">
        <v>1844.25</v>
      </c>
      <c r="M137" s="31">
        <v>42.709940000000003</v>
      </c>
      <c r="N137" s="1"/>
      <c r="O137" s="1"/>
    </row>
    <row r="138" spans="1:15" ht="12.75" customHeight="1">
      <c r="A138" s="51">
        <v>129</v>
      </c>
      <c r="B138" s="53" t="s">
        <v>842</v>
      </c>
      <c r="C138" s="31">
        <v>2066.1999999999998</v>
      </c>
      <c r="D138" s="36">
        <v>2072.6</v>
      </c>
      <c r="E138" s="36">
        <v>2015.6</v>
      </c>
      <c r="F138" s="36">
        <v>1965</v>
      </c>
      <c r="G138" s="36">
        <v>1908</v>
      </c>
      <c r="H138" s="36">
        <v>2123.1999999999998</v>
      </c>
      <c r="I138" s="36">
        <v>2180.1999999999998</v>
      </c>
      <c r="J138" s="36">
        <v>2230.7999999999997</v>
      </c>
      <c r="K138" s="31">
        <v>2129.6</v>
      </c>
      <c r="L138" s="31">
        <v>2022</v>
      </c>
      <c r="M138" s="31">
        <v>2.96258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496.15</v>
      </c>
      <c r="D139" s="36">
        <v>500.83333333333331</v>
      </c>
      <c r="E139" s="36">
        <v>489.96666666666664</v>
      </c>
      <c r="F139" s="36">
        <v>483.7833333333333</v>
      </c>
      <c r="G139" s="36">
        <v>472.91666666666663</v>
      </c>
      <c r="H139" s="36">
        <v>507.01666666666665</v>
      </c>
      <c r="I139" s="36">
        <v>517.88333333333333</v>
      </c>
      <c r="J139" s="36">
        <v>524.06666666666661</v>
      </c>
      <c r="K139" s="31">
        <v>511.7</v>
      </c>
      <c r="L139" s="31">
        <v>494.65</v>
      </c>
      <c r="M139" s="31">
        <v>22.17193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11390.15</v>
      </c>
      <c r="D140" s="36">
        <v>11404.199999999999</v>
      </c>
      <c r="E140" s="36">
        <v>11253.549999999997</v>
      </c>
      <c r="F140" s="36">
        <v>11116.949999999999</v>
      </c>
      <c r="G140" s="36">
        <v>10966.299999999997</v>
      </c>
      <c r="H140" s="36">
        <v>11540.799999999997</v>
      </c>
      <c r="I140" s="36">
        <v>11691.449999999999</v>
      </c>
      <c r="J140" s="36">
        <v>11828.049999999997</v>
      </c>
      <c r="K140" s="31">
        <v>11554.85</v>
      </c>
      <c r="L140" s="31">
        <v>11267.6</v>
      </c>
      <c r="M140" s="31">
        <v>3.8520400000000001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951.95</v>
      </c>
      <c r="D141" s="36">
        <v>965.9</v>
      </c>
      <c r="E141" s="36">
        <v>931.8</v>
      </c>
      <c r="F141" s="36">
        <v>911.65</v>
      </c>
      <c r="G141" s="36">
        <v>877.55</v>
      </c>
      <c r="H141" s="36">
        <v>986.05</v>
      </c>
      <c r="I141" s="36">
        <v>1020.1500000000001</v>
      </c>
      <c r="J141" s="36">
        <v>1040.3</v>
      </c>
      <c r="K141" s="31">
        <v>1000</v>
      </c>
      <c r="L141" s="31">
        <v>945.75</v>
      </c>
      <c r="M141" s="31">
        <v>12.64419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744.45</v>
      </c>
      <c r="D142" s="36">
        <v>750.81666666666661</v>
      </c>
      <c r="E142" s="36">
        <v>728.63333333333321</v>
      </c>
      <c r="F142" s="36">
        <v>712.81666666666661</v>
      </c>
      <c r="G142" s="36">
        <v>690.63333333333321</v>
      </c>
      <c r="H142" s="36">
        <v>766.63333333333321</v>
      </c>
      <c r="I142" s="36">
        <v>788.81666666666661</v>
      </c>
      <c r="J142" s="36">
        <v>804.63333333333321</v>
      </c>
      <c r="K142" s="31">
        <v>773</v>
      </c>
      <c r="L142" s="31">
        <v>735</v>
      </c>
      <c r="M142" s="31">
        <v>23.67867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1858.95</v>
      </c>
      <c r="D143" s="36">
        <v>1913.5666666666666</v>
      </c>
      <c r="E143" s="36">
        <v>1790.3833333333332</v>
      </c>
      <c r="F143" s="36">
        <v>1721.8166666666666</v>
      </c>
      <c r="G143" s="36">
        <v>1598.6333333333332</v>
      </c>
      <c r="H143" s="36">
        <v>1982.1333333333332</v>
      </c>
      <c r="I143" s="36">
        <v>2105.3166666666666</v>
      </c>
      <c r="J143" s="36">
        <v>2173.8833333333332</v>
      </c>
      <c r="K143" s="31">
        <v>2036.75</v>
      </c>
      <c r="L143" s="31">
        <v>1845</v>
      </c>
      <c r="M143" s="31">
        <v>11.731859999999999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61.55</v>
      </c>
      <c r="D144" s="36">
        <v>62.833333333333336</v>
      </c>
      <c r="E144" s="36">
        <v>59.716666666666669</v>
      </c>
      <c r="F144" s="36">
        <v>57.883333333333333</v>
      </c>
      <c r="G144" s="36">
        <v>54.766666666666666</v>
      </c>
      <c r="H144" s="36">
        <v>64.666666666666671</v>
      </c>
      <c r="I144" s="36">
        <v>67.783333333333331</v>
      </c>
      <c r="J144" s="36">
        <v>69.616666666666674</v>
      </c>
      <c r="K144" s="31">
        <v>65.95</v>
      </c>
      <c r="L144" s="31">
        <v>61</v>
      </c>
      <c r="M144" s="31">
        <v>167.84016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2375.3000000000002</v>
      </c>
      <c r="D145" s="36">
        <v>2394.7166666666667</v>
      </c>
      <c r="E145" s="36">
        <v>2328.6333333333332</v>
      </c>
      <c r="F145" s="36">
        <v>2281.9666666666667</v>
      </c>
      <c r="G145" s="36">
        <v>2215.8833333333332</v>
      </c>
      <c r="H145" s="36">
        <v>2441.3833333333332</v>
      </c>
      <c r="I145" s="36">
        <v>2507.4666666666662</v>
      </c>
      <c r="J145" s="36">
        <v>2554.1333333333332</v>
      </c>
      <c r="K145" s="31">
        <v>2460.8000000000002</v>
      </c>
      <c r="L145" s="31">
        <v>2348.0500000000002</v>
      </c>
      <c r="M145" s="31">
        <v>5.3175699999999999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1350.5</v>
      </c>
      <c r="D146" s="36">
        <v>1364.25</v>
      </c>
      <c r="E146" s="36">
        <v>1326.55</v>
      </c>
      <c r="F146" s="36">
        <v>1302.5999999999999</v>
      </c>
      <c r="G146" s="36">
        <v>1264.8999999999999</v>
      </c>
      <c r="H146" s="36">
        <v>1388.2</v>
      </c>
      <c r="I146" s="36">
        <v>1425.8999999999999</v>
      </c>
      <c r="J146" s="36">
        <v>1449.8500000000001</v>
      </c>
      <c r="K146" s="31">
        <v>1401.95</v>
      </c>
      <c r="L146" s="31">
        <v>1340.3</v>
      </c>
      <c r="M146" s="31">
        <v>5.1122500000000004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78.150000000000006</v>
      </c>
      <c r="D147" s="36">
        <v>80.666666666666671</v>
      </c>
      <c r="E147" s="36">
        <v>74.833333333333343</v>
      </c>
      <c r="F147" s="36">
        <v>71.516666666666666</v>
      </c>
      <c r="G147" s="36">
        <v>65.683333333333337</v>
      </c>
      <c r="H147" s="36">
        <v>83.983333333333348</v>
      </c>
      <c r="I147" s="36">
        <v>89.816666666666691</v>
      </c>
      <c r="J147" s="36">
        <v>93.133333333333354</v>
      </c>
      <c r="K147" s="31">
        <v>86.5</v>
      </c>
      <c r="L147" s="31">
        <v>77.349999999999994</v>
      </c>
      <c r="M147" s="31">
        <v>1916.12158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205.45</v>
      </c>
      <c r="D148" s="36">
        <v>211</v>
      </c>
      <c r="E148" s="36">
        <v>197.85</v>
      </c>
      <c r="F148" s="36">
        <v>190.25</v>
      </c>
      <c r="G148" s="36">
        <v>177.1</v>
      </c>
      <c r="H148" s="36">
        <v>218.6</v>
      </c>
      <c r="I148" s="36">
        <v>231.74999999999997</v>
      </c>
      <c r="J148" s="36">
        <v>239.35</v>
      </c>
      <c r="K148" s="31">
        <v>224.15</v>
      </c>
      <c r="L148" s="31">
        <v>203.4</v>
      </c>
      <c r="M148" s="31">
        <v>221.98770999999999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322.5</v>
      </c>
      <c r="D149" s="36">
        <v>328.83333333333331</v>
      </c>
      <c r="E149" s="36">
        <v>313.16666666666663</v>
      </c>
      <c r="F149" s="36">
        <v>303.83333333333331</v>
      </c>
      <c r="G149" s="36">
        <v>288.16666666666663</v>
      </c>
      <c r="H149" s="36">
        <v>338.16666666666663</v>
      </c>
      <c r="I149" s="36">
        <v>353.83333333333326</v>
      </c>
      <c r="J149" s="36">
        <v>363.16666666666663</v>
      </c>
      <c r="K149" s="31">
        <v>344.5</v>
      </c>
      <c r="L149" s="31">
        <v>319.5</v>
      </c>
      <c r="M149" s="31">
        <v>237.22232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2924.25</v>
      </c>
      <c r="D150" s="36">
        <v>2956.4333333333329</v>
      </c>
      <c r="E150" s="36">
        <v>2881.9666666666658</v>
      </c>
      <c r="F150" s="36">
        <v>2839.6833333333329</v>
      </c>
      <c r="G150" s="36">
        <v>2765.2166666666658</v>
      </c>
      <c r="H150" s="36">
        <v>2998.7166666666658</v>
      </c>
      <c r="I150" s="36">
        <v>3073.1833333333329</v>
      </c>
      <c r="J150" s="36">
        <v>3115.4666666666658</v>
      </c>
      <c r="K150" s="31">
        <v>3030.9</v>
      </c>
      <c r="L150" s="31">
        <v>2914.15</v>
      </c>
      <c r="M150" s="31">
        <v>3.09551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2582.9499999999998</v>
      </c>
      <c r="D151" s="36">
        <v>2596.4833333333336</v>
      </c>
      <c r="E151" s="36">
        <v>2539.3166666666671</v>
      </c>
      <c r="F151" s="36">
        <v>2495.6833333333334</v>
      </c>
      <c r="G151" s="36">
        <v>2438.5166666666669</v>
      </c>
      <c r="H151" s="36">
        <v>2640.1166666666672</v>
      </c>
      <c r="I151" s="36">
        <v>2697.2833333333333</v>
      </c>
      <c r="J151" s="36">
        <v>2740.9166666666674</v>
      </c>
      <c r="K151" s="31">
        <v>2653.65</v>
      </c>
      <c r="L151" s="31">
        <v>2552.85</v>
      </c>
      <c r="M151" s="31">
        <v>18.138020000000001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1299.8499999999999</v>
      </c>
      <c r="D152" s="36">
        <v>1312.4333333333332</v>
      </c>
      <c r="E152" s="36">
        <v>1271.5666666666664</v>
      </c>
      <c r="F152" s="36">
        <v>1243.2833333333333</v>
      </c>
      <c r="G152" s="36">
        <v>1202.4166666666665</v>
      </c>
      <c r="H152" s="36">
        <v>1340.7166666666662</v>
      </c>
      <c r="I152" s="36">
        <v>1381.583333333333</v>
      </c>
      <c r="J152" s="36">
        <v>1409.8666666666661</v>
      </c>
      <c r="K152" s="31">
        <v>1353.3</v>
      </c>
      <c r="L152" s="31">
        <v>1284.1500000000001</v>
      </c>
      <c r="M152" s="31">
        <v>8.9668100000000006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255.35</v>
      </c>
      <c r="D153" s="36">
        <v>259.7</v>
      </c>
      <c r="E153" s="36">
        <v>248.39999999999998</v>
      </c>
      <c r="F153" s="36">
        <v>241.45</v>
      </c>
      <c r="G153" s="36">
        <v>230.14999999999998</v>
      </c>
      <c r="H153" s="36">
        <v>266.64999999999998</v>
      </c>
      <c r="I153" s="36">
        <v>277.95000000000005</v>
      </c>
      <c r="J153" s="36">
        <v>284.89999999999998</v>
      </c>
      <c r="K153" s="31">
        <v>271</v>
      </c>
      <c r="L153" s="31">
        <v>252.75</v>
      </c>
      <c r="M153" s="31">
        <v>200.79496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573.79999999999995</v>
      </c>
      <c r="D154" s="36">
        <v>585.43333333333339</v>
      </c>
      <c r="E154" s="36">
        <v>551.51666666666677</v>
      </c>
      <c r="F154" s="36">
        <v>529.23333333333335</v>
      </c>
      <c r="G154" s="36">
        <v>495.31666666666672</v>
      </c>
      <c r="H154" s="36">
        <v>607.71666666666681</v>
      </c>
      <c r="I154" s="36">
        <v>641.63333333333333</v>
      </c>
      <c r="J154" s="36">
        <v>663.91666666666686</v>
      </c>
      <c r="K154" s="31">
        <v>619.35</v>
      </c>
      <c r="L154" s="31">
        <v>563.15</v>
      </c>
      <c r="M154" s="31">
        <v>56.3675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350.95</v>
      </c>
      <c r="D155" s="36">
        <v>358.11666666666662</v>
      </c>
      <c r="E155" s="36">
        <v>343.78333333333325</v>
      </c>
      <c r="F155" s="36">
        <v>336.61666666666662</v>
      </c>
      <c r="G155" s="36">
        <v>322.28333333333325</v>
      </c>
      <c r="H155" s="36">
        <v>365.28333333333325</v>
      </c>
      <c r="I155" s="36">
        <v>379.61666666666662</v>
      </c>
      <c r="J155" s="36">
        <v>386.78333333333325</v>
      </c>
      <c r="K155" s="31">
        <v>372.45</v>
      </c>
      <c r="L155" s="31">
        <v>350.95</v>
      </c>
      <c r="M155" s="31">
        <v>25.83164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1075.6500000000001</v>
      </c>
      <c r="D156" s="36">
        <v>1087.8666666666668</v>
      </c>
      <c r="E156" s="36">
        <v>1022.8333333333335</v>
      </c>
      <c r="F156" s="36">
        <v>970.01666666666665</v>
      </c>
      <c r="G156" s="36">
        <v>904.98333333333335</v>
      </c>
      <c r="H156" s="36">
        <v>1140.6833333333336</v>
      </c>
      <c r="I156" s="36">
        <v>1205.7166666666669</v>
      </c>
      <c r="J156" s="36">
        <v>1258.5333333333338</v>
      </c>
      <c r="K156" s="31">
        <v>1152.9000000000001</v>
      </c>
      <c r="L156" s="31">
        <v>1035.05</v>
      </c>
      <c r="M156" s="31">
        <v>29.238299999999999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3580.8</v>
      </c>
      <c r="D157" s="36">
        <v>3593.7666666666664</v>
      </c>
      <c r="E157" s="36">
        <v>3532.1833333333329</v>
      </c>
      <c r="F157" s="36">
        <v>3483.5666666666666</v>
      </c>
      <c r="G157" s="36">
        <v>3421.9833333333331</v>
      </c>
      <c r="H157" s="36">
        <v>3642.3833333333328</v>
      </c>
      <c r="I157" s="36">
        <v>3703.9666666666667</v>
      </c>
      <c r="J157" s="36">
        <v>3752.5833333333326</v>
      </c>
      <c r="K157" s="31">
        <v>3655.35</v>
      </c>
      <c r="L157" s="31">
        <v>3545.15</v>
      </c>
      <c r="M157" s="31">
        <v>4.4022300000000003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34031.75</v>
      </c>
      <c r="D158" s="36">
        <v>34401.35</v>
      </c>
      <c r="E158" s="36">
        <v>33480.399999999994</v>
      </c>
      <c r="F158" s="36">
        <v>32929.049999999996</v>
      </c>
      <c r="G158" s="36">
        <v>32008.099999999991</v>
      </c>
      <c r="H158" s="36">
        <v>34952.699999999997</v>
      </c>
      <c r="I158" s="36">
        <v>35873.649999999994</v>
      </c>
      <c r="J158" s="36">
        <v>36425</v>
      </c>
      <c r="K158" s="31">
        <v>35322.300000000003</v>
      </c>
      <c r="L158" s="31">
        <v>33850</v>
      </c>
      <c r="M158" s="31">
        <v>0.32801999999999998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1348.3</v>
      </c>
      <c r="D159" s="36">
        <v>1340.5333333333333</v>
      </c>
      <c r="E159" s="36">
        <v>1288.7666666666667</v>
      </c>
      <c r="F159" s="36">
        <v>1229.2333333333333</v>
      </c>
      <c r="G159" s="36">
        <v>1177.4666666666667</v>
      </c>
      <c r="H159" s="36">
        <v>1400.0666666666666</v>
      </c>
      <c r="I159" s="36">
        <v>1451.833333333333</v>
      </c>
      <c r="J159" s="36">
        <v>1511.3666666666666</v>
      </c>
      <c r="K159" s="31">
        <v>1392.3</v>
      </c>
      <c r="L159" s="31">
        <v>1281</v>
      </c>
      <c r="M159" s="31">
        <v>13.549160000000001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8127.35</v>
      </c>
      <c r="D160" s="36">
        <v>8164.4833333333327</v>
      </c>
      <c r="E160" s="36">
        <v>8013.9666666666653</v>
      </c>
      <c r="F160" s="36">
        <v>7900.583333333333</v>
      </c>
      <c r="G160" s="36">
        <v>7750.0666666666657</v>
      </c>
      <c r="H160" s="36">
        <v>8277.866666666665</v>
      </c>
      <c r="I160" s="36">
        <v>8428.3833333333332</v>
      </c>
      <c r="J160" s="36">
        <v>8541.7666666666646</v>
      </c>
      <c r="K160" s="31">
        <v>8315</v>
      </c>
      <c r="L160" s="31">
        <v>8051.1</v>
      </c>
      <c r="M160" s="31">
        <v>2.5203500000000001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263.75</v>
      </c>
      <c r="D161" s="36">
        <v>268.13333333333333</v>
      </c>
      <c r="E161" s="36">
        <v>258.01666666666665</v>
      </c>
      <c r="F161" s="36">
        <v>252.2833333333333</v>
      </c>
      <c r="G161" s="36">
        <v>242.16666666666663</v>
      </c>
      <c r="H161" s="36">
        <v>273.86666666666667</v>
      </c>
      <c r="I161" s="36">
        <v>283.98333333333335</v>
      </c>
      <c r="J161" s="36">
        <v>289.7166666666667</v>
      </c>
      <c r="K161" s="31">
        <v>278.25</v>
      </c>
      <c r="L161" s="31">
        <v>262.39999999999998</v>
      </c>
      <c r="M161" s="31">
        <v>51.977899999999998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2823.2</v>
      </c>
      <c r="D162" s="36">
        <v>2839.85</v>
      </c>
      <c r="E162" s="36">
        <v>2782.25</v>
      </c>
      <c r="F162" s="36">
        <v>2741.3</v>
      </c>
      <c r="G162" s="36">
        <v>2683.7000000000003</v>
      </c>
      <c r="H162" s="36">
        <v>2880.7999999999997</v>
      </c>
      <c r="I162" s="36">
        <v>2938.3999999999992</v>
      </c>
      <c r="J162" s="36">
        <v>2979.3499999999995</v>
      </c>
      <c r="K162" s="31">
        <v>2897.45</v>
      </c>
      <c r="L162" s="31">
        <v>2798.9</v>
      </c>
      <c r="M162" s="31">
        <v>4.7744999999999997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822.85</v>
      </c>
      <c r="D163" s="36">
        <v>831.95000000000016</v>
      </c>
      <c r="E163" s="36">
        <v>797.35000000000036</v>
      </c>
      <c r="F163" s="36">
        <v>771.85000000000025</v>
      </c>
      <c r="G163" s="36">
        <v>737.25000000000045</v>
      </c>
      <c r="H163" s="36">
        <v>857.45000000000027</v>
      </c>
      <c r="I163" s="36">
        <v>892.05</v>
      </c>
      <c r="J163" s="36">
        <v>917.55000000000018</v>
      </c>
      <c r="K163" s="31">
        <v>866.55</v>
      </c>
      <c r="L163" s="31">
        <v>806.45</v>
      </c>
      <c r="M163" s="31">
        <v>19.718119999999999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4778.8999999999996</v>
      </c>
      <c r="D164" s="36">
        <v>4812.7666666666664</v>
      </c>
      <c r="E164" s="36">
        <v>4696.3833333333332</v>
      </c>
      <c r="F164" s="36">
        <v>4613.8666666666668</v>
      </c>
      <c r="G164" s="36">
        <v>4497.4833333333336</v>
      </c>
      <c r="H164" s="36">
        <v>4895.2833333333328</v>
      </c>
      <c r="I164" s="36">
        <v>5011.6666666666661</v>
      </c>
      <c r="J164" s="36">
        <v>5094.1833333333325</v>
      </c>
      <c r="K164" s="31">
        <v>4929.1499999999996</v>
      </c>
      <c r="L164" s="31">
        <v>4730.25</v>
      </c>
      <c r="M164" s="31">
        <v>6.3314599999999999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465.35</v>
      </c>
      <c r="D165" s="36">
        <v>467.13333333333338</v>
      </c>
      <c r="E165" s="36">
        <v>445.26666666666677</v>
      </c>
      <c r="F165" s="36">
        <v>425.18333333333339</v>
      </c>
      <c r="G165" s="36">
        <v>403.31666666666678</v>
      </c>
      <c r="H165" s="36">
        <v>487.21666666666675</v>
      </c>
      <c r="I165" s="36">
        <v>509.08333333333343</v>
      </c>
      <c r="J165" s="36">
        <v>529.16666666666674</v>
      </c>
      <c r="K165" s="31">
        <v>489</v>
      </c>
      <c r="L165" s="31">
        <v>447.05</v>
      </c>
      <c r="M165" s="31">
        <v>64.448440000000005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397.6</v>
      </c>
      <c r="D166" s="36">
        <v>406.63333333333338</v>
      </c>
      <c r="E166" s="36">
        <v>383.31666666666678</v>
      </c>
      <c r="F166" s="36">
        <v>369.03333333333342</v>
      </c>
      <c r="G166" s="36">
        <v>345.71666666666681</v>
      </c>
      <c r="H166" s="36">
        <v>420.91666666666674</v>
      </c>
      <c r="I166" s="36">
        <v>444.23333333333335</v>
      </c>
      <c r="J166" s="36">
        <v>458.51666666666671</v>
      </c>
      <c r="K166" s="31">
        <v>429.95</v>
      </c>
      <c r="L166" s="31">
        <v>392.35</v>
      </c>
      <c r="M166" s="31">
        <v>183.57785999999999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264.3</v>
      </c>
      <c r="D167" s="36">
        <v>270</v>
      </c>
      <c r="E167" s="36">
        <v>256.10000000000002</v>
      </c>
      <c r="F167" s="36">
        <v>247.90000000000003</v>
      </c>
      <c r="G167" s="36">
        <v>234.00000000000006</v>
      </c>
      <c r="H167" s="36">
        <v>278.2</v>
      </c>
      <c r="I167" s="36">
        <v>292.09999999999997</v>
      </c>
      <c r="J167" s="36">
        <v>300.29999999999995</v>
      </c>
      <c r="K167" s="31">
        <v>283.89999999999998</v>
      </c>
      <c r="L167" s="31">
        <v>261.8</v>
      </c>
      <c r="M167" s="31">
        <v>393.89523000000003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1123</v>
      </c>
      <c r="D168" s="36">
        <v>1110.0833333333333</v>
      </c>
      <c r="E168" s="36">
        <v>1061.1666666666665</v>
      </c>
      <c r="F168" s="36">
        <v>999.33333333333326</v>
      </c>
      <c r="G168" s="36">
        <v>950.41666666666652</v>
      </c>
      <c r="H168" s="36">
        <v>1171.9166666666665</v>
      </c>
      <c r="I168" s="36">
        <v>1220.833333333333</v>
      </c>
      <c r="J168" s="36">
        <v>1282.6666666666665</v>
      </c>
      <c r="K168" s="31">
        <v>1159</v>
      </c>
      <c r="L168" s="31">
        <v>1048.25</v>
      </c>
      <c r="M168" s="31">
        <v>21.049759999999999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15509.85</v>
      </c>
      <c r="D169" s="36">
        <v>15544.316666666668</v>
      </c>
      <c r="E169" s="36">
        <v>15310.933333333334</v>
      </c>
      <c r="F169" s="36">
        <v>15112.016666666666</v>
      </c>
      <c r="G169" s="36">
        <v>14878.633333333333</v>
      </c>
      <c r="H169" s="36">
        <v>15743.233333333335</v>
      </c>
      <c r="I169" s="36">
        <v>15976.61666666667</v>
      </c>
      <c r="J169" s="36">
        <v>16175.533333333336</v>
      </c>
      <c r="K169" s="31">
        <v>15777.7</v>
      </c>
      <c r="L169" s="31">
        <v>15345.4</v>
      </c>
      <c r="M169" s="31">
        <v>2.8930000000000001E-2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118.8</v>
      </c>
      <c r="D170" s="36">
        <v>120.84999999999998</v>
      </c>
      <c r="E170" s="36">
        <v>114.84999999999997</v>
      </c>
      <c r="F170" s="36">
        <v>110.89999999999999</v>
      </c>
      <c r="G170" s="36">
        <v>104.89999999999998</v>
      </c>
      <c r="H170" s="36">
        <v>124.79999999999995</v>
      </c>
      <c r="I170" s="36">
        <v>130.79999999999998</v>
      </c>
      <c r="J170" s="36">
        <v>134.74999999999994</v>
      </c>
      <c r="K170" s="31">
        <v>126.85</v>
      </c>
      <c r="L170" s="31">
        <v>116.9</v>
      </c>
      <c r="M170" s="31">
        <v>696.47673999999995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448.5</v>
      </c>
      <c r="D171" s="36">
        <v>458.56666666666666</v>
      </c>
      <c r="E171" s="36">
        <v>431.43333333333334</v>
      </c>
      <c r="F171" s="36">
        <v>414.36666666666667</v>
      </c>
      <c r="G171" s="36">
        <v>387.23333333333335</v>
      </c>
      <c r="H171" s="36">
        <v>475.63333333333333</v>
      </c>
      <c r="I171" s="36">
        <v>502.76666666666665</v>
      </c>
      <c r="J171" s="36">
        <v>519.83333333333326</v>
      </c>
      <c r="K171" s="31">
        <v>485.7</v>
      </c>
      <c r="L171" s="31">
        <v>441.5</v>
      </c>
      <c r="M171" s="31">
        <v>222.69569999999999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222.6</v>
      </c>
      <c r="D172" s="36">
        <v>229.25</v>
      </c>
      <c r="E172" s="36">
        <v>212.9</v>
      </c>
      <c r="F172" s="36">
        <v>203.20000000000002</v>
      </c>
      <c r="G172" s="36">
        <v>186.85000000000002</v>
      </c>
      <c r="H172" s="36">
        <v>238.95</v>
      </c>
      <c r="I172" s="36">
        <v>255.3</v>
      </c>
      <c r="J172" s="36">
        <v>265</v>
      </c>
      <c r="K172" s="31">
        <v>245.6</v>
      </c>
      <c r="L172" s="31">
        <v>219.55</v>
      </c>
      <c r="M172" s="31">
        <v>262.57105999999999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2864.35</v>
      </c>
      <c r="D173" s="36">
        <v>2895.3666666666663</v>
      </c>
      <c r="E173" s="36">
        <v>2824.5333333333328</v>
      </c>
      <c r="F173" s="36">
        <v>2784.7166666666667</v>
      </c>
      <c r="G173" s="36">
        <v>2713.8833333333332</v>
      </c>
      <c r="H173" s="36">
        <v>2935.1833333333325</v>
      </c>
      <c r="I173" s="36">
        <v>3006.0166666666655</v>
      </c>
      <c r="J173" s="36">
        <v>3045.8333333333321</v>
      </c>
      <c r="K173" s="31">
        <v>2966.2</v>
      </c>
      <c r="L173" s="31">
        <v>2855.55</v>
      </c>
      <c r="M173" s="31">
        <v>67.610669999999999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685.3</v>
      </c>
      <c r="D174" s="36">
        <v>690.6</v>
      </c>
      <c r="E174" s="36">
        <v>677.7</v>
      </c>
      <c r="F174" s="36">
        <v>670.1</v>
      </c>
      <c r="G174" s="36">
        <v>657.2</v>
      </c>
      <c r="H174" s="36">
        <v>698.2</v>
      </c>
      <c r="I174" s="36">
        <v>711.09999999999991</v>
      </c>
      <c r="J174" s="36">
        <v>718.7</v>
      </c>
      <c r="K174" s="31">
        <v>703.5</v>
      </c>
      <c r="L174" s="31">
        <v>683</v>
      </c>
      <c r="M174" s="31">
        <v>15.18868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1487.35</v>
      </c>
      <c r="D175" s="36">
        <v>1500.2</v>
      </c>
      <c r="E175" s="36">
        <v>1467.8000000000002</v>
      </c>
      <c r="F175" s="36">
        <v>1448.2500000000002</v>
      </c>
      <c r="G175" s="36">
        <v>1415.8500000000004</v>
      </c>
      <c r="H175" s="36">
        <v>1519.75</v>
      </c>
      <c r="I175" s="36">
        <v>1552.15</v>
      </c>
      <c r="J175" s="36">
        <v>1571.6999999999998</v>
      </c>
      <c r="K175" s="31">
        <v>1532.6</v>
      </c>
      <c r="L175" s="31">
        <v>1480.65</v>
      </c>
      <c r="M175" s="31">
        <v>14.61171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2386</v>
      </c>
      <c r="D176" s="36">
        <v>2407.7000000000003</v>
      </c>
      <c r="E176" s="36">
        <v>2353.4000000000005</v>
      </c>
      <c r="F176" s="36">
        <v>2320.8000000000002</v>
      </c>
      <c r="G176" s="36">
        <v>2266.5000000000005</v>
      </c>
      <c r="H176" s="36">
        <v>2440.3000000000006</v>
      </c>
      <c r="I176" s="36">
        <v>2494.6000000000008</v>
      </c>
      <c r="J176" s="36">
        <v>2527.2000000000007</v>
      </c>
      <c r="K176" s="31">
        <v>2462</v>
      </c>
      <c r="L176" s="31">
        <v>2375.1</v>
      </c>
      <c r="M176" s="31">
        <v>4.4226099999999997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110.2</v>
      </c>
      <c r="D177" s="36">
        <v>111.38333333333333</v>
      </c>
      <c r="E177" s="36">
        <v>106.31666666666665</v>
      </c>
      <c r="F177" s="36">
        <v>102.43333333333332</v>
      </c>
      <c r="G177" s="36">
        <v>97.366666666666646</v>
      </c>
      <c r="H177" s="36">
        <v>115.26666666666665</v>
      </c>
      <c r="I177" s="36">
        <v>120.33333333333331</v>
      </c>
      <c r="J177" s="36">
        <v>124.21666666666665</v>
      </c>
      <c r="K177" s="31">
        <v>116.45</v>
      </c>
      <c r="L177" s="31">
        <v>107.5</v>
      </c>
      <c r="M177" s="31">
        <v>313.16694000000001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24360.35</v>
      </c>
      <c r="D178" s="36">
        <v>24591.033333333336</v>
      </c>
      <c r="E178" s="36">
        <v>24017.066666666673</v>
      </c>
      <c r="F178" s="36">
        <v>23673.783333333336</v>
      </c>
      <c r="G178" s="36">
        <v>23099.816666666673</v>
      </c>
      <c r="H178" s="36">
        <v>24934.316666666673</v>
      </c>
      <c r="I178" s="36">
        <v>25508.28333333334</v>
      </c>
      <c r="J178" s="36">
        <v>25851.566666666673</v>
      </c>
      <c r="K178" s="31">
        <v>25165</v>
      </c>
      <c r="L178" s="31">
        <v>24247.75</v>
      </c>
      <c r="M178" s="31">
        <v>0.35720000000000002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2321.4</v>
      </c>
      <c r="D179" s="36">
        <v>2353.7333333333336</v>
      </c>
      <c r="E179" s="36">
        <v>2267.7666666666673</v>
      </c>
      <c r="F179" s="36">
        <v>2214.1333333333337</v>
      </c>
      <c r="G179" s="36">
        <v>2128.1666666666674</v>
      </c>
      <c r="H179" s="36">
        <v>2407.3666666666672</v>
      </c>
      <c r="I179" s="36">
        <v>2493.3333333333335</v>
      </c>
      <c r="J179" s="36">
        <v>2546.9666666666672</v>
      </c>
      <c r="K179" s="31">
        <v>2439.6999999999998</v>
      </c>
      <c r="L179" s="31">
        <v>2300.1</v>
      </c>
      <c r="M179" s="31">
        <v>16.23771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4650.1000000000004</v>
      </c>
      <c r="D180" s="36">
        <v>4702.6333333333341</v>
      </c>
      <c r="E180" s="36">
        <v>4561.2666666666682</v>
      </c>
      <c r="F180" s="36">
        <v>4472.4333333333343</v>
      </c>
      <c r="G180" s="36">
        <v>4331.0666666666684</v>
      </c>
      <c r="H180" s="36">
        <v>4791.4666666666681</v>
      </c>
      <c r="I180" s="36">
        <v>4932.8333333333348</v>
      </c>
      <c r="J180" s="36">
        <v>5021.6666666666679</v>
      </c>
      <c r="K180" s="31">
        <v>4844</v>
      </c>
      <c r="L180" s="31">
        <v>4613.8</v>
      </c>
      <c r="M180" s="31">
        <v>3.7901699999999998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642.5</v>
      </c>
      <c r="D181" s="36">
        <v>644.73333333333323</v>
      </c>
      <c r="E181" s="36">
        <v>601.41666666666652</v>
      </c>
      <c r="F181" s="36">
        <v>560.33333333333326</v>
      </c>
      <c r="G181" s="36">
        <v>517.01666666666654</v>
      </c>
      <c r="H181" s="36">
        <v>685.81666666666649</v>
      </c>
      <c r="I181" s="36">
        <v>729.13333333333333</v>
      </c>
      <c r="J181" s="36">
        <v>770.21666666666647</v>
      </c>
      <c r="K181" s="31">
        <v>688.05</v>
      </c>
      <c r="L181" s="31">
        <v>603.65</v>
      </c>
      <c r="M181" s="31">
        <v>69.540300000000002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747.25</v>
      </c>
      <c r="D182" s="36">
        <v>751.31666666666661</v>
      </c>
      <c r="E182" s="36">
        <v>738.93333333333317</v>
      </c>
      <c r="F182" s="36">
        <v>730.61666666666656</v>
      </c>
      <c r="G182" s="36">
        <v>718.23333333333312</v>
      </c>
      <c r="H182" s="36">
        <v>759.63333333333321</v>
      </c>
      <c r="I182" s="36">
        <v>772.01666666666665</v>
      </c>
      <c r="J182" s="36">
        <v>780.33333333333326</v>
      </c>
      <c r="K182" s="31">
        <v>763.7</v>
      </c>
      <c r="L182" s="31">
        <v>743</v>
      </c>
      <c r="M182" s="31">
        <v>279.50252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118.7</v>
      </c>
      <c r="D183" s="36">
        <v>122.16666666666667</v>
      </c>
      <c r="E183" s="36">
        <v>113.88333333333335</v>
      </c>
      <c r="F183" s="36">
        <v>109.06666666666668</v>
      </c>
      <c r="G183" s="36">
        <v>100.78333333333336</v>
      </c>
      <c r="H183" s="36">
        <v>126.98333333333335</v>
      </c>
      <c r="I183" s="36">
        <v>135.26666666666668</v>
      </c>
      <c r="J183" s="36">
        <v>140.08333333333334</v>
      </c>
      <c r="K183" s="31">
        <v>130.44999999999999</v>
      </c>
      <c r="L183" s="31">
        <v>117.35</v>
      </c>
      <c r="M183" s="31">
        <v>540.01247000000001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1558.6</v>
      </c>
      <c r="D184" s="36">
        <v>1564.9333333333334</v>
      </c>
      <c r="E184" s="36">
        <v>1537.6666666666667</v>
      </c>
      <c r="F184" s="36">
        <v>1516.7333333333333</v>
      </c>
      <c r="G184" s="36">
        <v>1489.4666666666667</v>
      </c>
      <c r="H184" s="36">
        <v>1585.8666666666668</v>
      </c>
      <c r="I184" s="36">
        <v>1613.1333333333332</v>
      </c>
      <c r="J184" s="36">
        <v>1634.0666666666668</v>
      </c>
      <c r="K184" s="31">
        <v>1592.2</v>
      </c>
      <c r="L184" s="31">
        <v>1544</v>
      </c>
      <c r="M184" s="31">
        <v>28.81503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585.75</v>
      </c>
      <c r="D185" s="36">
        <v>595.4666666666667</v>
      </c>
      <c r="E185" s="36">
        <v>572.53333333333342</v>
      </c>
      <c r="F185" s="36">
        <v>559.31666666666672</v>
      </c>
      <c r="G185" s="36">
        <v>536.38333333333344</v>
      </c>
      <c r="H185" s="36">
        <v>608.68333333333339</v>
      </c>
      <c r="I185" s="36">
        <v>631.61666666666679</v>
      </c>
      <c r="J185" s="36">
        <v>644.83333333333337</v>
      </c>
      <c r="K185" s="31">
        <v>618.4</v>
      </c>
      <c r="L185" s="31">
        <v>582.25</v>
      </c>
      <c r="M185" s="31">
        <v>11.23714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670.45</v>
      </c>
      <c r="D186" s="36">
        <v>677.69999999999993</v>
      </c>
      <c r="E186" s="36">
        <v>657.99999999999989</v>
      </c>
      <c r="F186" s="36">
        <v>645.54999999999995</v>
      </c>
      <c r="G186" s="36">
        <v>625.84999999999991</v>
      </c>
      <c r="H186" s="36">
        <v>690.14999999999986</v>
      </c>
      <c r="I186" s="36">
        <v>709.84999999999991</v>
      </c>
      <c r="J186" s="36">
        <v>722.29999999999984</v>
      </c>
      <c r="K186" s="31">
        <v>697.4</v>
      </c>
      <c r="L186" s="31">
        <v>665.25</v>
      </c>
      <c r="M186" s="31">
        <v>7.7142799999999996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2146.25</v>
      </c>
      <c r="D187" s="36">
        <v>2176.5</v>
      </c>
      <c r="E187" s="36">
        <v>2095.5</v>
      </c>
      <c r="F187" s="36">
        <v>2044.75</v>
      </c>
      <c r="G187" s="36">
        <v>1963.75</v>
      </c>
      <c r="H187" s="36">
        <v>2227.25</v>
      </c>
      <c r="I187" s="36">
        <v>2308.25</v>
      </c>
      <c r="J187" s="36">
        <v>2359</v>
      </c>
      <c r="K187" s="31">
        <v>2257.5</v>
      </c>
      <c r="L187" s="31">
        <v>2125.75</v>
      </c>
      <c r="M187" s="31">
        <v>9.99329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1097.45</v>
      </c>
      <c r="D188" s="36">
        <v>1115.9666666666665</v>
      </c>
      <c r="E188" s="36">
        <v>1062.9333333333329</v>
      </c>
      <c r="F188" s="36">
        <v>1028.4166666666665</v>
      </c>
      <c r="G188" s="36">
        <v>975.38333333333298</v>
      </c>
      <c r="H188" s="36">
        <v>1150.4833333333329</v>
      </c>
      <c r="I188" s="36">
        <v>1203.5166666666662</v>
      </c>
      <c r="J188" s="36">
        <v>1238.0333333333328</v>
      </c>
      <c r="K188" s="31">
        <v>1169</v>
      </c>
      <c r="L188" s="31">
        <v>1081.45</v>
      </c>
      <c r="M188" s="31">
        <v>37.974240000000002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1885.6</v>
      </c>
      <c r="D189" s="36">
        <v>1914.5333333333335</v>
      </c>
      <c r="E189" s="36">
        <v>1832.0666666666671</v>
      </c>
      <c r="F189" s="36">
        <v>1778.5333333333335</v>
      </c>
      <c r="G189" s="36">
        <v>1696.0666666666671</v>
      </c>
      <c r="H189" s="36">
        <v>1968.0666666666671</v>
      </c>
      <c r="I189" s="36">
        <v>2050.5333333333338</v>
      </c>
      <c r="J189" s="36">
        <v>2104.0666666666671</v>
      </c>
      <c r="K189" s="31">
        <v>1997</v>
      </c>
      <c r="L189" s="31">
        <v>1861</v>
      </c>
      <c r="M189" s="31">
        <v>7.0285399999999996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4149</v>
      </c>
      <c r="D190" s="36">
        <v>4173.9666666666662</v>
      </c>
      <c r="E190" s="36">
        <v>4106.9333333333325</v>
      </c>
      <c r="F190" s="36">
        <v>4064.8666666666659</v>
      </c>
      <c r="G190" s="36">
        <v>3997.8333333333321</v>
      </c>
      <c r="H190" s="36">
        <v>4216.0333333333328</v>
      </c>
      <c r="I190" s="36">
        <v>4283.0666666666675</v>
      </c>
      <c r="J190" s="36">
        <v>4325.1333333333332</v>
      </c>
      <c r="K190" s="31">
        <v>4241</v>
      </c>
      <c r="L190" s="31">
        <v>4131.8999999999996</v>
      </c>
      <c r="M190" s="31">
        <v>28.372599999999998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1178.95</v>
      </c>
      <c r="D191" s="36">
        <v>1189.0166666666667</v>
      </c>
      <c r="E191" s="36">
        <v>1160.6333333333332</v>
      </c>
      <c r="F191" s="36">
        <v>1142.3166666666666</v>
      </c>
      <c r="G191" s="36">
        <v>1113.9333333333332</v>
      </c>
      <c r="H191" s="36">
        <v>1207.3333333333333</v>
      </c>
      <c r="I191" s="36">
        <v>1235.7166666666669</v>
      </c>
      <c r="J191" s="36">
        <v>1254.0333333333333</v>
      </c>
      <c r="K191" s="31">
        <v>1217.4000000000001</v>
      </c>
      <c r="L191" s="31">
        <v>1170.7</v>
      </c>
      <c r="M191" s="31">
        <v>20.507560000000002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7392.8</v>
      </c>
      <c r="D192" s="36">
        <v>7521.8166666666666</v>
      </c>
      <c r="E192" s="36">
        <v>7205.9833333333336</v>
      </c>
      <c r="F192" s="36">
        <v>7019.166666666667</v>
      </c>
      <c r="G192" s="36">
        <v>6703.3333333333339</v>
      </c>
      <c r="H192" s="36">
        <v>7708.6333333333332</v>
      </c>
      <c r="I192" s="36">
        <v>8024.4666666666672</v>
      </c>
      <c r="J192" s="36">
        <v>8211.2833333333328</v>
      </c>
      <c r="K192" s="31">
        <v>7837.65</v>
      </c>
      <c r="L192" s="31">
        <v>7335</v>
      </c>
      <c r="M192" s="31">
        <v>3.1471200000000001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642.95000000000005</v>
      </c>
      <c r="D193" s="36">
        <v>652.75</v>
      </c>
      <c r="E193" s="36">
        <v>626.54999999999995</v>
      </c>
      <c r="F193" s="36">
        <v>610.15</v>
      </c>
      <c r="G193" s="36">
        <v>583.94999999999993</v>
      </c>
      <c r="H193" s="36">
        <v>669.15</v>
      </c>
      <c r="I193" s="36">
        <v>695.35</v>
      </c>
      <c r="J193" s="36">
        <v>711.75</v>
      </c>
      <c r="K193" s="31">
        <v>678.95</v>
      </c>
      <c r="L193" s="31">
        <v>636.35</v>
      </c>
      <c r="M193" s="31">
        <v>32.411279999999998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973.2</v>
      </c>
      <c r="D194" s="36">
        <v>985.91666666666663</v>
      </c>
      <c r="E194" s="36">
        <v>950.83333333333326</v>
      </c>
      <c r="F194" s="36">
        <v>928.46666666666658</v>
      </c>
      <c r="G194" s="36">
        <v>893.38333333333321</v>
      </c>
      <c r="H194" s="36">
        <v>1008.2833333333333</v>
      </c>
      <c r="I194" s="36">
        <v>1043.3666666666666</v>
      </c>
      <c r="J194" s="36">
        <v>1065.7333333333333</v>
      </c>
      <c r="K194" s="31">
        <v>1021</v>
      </c>
      <c r="L194" s="31">
        <v>963.55</v>
      </c>
      <c r="M194" s="31">
        <v>165.64155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371.95</v>
      </c>
      <c r="D195" s="36">
        <v>379.83333333333331</v>
      </c>
      <c r="E195" s="36">
        <v>359.86666666666662</v>
      </c>
      <c r="F195" s="36">
        <v>347.7833333333333</v>
      </c>
      <c r="G195" s="36">
        <v>327.81666666666661</v>
      </c>
      <c r="H195" s="36">
        <v>391.91666666666663</v>
      </c>
      <c r="I195" s="36">
        <v>411.88333333333333</v>
      </c>
      <c r="J195" s="36">
        <v>423.96666666666664</v>
      </c>
      <c r="K195" s="31">
        <v>399.8</v>
      </c>
      <c r="L195" s="31">
        <v>367.75</v>
      </c>
      <c r="M195" s="31">
        <v>361.85917999999998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143.65</v>
      </c>
      <c r="D196" s="36">
        <v>146.35</v>
      </c>
      <c r="E196" s="36">
        <v>139.79999999999998</v>
      </c>
      <c r="F196" s="36">
        <v>135.94999999999999</v>
      </c>
      <c r="G196" s="36">
        <v>129.39999999999998</v>
      </c>
      <c r="H196" s="36">
        <v>150.19999999999999</v>
      </c>
      <c r="I196" s="36">
        <v>156.75</v>
      </c>
      <c r="J196" s="36">
        <v>160.6</v>
      </c>
      <c r="K196" s="31">
        <v>152.9</v>
      </c>
      <c r="L196" s="31">
        <v>142.5</v>
      </c>
      <c r="M196" s="31">
        <v>709.37597000000005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1277.2</v>
      </c>
      <c r="D197" s="36">
        <v>1280.9666666666669</v>
      </c>
      <c r="E197" s="36">
        <v>1262.5333333333338</v>
      </c>
      <c r="F197" s="36">
        <v>1247.8666666666668</v>
      </c>
      <c r="G197" s="36">
        <v>1229.4333333333336</v>
      </c>
      <c r="H197" s="36">
        <v>1295.6333333333339</v>
      </c>
      <c r="I197" s="36">
        <v>1314.0666666666668</v>
      </c>
      <c r="J197" s="36">
        <v>1328.733333333334</v>
      </c>
      <c r="K197" s="31">
        <v>1299.4000000000001</v>
      </c>
      <c r="L197" s="31">
        <v>1266.3</v>
      </c>
      <c r="M197" s="31">
        <v>20.01399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790.25</v>
      </c>
      <c r="D198" s="36">
        <v>794.0333333333333</v>
      </c>
      <c r="E198" s="36">
        <v>778.06666666666661</v>
      </c>
      <c r="F198" s="36">
        <v>765.88333333333333</v>
      </c>
      <c r="G198" s="36">
        <v>749.91666666666663</v>
      </c>
      <c r="H198" s="36">
        <v>806.21666666666658</v>
      </c>
      <c r="I198" s="36">
        <v>822.18333333333328</v>
      </c>
      <c r="J198" s="36">
        <v>834.36666666666656</v>
      </c>
      <c r="K198" s="31">
        <v>810</v>
      </c>
      <c r="L198" s="31">
        <v>781.85</v>
      </c>
      <c r="M198" s="31">
        <v>4.8747299999999996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3625.7</v>
      </c>
      <c r="D199" s="36">
        <v>3659.2333333333336</v>
      </c>
      <c r="E199" s="36">
        <v>3556.4666666666672</v>
      </c>
      <c r="F199" s="36">
        <v>3487.2333333333336</v>
      </c>
      <c r="G199" s="36">
        <v>3384.4666666666672</v>
      </c>
      <c r="H199" s="36">
        <v>3728.4666666666672</v>
      </c>
      <c r="I199" s="36">
        <v>3831.2333333333336</v>
      </c>
      <c r="J199" s="36">
        <v>3900.4666666666672</v>
      </c>
      <c r="K199" s="31">
        <v>3762</v>
      </c>
      <c r="L199" s="31">
        <v>3590</v>
      </c>
      <c r="M199" s="31">
        <v>10.277290000000001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2663.95</v>
      </c>
      <c r="D200" s="36">
        <v>2664.45</v>
      </c>
      <c r="E200" s="36">
        <v>2638.45</v>
      </c>
      <c r="F200" s="36">
        <v>2612.9499999999998</v>
      </c>
      <c r="G200" s="36">
        <v>2586.9499999999998</v>
      </c>
      <c r="H200" s="36">
        <v>2689.95</v>
      </c>
      <c r="I200" s="36">
        <v>2715.95</v>
      </c>
      <c r="J200" s="36">
        <v>2741.45</v>
      </c>
      <c r="K200" s="31">
        <v>2690.45</v>
      </c>
      <c r="L200" s="31">
        <v>2638.95</v>
      </c>
      <c r="M200" s="31">
        <v>4.1326099999999997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1135.95</v>
      </c>
      <c r="D201" s="36">
        <v>1155.6000000000001</v>
      </c>
      <c r="E201" s="36">
        <v>1105.3500000000004</v>
      </c>
      <c r="F201" s="36">
        <v>1074.7500000000002</v>
      </c>
      <c r="G201" s="36">
        <v>1024.5000000000005</v>
      </c>
      <c r="H201" s="36">
        <v>1186.2000000000003</v>
      </c>
      <c r="I201" s="36">
        <v>1236.4499999999998</v>
      </c>
      <c r="J201" s="36">
        <v>1267.0500000000002</v>
      </c>
      <c r="K201" s="31">
        <v>1205.8499999999999</v>
      </c>
      <c r="L201" s="31">
        <v>1125</v>
      </c>
      <c r="M201" s="31">
        <v>15.19388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3944.05</v>
      </c>
      <c r="D202" s="36">
        <v>3953.1666666666665</v>
      </c>
      <c r="E202" s="36">
        <v>3868.3833333333332</v>
      </c>
      <c r="F202" s="36">
        <v>3792.7166666666667</v>
      </c>
      <c r="G202" s="36">
        <v>3707.9333333333334</v>
      </c>
      <c r="H202" s="36">
        <v>4028.833333333333</v>
      </c>
      <c r="I202" s="36">
        <v>4113.6166666666668</v>
      </c>
      <c r="J202" s="36">
        <v>4189.2833333333328</v>
      </c>
      <c r="K202" s="31">
        <v>4037.95</v>
      </c>
      <c r="L202" s="31">
        <v>3877.5</v>
      </c>
      <c r="M202" s="31">
        <v>9.6808399999999999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3455.3</v>
      </c>
      <c r="D203" s="36">
        <v>3471.2666666666664</v>
      </c>
      <c r="E203" s="36">
        <v>3394.5333333333328</v>
      </c>
      <c r="F203" s="36">
        <v>3333.7666666666664</v>
      </c>
      <c r="G203" s="36">
        <v>3257.0333333333328</v>
      </c>
      <c r="H203" s="36">
        <v>3532.0333333333328</v>
      </c>
      <c r="I203" s="36">
        <v>3608.7666666666664</v>
      </c>
      <c r="J203" s="36">
        <v>3669.5333333333328</v>
      </c>
      <c r="K203" s="31">
        <v>3548</v>
      </c>
      <c r="L203" s="31">
        <v>3410.5</v>
      </c>
      <c r="M203" s="31">
        <v>1.7241500000000001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451.9</v>
      </c>
      <c r="D204" s="36">
        <v>459.58333333333331</v>
      </c>
      <c r="E204" s="36">
        <v>442.36666666666662</v>
      </c>
      <c r="F204" s="36">
        <v>432.83333333333331</v>
      </c>
      <c r="G204" s="36">
        <v>415.61666666666662</v>
      </c>
      <c r="H204" s="36">
        <v>469.11666666666662</v>
      </c>
      <c r="I204" s="36">
        <v>486.33333333333331</v>
      </c>
      <c r="J204" s="36">
        <v>495.86666666666662</v>
      </c>
      <c r="K204" s="31">
        <v>476.8</v>
      </c>
      <c r="L204" s="31">
        <v>450.05</v>
      </c>
      <c r="M204" s="31">
        <v>34.463850000000001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9593.5499999999993</v>
      </c>
      <c r="D205" s="36">
        <v>9582.1833333333325</v>
      </c>
      <c r="E205" s="36">
        <v>9511.366666666665</v>
      </c>
      <c r="F205" s="36">
        <v>9429.1833333333325</v>
      </c>
      <c r="G205" s="36">
        <v>9358.366666666665</v>
      </c>
      <c r="H205" s="36">
        <v>9664.366666666665</v>
      </c>
      <c r="I205" s="36">
        <v>9735.1833333333343</v>
      </c>
      <c r="J205" s="36">
        <v>9817.366666666665</v>
      </c>
      <c r="K205" s="31">
        <v>9653</v>
      </c>
      <c r="L205" s="31">
        <v>9500</v>
      </c>
      <c r="M205" s="31">
        <v>4.1592500000000001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141.55000000000001</v>
      </c>
      <c r="D206" s="36">
        <v>144.68333333333334</v>
      </c>
      <c r="E206" s="36">
        <v>136.36666666666667</v>
      </c>
      <c r="F206" s="36">
        <v>131.18333333333334</v>
      </c>
      <c r="G206" s="36">
        <v>122.86666666666667</v>
      </c>
      <c r="H206" s="36">
        <v>149.86666666666667</v>
      </c>
      <c r="I206" s="36">
        <v>158.18333333333334</v>
      </c>
      <c r="J206" s="36">
        <v>163.36666666666667</v>
      </c>
      <c r="K206" s="31">
        <v>153</v>
      </c>
      <c r="L206" s="31">
        <v>139.5</v>
      </c>
      <c r="M206" s="31">
        <v>271.24015000000003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1687.85</v>
      </c>
      <c r="D207" s="36">
        <v>1704.4166666666667</v>
      </c>
      <c r="E207" s="36">
        <v>1663.5333333333335</v>
      </c>
      <c r="F207" s="36">
        <v>1639.2166666666667</v>
      </c>
      <c r="G207" s="36">
        <v>1598.3333333333335</v>
      </c>
      <c r="H207" s="36">
        <v>1728.7333333333336</v>
      </c>
      <c r="I207" s="36">
        <v>1769.6166666666668</v>
      </c>
      <c r="J207" s="36">
        <v>1793.9333333333336</v>
      </c>
      <c r="K207" s="31">
        <v>1745.3</v>
      </c>
      <c r="L207" s="31">
        <v>1680.1</v>
      </c>
      <c r="M207" s="31">
        <v>3.8038699999999999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1109.3</v>
      </c>
      <c r="D208" s="36">
        <v>1120.3166666666668</v>
      </c>
      <c r="E208" s="36">
        <v>1090.3833333333337</v>
      </c>
      <c r="F208" s="36">
        <v>1071.4666666666669</v>
      </c>
      <c r="G208" s="36">
        <v>1041.5333333333338</v>
      </c>
      <c r="H208" s="36">
        <v>1139.2333333333336</v>
      </c>
      <c r="I208" s="36">
        <v>1169.1666666666665</v>
      </c>
      <c r="J208" s="36">
        <v>1188.0833333333335</v>
      </c>
      <c r="K208" s="31">
        <v>1150.25</v>
      </c>
      <c r="L208" s="31">
        <v>1101.4000000000001</v>
      </c>
      <c r="M208" s="31">
        <v>7.1924900000000003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1393.9</v>
      </c>
      <c r="D209" s="36">
        <v>1393.9666666666665</v>
      </c>
      <c r="E209" s="36">
        <v>1366.9333333333329</v>
      </c>
      <c r="F209" s="36">
        <v>1339.9666666666665</v>
      </c>
      <c r="G209" s="36">
        <v>1312.9333333333329</v>
      </c>
      <c r="H209" s="36">
        <v>1420.9333333333329</v>
      </c>
      <c r="I209" s="36">
        <v>1447.9666666666662</v>
      </c>
      <c r="J209" s="36">
        <v>1474.9333333333329</v>
      </c>
      <c r="K209" s="31">
        <v>1421</v>
      </c>
      <c r="L209" s="31">
        <v>1367</v>
      </c>
      <c r="M209" s="31">
        <v>28.72749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251.9</v>
      </c>
      <c r="D210" s="36">
        <v>257.3</v>
      </c>
      <c r="E210" s="36">
        <v>244.10000000000002</v>
      </c>
      <c r="F210" s="36">
        <v>236.3</v>
      </c>
      <c r="G210" s="36">
        <v>223.10000000000002</v>
      </c>
      <c r="H210" s="36">
        <v>265.10000000000002</v>
      </c>
      <c r="I210" s="36">
        <v>278.29999999999995</v>
      </c>
      <c r="J210" s="36">
        <v>286.10000000000002</v>
      </c>
      <c r="K210" s="31">
        <v>270.5</v>
      </c>
      <c r="L210" s="31">
        <v>249.5</v>
      </c>
      <c r="M210" s="31">
        <v>154.51473999999999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12.4</v>
      </c>
      <c r="D211" s="36">
        <v>12.666666666666666</v>
      </c>
      <c r="E211" s="36">
        <v>11.483333333333333</v>
      </c>
      <c r="F211" s="36">
        <v>10.566666666666666</v>
      </c>
      <c r="G211" s="36">
        <v>9.3833333333333329</v>
      </c>
      <c r="H211" s="36">
        <v>13.583333333333332</v>
      </c>
      <c r="I211" s="36">
        <v>14.766666666666666</v>
      </c>
      <c r="J211" s="36">
        <v>15.683333333333332</v>
      </c>
      <c r="K211" s="31">
        <v>13.85</v>
      </c>
      <c r="L211" s="31">
        <v>11.75</v>
      </c>
      <c r="M211" s="31">
        <v>6419.1931100000002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1042.5</v>
      </c>
      <c r="D212" s="36">
        <v>1044.9833333333333</v>
      </c>
      <c r="E212" s="36">
        <v>1021.4666666666667</v>
      </c>
      <c r="F212" s="36">
        <v>1000.4333333333334</v>
      </c>
      <c r="G212" s="36">
        <v>976.91666666666674</v>
      </c>
      <c r="H212" s="36">
        <v>1066.0166666666667</v>
      </c>
      <c r="I212" s="36">
        <v>1089.5333333333335</v>
      </c>
      <c r="J212" s="36">
        <v>1110.5666666666666</v>
      </c>
      <c r="K212" s="31">
        <v>1068.5</v>
      </c>
      <c r="L212" s="31">
        <v>1023.95</v>
      </c>
      <c r="M212" s="31">
        <v>17.443049999999999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504.4</v>
      </c>
      <c r="D213" s="36">
        <v>506.63333333333338</v>
      </c>
      <c r="E213" s="36">
        <v>494.56666666666672</v>
      </c>
      <c r="F213" s="36">
        <v>484.73333333333335</v>
      </c>
      <c r="G213" s="36">
        <v>472.66666666666669</v>
      </c>
      <c r="H213" s="36">
        <v>516.4666666666667</v>
      </c>
      <c r="I213" s="36">
        <v>528.53333333333353</v>
      </c>
      <c r="J213" s="36">
        <v>538.36666666666679</v>
      </c>
      <c r="K213" s="31">
        <v>518.70000000000005</v>
      </c>
      <c r="L213" s="31">
        <v>496.8</v>
      </c>
      <c r="M213" s="31">
        <v>67.9024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20.95</v>
      </c>
      <c r="D214" s="36">
        <v>21.599999999999998</v>
      </c>
      <c r="E214" s="36">
        <v>20.099999999999994</v>
      </c>
      <c r="F214" s="36">
        <v>19.249999999999996</v>
      </c>
      <c r="G214" s="36">
        <v>17.749999999999993</v>
      </c>
      <c r="H214" s="36">
        <v>22.449999999999996</v>
      </c>
      <c r="I214" s="36">
        <v>23.950000000000003</v>
      </c>
      <c r="J214" s="36">
        <v>24.799999999999997</v>
      </c>
      <c r="K214" s="31">
        <v>23.1</v>
      </c>
      <c r="L214" s="31">
        <v>20.75</v>
      </c>
      <c r="M214" s="31">
        <v>6045.5956200000001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145.25</v>
      </c>
      <c r="D215" s="36">
        <v>148.79999999999998</v>
      </c>
      <c r="E215" s="36">
        <v>138.14999999999998</v>
      </c>
      <c r="F215" s="36">
        <v>131.04999999999998</v>
      </c>
      <c r="G215" s="36">
        <v>120.39999999999998</v>
      </c>
      <c r="H215" s="36">
        <v>155.89999999999998</v>
      </c>
      <c r="I215" s="36">
        <v>166.55</v>
      </c>
      <c r="J215" s="36">
        <v>173.64999999999998</v>
      </c>
      <c r="K215" s="31">
        <v>159.44999999999999</v>
      </c>
      <c r="L215" s="31">
        <v>141.69999999999999</v>
      </c>
      <c r="M215" s="31">
        <v>238.56313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148.65</v>
      </c>
      <c r="D216" s="36">
        <v>151.46666666666667</v>
      </c>
      <c r="E216" s="36">
        <v>144.68333333333334</v>
      </c>
      <c r="F216" s="36">
        <v>140.71666666666667</v>
      </c>
      <c r="G216" s="36">
        <v>133.93333333333334</v>
      </c>
      <c r="H216" s="36">
        <v>155.43333333333334</v>
      </c>
      <c r="I216" s="36">
        <v>162.2166666666667</v>
      </c>
      <c r="J216" s="36">
        <v>166.18333333333334</v>
      </c>
      <c r="K216" s="31">
        <v>158.25</v>
      </c>
      <c r="L216" s="31">
        <v>147.5</v>
      </c>
      <c r="M216" s="31">
        <v>532.02094999999997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968.65</v>
      </c>
      <c r="D217" s="36">
        <v>975.4666666666667</v>
      </c>
      <c r="E217" s="36">
        <v>954.03333333333342</v>
      </c>
      <c r="F217" s="36">
        <v>939.41666666666674</v>
      </c>
      <c r="G217" s="36">
        <v>917.98333333333346</v>
      </c>
      <c r="H217" s="36">
        <v>990.08333333333337</v>
      </c>
      <c r="I217" s="36">
        <v>1011.5166666666668</v>
      </c>
      <c r="J217" s="36">
        <v>1026.1333333333332</v>
      </c>
      <c r="K217" s="31">
        <v>996.9</v>
      </c>
      <c r="L217" s="31">
        <v>960.85</v>
      </c>
      <c r="M217" s="31">
        <v>12.217029999999999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G18" sqref="G18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1"/>
      <c r="B1" s="362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45365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5" t="s">
        <v>16</v>
      </c>
      <c r="B9" s="357" t="s">
        <v>18</v>
      </c>
      <c r="C9" s="360" t="s">
        <v>20</v>
      </c>
      <c r="D9" s="360" t="s">
        <v>21</v>
      </c>
      <c r="E9" s="352" t="s">
        <v>22</v>
      </c>
      <c r="F9" s="353"/>
      <c r="G9" s="354"/>
      <c r="H9" s="352" t="s">
        <v>23</v>
      </c>
      <c r="I9" s="353"/>
      <c r="J9" s="354"/>
      <c r="K9" s="26"/>
      <c r="L9" s="27"/>
      <c r="M9" s="48"/>
      <c r="N9" s="1"/>
      <c r="O9" s="1"/>
    </row>
    <row r="10" spans="1:15" ht="42.75" customHeight="1">
      <c r="A10" s="356"/>
      <c r="B10" s="359"/>
      <c r="C10" s="359"/>
      <c r="D10" s="35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697.6</v>
      </c>
      <c r="D11" s="36">
        <v>693.16666666666663</v>
      </c>
      <c r="E11" s="36">
        <v>679.18333333333328</v>
      </c>
      <c r="F11" s="36">
        <v>660.76666666666665</v>
      </c>
      <c r="G11" s="36">
        <v>646.7833333333333</v>
      </c>
      <c r="H11" s="36">
        <v>711.58333333333326</v>
      </c>
      <c r="I11" s="36">
        <v>725.56666666666661</v>
      </c>
      <c r="J11" s="36">
        <v>743.98333333333323</v>
      </c>
      <c r="K11" s="31">
        <v>707.15</v>
      </c>
      <c r="L11" s="31">
        <v>674.75</v>
      </c>
      <c r="M11" s="31">
        <v>4.7249499999999998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30246.55</v>
      </c>
      <c r="D12" s="36">
        <v>30350.55</v>
      </c>
      <c r="E12" s="36">
        <v>29801.1</v>
      </c>
      <c r="F12" s="36">
        <v>29355.649999999998</v>
      </c>
      <c r="G12" s="36">
        <v>28806.199999999997</v>
      </c>
      <c r="H12" s="36">
        <v>30796</v>
      </c>
      <c r="I12" s="36">
        <v>31345.450000000004</v>
      </c>
      <c r="J12" s="36">
        <v>31790.9</v>
      </c>
      <c r="K12" s="31">
        <v>30900</v>
      </c>
      <c r="L12" s="31">
        <v>29905.1</v>
      </c>
      <c r="M12" s="31">
        <v>6.2370000000000002E-2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5597.25</v>
      </c>
      <c r="D13" s="36">
        <v>5659.7666666666664</v>
      </c>
      <c r="E13" s="36">
        <v>5510.1833333333325</v>
      </c>
      <c r="F13" s="36">
        <v>5423.1166666666659</v>
      </c>
      <c r="G13" s="36">
        <v>5273.5333333333319</v>
      </c>
      <c r="H13" s="36">
        <v>5746.833333333333</v>
      </c>
      <c r="I13" s="36">
        <v>5896.416666666667</v>
      </c>
      <c r="J13" s="36">
        <v>5983.4833333333336</v>
      </c>
      <c r="K13" s="31">
        <v>5809.35</v>
      </c>
      <c r="L13" s="31">
        <v>5572.7</v>
      </c>
      <c r="M13" s="31">
        <v>4.5466800000000003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2389.1</v>
      </c>
      <c r="D14" s="36">
        <v>2439.7333333333331</v>
      </c>
      <c r="E14" s="36">
        <v>2303.8166666666662</v>
      </c>
      <c r="F14" s="36">
        <v>2218.5333333333328</v>
      </c>
      <c r="G14" s="36">
        <v>2082.6166666666659</v>
      </c>
      <c r="H14" s="36">
        <v>2525.0166666666664</v>
      </c>
      <c r="I14" s="36">
        <v>2660.9333333333334</v>
      </c>
      <c r="J14" s="36">
        <v>2746.2166666666667</v>
      </c>
      <c r="K14" s="31">
        <v>2575.65</v>
      </c>
      <c r="L14" s="31">
        <v>2354.4499999999998</v>
      </c>
      <c r="M14" s="31">
        <v>5.1200299999999999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3629.85</v>
      </c>
      <c r="D15" s="36">
        <v>3625.6333333333332</v>
      </c>
      <c r="E15" s="36">
        <v>3558.3166666666666</v>
      </c>
      <c r="F15" s="36">
        <v>3486.7833333333333</v>
      </c>
      <c r="G15" s="36">
        <v>3419.4666666666667</v>
      </c>
      <c r="H15" s="36">
        <v>3697.1666666666665</v>
      </c>
      <c r="I15" s="36">
        <v>3764.4833333333331</v>
      </c>
      <c r="J15" s="36">
        <v>3836.0166666666664</v>
      </c>
      <c r="K15" s="31">
        <v>3692.95</v>
      </c>
      <c r="L15" s="31">
        <v>3554.1</v>
      </c>
      <c r="M15" s="31">
        <v>0.47160999999999997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1492.45</v>
      </c>
      <c r="D16" s="36">
        <v>1530.8166666666666</v>
      </c>
      <c r="E16" s="36">
        <v>1401.6333333333332</v>
      </c>
      <c r="F16" s="36">
        <v>1310.8166666666666</v>
      </c>
      <c r="G16" s="36">
        <v>1181.6333333333332</v>
      </c>
      <c r="H16" s="36">
        <v>1621.6333333333332</v>
      </c>
      <c r="I16" s="36">
        <v>1750.8166666666666</v>
      </c>
      <c r="J16" s="36">
        <v>1841.6333333333332</v>
      </c>
      <c r="K16" s="31">
        <v>1660</v>
      </c>
      <c r="L16" s="31">
        <v>1440</v>
      </c>
      <c r="M16" s="31">
        <v>65.079130000000006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576.9</v>
      </c>
      <c r="D17" s="36">
        <v>578.08333333333337</v>
      </c>
      <c r="E17" s="36">
        <v>569.7166666666667</v>
      </c>
      <c r="F17" s="36">
        <v>562.5333333333333</v>
      </c>
      <c r="G17" s="36">
        <v>554.16666666666663</v>
      </c>
      <c r="H17" s="36">
        <v>585.26666666666677</v>
      </c>
      <c r="I17" s="36">
        <v>593.63333333333333</v>
      </c>
      <c r="J17" s="36">
        <v>600.81666666666683</v>
      </c>
      <c r="K17" s="31">
        <v>586.45000000000005</v>
      </c>
      <c r="L17" s="31">
        <v>570.9</v>
      </c>
      <c r="M17" s="31">
        <v>46.099890000000002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451.75</v>
      </c>
      <c r="D18" s="36">
        <v>451.98333333333329</v>
      </c>
      <c r="E18" s="36">
        <v>440.16666666666657</v>
      </c>
      <c r="F18" s="36">
        <v>428.58333333333326</v>
      </c>
      <c r="G18" s="36">
        <v>416.76666666666654</v>
      </c>
      <c r="H18" s="36">
        <v>463.56666666666661</v>
      </c>
      <c r="I18" s="36">
        <v>475.38333333333333</v>
      </c>
      <c r="J18" s="36">
        <v>486.96666666666664</v>
      </c>
      <c r="K18" s="31">
        <v>463.8</v>
      </c>
      <c r="L18" s="31">
        <v>440.4</v>
      </c>
      <c r="M18" s="31">
        <v>2.5998000000000001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619.9</v>
      </c>
      <c r="D19" s="36">
        <v>628.06666666666672</v>
      </c>
      <c r="E19" s="36">
        <v>602.63333333333344</v>
      </c>
      <c r="F19" s="36">
        <v>585.36666666666667</v>
      </c>
      <c r="G19" s="36">
        <v>559.93333333333339</v>
      </c>
      <c r="H19" s="36">
        <v>645.33333333333348</v>
      </c>
      <c r="I19" s="36">
        <v>670.76666666666665</v>
      </c>
      <c r="J19" s="36">
        <v>688.03333333333353</v>
      </c>
      <c r="K19" s="31">
        <v>653.5</v>
      </c>
      <c r="L19" s="31">
        <v>610.79999999999995</v>
      </c>
      <c r="M19" s="31">
        <v>17.011649999999999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1339.65</v>
      </c>
      <c r="D20" s="36">
        <v>1354.7</v>
      </c>
      <c r="E20" s="36">
        <v>1315.95</v>
      </c>
      <c r="F20" s="36">
        <v>1292.25</v>
      </c>
      <c r="G20" s="36">
        <v>1253.5</v>
      </c>
      <c r="H20" s="36">
        <v>1378.4</v>
      </c>
      <c r="I20" s="36">
        <v>1417.15</v>
      </c>
      <c r="J20" s="36">
        <v>1440.8500000000001</v>
      </c>
      <c r="K20" s="31">
        <v>1393.45</v>
      </c>
      <c r="L20" s="31">
        <v>1331</v>
      </c>
      <c r="M20" s="31">
        <v>2.0989200000000001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27401.95</v>
      </c>
      <c r="D21" s="36">
        <v>27252.783333333336</v>
      </c>
      <c r="E21" s="36">
        <v>26978.166666666672</v>
      </c>
      <c r="F21" s="36">
        <v>26554.383333333335</v>
      </c>
      <c r="G21" s="36">
        <v>26279.76666666667</v>
      </c>
      <c r="H21" s="36">
        <v>27676.566666666673</v>
      </c>
      <c r="I21" s="36">
        <v>27951.183333333334</v>
      </c>
      <c r="J21" s="36">
        <v>28374.966666666674</v>
      </c>
      <c r="K21" s="31">
        <v>27527.4</v>
      </c>
      <c r="L21" s="31">
        <v>26829</v>
      </c>
      <c r="M21" s="31">
        <v>0.12992000000000001</v>
      </c>
      <c r="N21" s="1"/>
      <c r="O21" s="1"/>
    </row>
    <row r="22" spans="1:15" ht="12" customHeight="1">
      <c r="A22" s="33">
        <v>12</v>
      </c>
      <c r="B22" s="53" t="s">
        <v>884</v>
      </c>
      <c r="C22" s="31">
        <v>947.95</v>
      </c>
      <c r="D22" s="36">
        <v>970.08333333333337</v>
      </c>
      <c r="E22" s="36">
        <v>893.16666666666674</v>
      </c>
      <c r="F22" s="36">
        <v>838.38333333333333</v>
      </c>
      <c r="G22" s="36">
        <v>761.4666666666667</v>
      </c>
      <c r="H22" s="36">
        <v>1024.8666666666668</v>
      </c>
      <c r="I22" s="36">
        <v>1101.7833333333335</v>
      </c>
      <c r="J22" s="36">
        <v>1156.5666666666668</v>
      </c>
      <c r="K22" s="31">
        <v>1047</v>
      </c>
      <c r="L22" s="31">
        <v>915.3</v>
      </c>
      <c r="M22" s="31">
        <v>28.549589999999998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2906.2</v>
      </c>
      <c r="D23" s="36">
        <v>2964.7999999999997</v>
      </c>
      <c r="E23" s="36">
        <v>2791.5499999999993</v>
      </c>
      <c r="F23" s="36">
        <v>2676.8999999999996</v>
      </c>
      <c r="G23" s="36">
        <v>2503.6499999999992</v>
      </c>
      <c r="H23" s="36">
        <v>3079.4499999999994</v>
      </c>
      <c r="I23" s="36">
        <v>3252.7000000000003</v>
      </c>
      <c r="J23" s="36">
        <v>3367.3499999999995</v>
      </c>
      <c r="K23" s="31">
        <v>3138.05</v>
      </c>
      <c r="L23" s="31">
        <v>2850.15</v>
      </c>
      <c r="M23" s="31">
        <v>34.070399999999999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1725</v>
      </c>
      <c r="D24" s="36">
        <v>1763.8666666666668</v>
      </c>
      <c r="E24" s="36">
        <v>1611.1333333333337</v>
      </c>
      <c r="F24" s="36">
        <v>1497.2666666666669</v>
      </c>
      <c r="G24" s="36">
        <v>1344.5333333333338</v>
      </c>
      <c r="H24" s="36">
        <v>1877.7333333333336</v>
      </c>
      <c r="I24" s="36">
        <v>2030.4666666666667</v>
      </c>
      <c r="J24" s="36">
        <v>2144.3333333333335</v>
      </c>
      <c r="K24" s="31">
        <v>1916.6</v>
      </c>
      <c r="L24" s="31">
        <v>1650</v>
      </c>
      <c r="M24" s="31">
        <v>23.481870000000001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1209.55</v>
      </c>
      <c r="D25" s="36">
        <v>1235.2166666666667</v>
      </c>
      <c r="E25" s="36">
        <v>1162.4333333333334</v>
      </c>
      <c r="F25" s="36">
        <v>1115.3166666666666</v>
      </c>
      <c r="G25" s="36">
        <v>1042.5333333333333</v>
      </c>
      <c r="H25" s="36">
        <v>1282.3333333333335</v>
      </c>
      <c r="I25" s="36">
        <v>1355.1166666666668</v>
      </c>
      <c r="J25" s="36">
        <v>1402.2333333333336</v>
      </c>
      <c r="K25" s="31">
        <v>1308</v>
      </c>
      <c r="L25" s="31">
        <v>1188.0999999999999</v>
      </c>
      <c r="M25" s="31">
        <v>86.703360000000004</v>
      </c>
      <c r="N25" s="1"/>
      <c r="O25" s="1"/>
    </row>
    <row r="26" spans="1:15" ht="12.75" customHeight="1">
      <c r="A26" s="33">
        <v>16</v>
      </c>
      <c r="B26" s="53" t="s">
        <v>826</v>
      </c>
      <c r="C26" s="31">
        <v>528.29999999999995</v>
      </c>
      <c r="D26" s="36">
        <v>538.56666666666672</v>
      </c>
      <c r="E26" s="36">
        <v>518.03333333333342</v>
      </c>
      <c r="F26" s="36">
        <v>507.76666666666665</v>
      </c>
      <c r="G26" s="36">
        <v>487.23333333333335</v>
      </c>
      <c r="H26" s="36">
        <v>548.83333333333348</v>
      </c>
      <c r="I26" s="36">
        <v>569.36666666666679</v>
      </c>
      <c r="J26" s="36">
        <v>579.63333333333355</v>
      </c>
      <c r="K26" s="31">
        <v>559.1</v>
      </c>
      <c r="L26" s="31">
        <v>528.29999999999995</v>
      </c>
      <c r="M26" s="31">
        <v>17.910609999999998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873</v>
      </c>
      <c r="D27" s="36">
        <v>903.69999999999993</v>
      </c>
      <c r="E27" s="36">
        <v>831.34999999999991</v>
      </c>
      <c r="F27" s="36">
        <v>789.69999999999993</v>
      </c>
      <c r="G27" s="36">
        <v>717.34999999999991</v>
      </c>
      <c r="H27" s="36">
        <v>945.34999999999991</v>
      </c>
      <c r="I27" s="36">
        <v>1017.7</v>
      </c>
      <c r="J27" s="36">
        <v>1059.3499999999999</v>
      </c>
      <c r="K27" s="31">
        <v>976.05</v>
      </c>
      <c r="L27" s="31">
        <v>862.05</v>
      </c>
      <c r="M27" s="31">
        <v>41.64593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332.55</v>
      </c>
      <c r="D28" s="36">
        <v>337.2</v>
      </c>
      <c r="E28" s="36">
        <v>320.7</v>
      </c>
      <c r="F28" s="36">
        <v>308.85000000000002</v>
      </c>
      <c r="G28" s="36">
        <v>292.35000000000002</v>
      </c>
      <c r="H28" s="36">
        <v>349.04999999999995</v>
      </c>
      <c r="I28" s="36">
        <v>365.54999999999995</v>
      </c>
      <c r="J28" s="36">
        <v>377.39999999999992</v>
      </c>
      <c r="K28" s="31">
        <v>353.7</v>
      </c>
      <c r="L28" s="31">
        <v>325.35000000000002</v>
      </c>
      <c r="M28" s="31">
        <v>38.332970000000003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171.4</v>
      </c>
      <c r="D29" s="36">
        <v>174.93333333333331</v>
      </c>
      <c r="E29" s="36">
        <v>165.76666666666662</v>
      </c>
      <c r="F29" s="36">
        <v>160.13333333333333</v>
      </c>
      <c r="G29" s="36">
        <v>150.96666666666664</v>
      </c>
      <c r="H29" s="36">
        <v>180.56666666666661</v>
      </c>
      <c r="I29" s="36">
        <v>189.73333333333329</v>
      </c>
      <c r="J29" s="36">
        <v>195.36666666666659</v>
      </c>
      <c r="K29" s="31">
        <v>184.1</v>
      </c>
      <c r="L29" s="31">
        <v>169.3</v>
      </c>
      <c r="M29" s="31">
        <v>115.24938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200.35</v>
      </c>
      <c r="D30" s="36">
        <v>205.01666666666665</v>
      </c>
      <c r="E30" s="36">
        <v>194.18333333333331</v>
      </c>
      <c r="F30" s="36">
        <v>188.01666666666665</v>
      </c>
      <c r="G30" s="36">
        <v>177.18333333333331</v>
      </c>
      <c r="H30" s="36">
        <v>211.18333333333331</v>
      </c>
      <c r="I30" s="36">
        <v>222.01666666666668</v>
      </c>
      <c r="J30" s="36">
        <v>228.18333333333331</v>
      </c>
      <c r="K30" s="31">
        <v>215.85</v>
      </c>
      <c r="L30" s="31">
        <v>198.85</v>
      </c>
      <c r="M30" s="31">
        <v>56.580979999999997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362.7</v>
      </c>
      <c r="D31" s="36">
        <v>374.51666666666665</v>
      </c>
      <c r="E31" s="36">
        <v>345.23333333333329</v>
      </c>
      <c r="F31" s="36">
        <v>327.76666666666665</v>
      </c>
      <c r="G31" s="36">
        <v>298.48333333333329</v>
      </c>
      <c r="H31" s="36">
        <v>391.98333333333329</v>
      </c>
      <c r="I31" s="36">
        <v>421.26666666666659</v>
      </c>
      <c r="J31" s="36">
        <v>438.73333333333329</v>
      </c>
      <c r="K31" s="31">
        <v>403.8</v>
      </c>
      <c r="L31" s="31">
        <v>357.05</v>
      </c>
      <c r="M31" s="31">
        <v>14.71463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786.95</v>
      </c>
      <c r="D32" s="36">
        <v>792.9</v>
      </c>
      <c r="E32" s="36">
        <v>777.09999999999991</v>
      </c>
      <c r="F32" s="36">
        <v>767.24999999999989</v>
      </c>
      <c r="G32" s="36">
        <v>751.44999999999982</v>
      </c>
      <c r="H32" s="36">
        <v>802.75</v>
      </c>
      <c r="I32" s="36">
        <v>818.55</v>
      </c>
      <c r="J32" s="36">
        <v>828.40000000000009</v>
      </c>
      <c r="K32" s="31">
        <v>808.7</v>
      </c>
      <c r="L32" s="31">
        <v>783.05</v>
      </c>
      <c r="M32" s="31">
        <v>0.94010000000000005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1022</v>
      </c>
      <c r="D33" s="36">
        <v>1031</v>
      </c>
      <c r="E33" s="36">
        <v>1004</v>
      </c>
      <c r="F33" s="36">
        <v>986</v>
      </c>
      <c r="G33" s="36">
        <v>959</v>
      </c>
      <c r="H33" s="36">
        <v>1049</v>
      </c>
      <c r="I33" s="36">
        <v>1076</v>
      </c>
      <c r="J33" s="36">
        <v>1094</v>
      </c>
      <c r="K33" s="31">
        <v>1058</v>
      </c>
      <c r="L33" s="31">
        <v>1013</v>
      </c>
      <c r="M33" s="31">
        <v>2.7951800000000002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2110.6999999999998</v>
      </c>
      <c r="D34" s="36">
        <v>2094.6833333333329</v>
      </c>
      <c r="E34" s="36">
        <v>2014.3666666666659</v>
      </c>
      <c r="F34" s="36">
        <v>1918.0333333333328</v>
      </c>
      <c r="G34" s="36">
        <v>1837.7166666666658</v>
      </c>
      <c r="H34" s="36">
        <v>2191.016666666666</v>
      </c>
      <c r="I34" s="36">
        <v>2271.3333333333326</v>
      </c>
      <c r="J34" s="36">
        <v>2367.6666666666661</v>
      </c>
      <c r="K34" s="31">
        <v>2175</v>
      </c>
      <c r="L34" s="31">
        <v>1998.35</v>
      </c>
      <c r="M34" s="31">
        <v>1.2291700000000001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919.4</v>
      </c>
      <c r="D35" s="36">
        <v>939.71666666666658</v>
      </c>
      <c r="E35" s="36">
        <v>881.48333333333312</v>
      </c>
      <c r="F35" s="36">
        <v>843.56666666666649</v>
      </c>
      <c r="G35" s="36">
        <v>785.33333333333303</v>
      </c>
      <c r="H35" s="36">
        <v>977.63333333333321</v>
      </c>
      <c r="I35" s="36">
        <v>1035.8666666666666</v>
      </c>
      <c r="J35" s="36">
        <v>1073.7833333333333</v>
      </c>
      <c r="K35" s="31">
        <v>997.95</v>
      </c>
      <c r="L35" s="31">
        <v>901.8</v>
      </c>
      <c r="M35" s="31">
        <v>1.6611400000000001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4945.6499999999996</v>
      </c>
      <c r="D36" s="36">
        <v>4973.8666666666659</v>
      </c>
      <c r="E36" s="36">
        <v>4866.8333333333321</v>
      </c>
      <c r="F36" s="36">
        <v>4788.0166666666664</v>
      </c>
      <c r="G36" s="36">
        <v>4680.9833333333327</v>
      </c>
      <c r="H36" s="36">
        <v>5052.6833333333316</v>
      </c>
      <c r="I36" s="36">
        <v>5159.7166666666662</v>
      </c>
      <c r="J36" s="36">
        <v>5238.533333333331</v>
      </c>
      <c r="K36" s="31">
        <v>5080.8999999999996</v>
      </c>
      <c r="L36" s="31">
        <v>4895.05</v>
      </c>
      <c r="M36" s="31">
        <v>2.4096000000000002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1975.1</v>
      </c>
      <c r="D37" s="36">
        <v>2002.0666666666666</v>
      </c>
      <c r="E37" s="36">
        <v>1939.2333333333331</v>
      </c>
      <c r="F37" s="36">
        <v>1903.3666666666666</v>
      </c>
      <c r="G37" s="36">
        <v>1840.5333333333331</v>
      </c>
      <c r="H37" s="36">
        <v>2037.9333333333332</v>
      </c>
      <c r="I37" s="36">
        <v>2100.7666666666664</v>
      </c>
      <c r="J37" s="36">
        <v>2136.6333333333332</v>
      </c>
      <c r="K37" s="31">
        <v>2064.9</v>
      </c>
      <c r="L37" s="31">
        <v>1966.2</v>
      </c>
      <c r="M37" s="31">
        <v>0.77925</v>
      </c>
      <c r="N37" s="1"/>
      <c r="O37" s="1"/>
    </row>
    <row r="38" spans="1:15" ht="12.75" customHeight="1">
      <c r="A38" s="33">
        <v>28</v>
      </c>
      <c r="B38" s="53" t="s">
        <v>772</v>
      </c>
      <c r="C38" s="31">
        <v>69.099999999999994</v>
      </c>
      <c r="D38" s="36">
        <v>71.2</v>
      </c>
      <c r="E38" s="36">
        <v>66.400000000000006</v>
      </c>
      <c r="F38" s="36">
        <v>63.7</v>
      </c>
      <c r="G38" s="36">
        <v>58.900000000000006</v>
      </c>
      <c r="H38" s="36">
        <v>73.900000000000006</v>
      </c>
      <c r="I38" s="36">
        <v>78.699999999999989</v>
      </c>
      <c r="J38" s="36">
        <v>81.400000000000006</v>
      </c>
      <c r="K38" s="31">
        <v>76</v>
      </c>
      <c r="L38" s="31">
        <v>68.5</v>
      </c>
      <c r="M38" s="31">
        <v>43.740600000000001</v>
      </c>
      <c r="N38" s="1"/>
      <c r="O38" s="1"/>
    </row>
    <row r="39" spans="1:15" ht="12.75" customHeight="1">
      <c r="A39" s="33">
        <v>29</v>
      </c>
      <c r="B39" s="53" t="s">
        <v>885</v>
      </c>
      <c r="C39" s="31">
        <v>27.15</v>
      </c>
      <c r="D39" s="36">
        <v>27.616666666666664</v>
      </c>
      <c r="E39" s="36">
        <v>26.683333333333326</v>
      </c>
      <c r="F39" s="36">
        <v>26.216666666666661</v>
      </c>
      <c r="G39" s="36">
        <v>25.283333333333324</v>
      </c>
      <c r="H39" s="36">
        <v>28.083333333333329</v>
      </c>
      <c r="I39" s="36">
        <v>29.016666666666666</v>
      </c>
      <c r="J39" s="36">
        <v>29.483333333333331</v>
      </c>
      <c r="K39" s="31">
        <v>28.55</v>
      </c>
      <c r="L39" s="31">
        <v>27.15</v>
      </c>
      <c r="M39" s="31">
        <v>32.648200000000003</v>
      </c>
      <c r="N39" s="1"/>
      <c r="O39" s="1"/>
    </row>
    <row r="40" spans="1:15" ht="12.75" customHeight="1">
      <c r="A40" s="33">
        <v>30</v>
      </c>
      <c r="B40" s="53" t="s">
        <v>854</v>
      </c>
      <c r="C40" s="31">
        <v>783.15</v>
      </c>
      <c r="D40" s="36">
        <v>799.23333333333323</v>
      </c>
      <c r="E40" s="36">
        <v>747.91666666666652</v>
      </c>
      <c r="F40" s="36">
        <v>712.68333333333328</v>
      </c>
      <c r="G40" s="36">
        <v>661.36666666666656</v>
      </c>
      <c r="H40" s="36">
        <v>834.46666666666647</v>
      </c>
      <c r="I40" s="36">
        <v>885.7833333333333</v>
      </c>
      <c r="J40" s="36">
        <v>921.01666666666642</v>
      </c>
      <c r="K40" s="31">
        <v>850.55</v>
      </c>
      <c r="L40" s="31">
        <v>764</v>
      </c>
      <c r="M40" s="31">
        <v>14.98948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3554.75</v>
      </c>
      <c r="D41" s="36">
        <v>3530.8833333333332</v>
      </c>
      <c r="E41" s="36">
        <v>3406.8166666666666</v>
      </c>
      <c r="F41" s="36">
        <v>3258.8833333333332</v>
      </c>
      <c r="G41" s="36">
        <v>3134.8166666666666</v>
      </c>
      <c r="H41" s="36">
        <v>3678.8166666666666</v>
      </c>
      <c r="I41" s="36">
        <v>3802.8833333333332</v>
      </c>
      <c r="J41" s="36">
        <v>3950.8166666666666</v>
      </c>
      <c r="K41" s="31">
        <v>3654.95</v>
      </c>
      <c r="L41" s="31">
        <v>3382.95</v>
      </c>
      <c r="M41" s="31">
        <v>1.68859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559.25</v>
      </c>
      <c r="D42" s="36">
        <v>566.79999999999995</v>
      </c>
      <c r="E42" s="36">
        <v>543.24999999999989</v>
      </c>
      <c r="F42" s="36">
        <v>527.24999999999989</v>
      </c>
      <c r="G42" s="36">
        <v>503.69999999999982</v>
      </c>
      <c r="H42" s="36">
        <v>582.79999999999995</v>
      </c>
      <c r="I42" s="36">
        <v>606.35000000000014</v>
      </c>
      <c r="J42" s="36">
        <v>622.35</v>
      </c>
      <c r="K42" s="31">
        <v>590.35</v>
      </c>
      <c r="L42" s="31">
        <v>550.79999999999995</v>
      </c>
      <c r="M42" s="31">
        <v>59.462589999999999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2435.1999999999998</v>
      </c>
      <c r="D43" s="36">
        <v>2443.7666666666664</v>
      </c>
      <c r="E43" s="36">
        <v>2326.833333333333</v>
      </c>
      <c r="F43" s="36">
        <v>2218.4666666666667</v>
      </c>
      <c r="G43" s="36">
        <v>2101.5333333333333</v>
      </c>
      <c r="H43" s="36">
        <v>2552.1333333333328</v>
      </c>
      <c r="I43" s="36">
        <v>2669.0666666666662</v>
      </c>
      <c r="J43" s="36">
        <v>2777.4333333333325</v>
      </c>
      <c r="K43" s="31">
        <v>2560.6999999999998</v>
      </c>
      <c r="L43" s="31">
        <v>2335.4</v>
      </c>
      <c r="M43" s="31">
        <v>8.1194000000000006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914</v>
      </c>
      <c r="D44" s="36">
        <v>916.19999999999993</v>
      </c>
      <c r="E44" s="36">
        <v>897.79999999999984</v>
      </c>
      <c r="F44" s="36">
        <v>881.59999999999991</v>
      </c>
      <c r="G44" s="36">
        <v>863.19999999999982</v>
      </c>
      <c r="H44" s="36">
        <v>932.39999999999986</v>
      </c>
      <c r="I44" s="36">
        <v>950.8</v>
      </c>
      <c r="J44" s="36">
        <v>966.99999999999989</v>
      </c>
      <c r="K44" s="31">
        <v>934.6</v>
      </c>
      <c r="L44" s="31">
        <v>900</v>
      </c>
      <c r="M44" s="31">
        <v>1.1173599999999999</v>
      </c>
      <c r="N44" s="1"/>
      <c r="O44" s="1"/>
    </row>
    <row r="45" spans="1:15" ht="12.75" customHeight="1">
      <c r="A45" s="33">
        <v>35</v>
      </c>
      <c r="B45" s="53" t="s">
        <v>828</v>
      </c>
      <c r="C45" s="31">
        <v>5781.2</v>
      </c>
      <c r="D45" s="36">
        <v>5825.1499999999987</v>
      </c>
      <c r="E45" s="36">
        <v>5561.1499999999978</v>
      </c>
      <c r="F45" s="36">
        <v>5341.0999999999995</v>
      </c>
      <c r="G45" s="36">
        <v>5077.0999999999985</v>
      </c>
      <c r="H45" s="36">
        <v>6045.1999999999971</v>
      </c>
      <c r="I45" s="36">
        <v>6309.1999999999989</v>
      </c>
      <c r="J45" s="36">
        <v>6529.2499999999964</v>
      </c>
      <c r="K45" s="31">
        <v>6089.15</v>
      </c>
      <c r="L45" s="31">
        <v>5605.1</v>
      </c>
      <c r="M45" s="31">
        <v>1.2688299999999999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6008.4</v>
      </c>
      <c r="D46" s="36">
        <v>6048.1500000000005</v>
      </c>
      <c r="E46" s="36">
        <v>5916.3000000000011</v>
      </c>
      <c r="F46" s="36">
        <v>5824.2000000000007</v>
      </c>
      <c r="G46" s="36">
        <v>5692.3500000000013</v>
      </c>
      <c r="H46" s="36">
        <v>6140.2500000000009</v>
      </c>
      <c r="I46" s="36">
        <v>6272.1000000000013</v>
      </c>
      <c r="J46" s="36">
        <v>6364.2000000000007</v>
      </c>
      <c r="K46" s="31">
        <v>6180</v>
      </c>
      <c r="L46" s="31">
        <v>5956.05</v>
      </c>
      <c r="M46" s="31">
        <v>3.5619100000000001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492.1</v>
      </c>
      <c r="D47" s="36">
        <v>498.55</v>
      </c>
      <c r="E47" s="36">
        <v>482.55000000000007</v>
      </c>
      <c r="F47" s="36">
        <v>473.00000000000006</v>
      </c>
      <c r="G47" s="36">
        <v>457.00000000000011</v>
      </c>
      <c r="H47" s="36">
        <v>508.1</v>
      </c>
      <c r="I47" s="36">
        <v>524.09999999999991</v>
      </c>
      <c r="J47" s="36">
        <v>533.65</v>
      </c>
      <c r="K47" s="31">
        <v>514.54999999999995</v>
      </c>
      <c r="L47" s="31">
        <v>489</v>
      </c>
      <c r="M47" s="31">
        <v>28.508150000000001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310.55</v>
      </c>
      <c r="D48" s="36">
        <v>317.7166666666667</v>
      </c>
      <c r="E48" s="36">
        <v>298.88333333333338</v>
      </c>
      <c r="F48" s="36">
        <v>287.2166666666667</v>
      </c>
      <c r="G48" s="36">
        <v>268.38333333333338</v>
      </c>
      <c r="H48" s="36">
        <v>329.38333333333338</v>
      </c>
      <c r="I48" s="36">
        <v>348.21666666666664</v>
      </c>
      <c r="J48" s="36">
        <v>359.88333333333338</v>
      </c>
      <c r="K48" s="31">
        <v>336.55</v>
      </c>
      <c r="L48" s="31">
        <v>306.05</v>
      </c>
      <c r="M48" s="31">
        <v>3.75549</v>
      </c>
      <c r="N48" s="1"/>
      <c r="O48" s="1"/>
    </row>
    <row r="49" spans="1:15" ht="12.75" customHeight="1">
      <c r="A49" s="33">
        <v>39</v>
      </c>
      <c r="B49" s="53" t="s">
        <v>827</v>
      </c>
      <c r="C49" s="31">
        <v>607.29999999999995</v>
      </c>
      <c r="D49" s="36">
        <v>609.19999999999993</v>
      </c>
      <c r="E49" s="36">
        <v>581.39999999999986</v>
      </c>
      <c r="F49" s="36">
        <v>555.49999999999989</v>
      </c>
      <c r="G49" s="36">
        <v>527.69999999999982</v>
      </c>
      <c r="H49" s="36">
        <v>635.09999999999991</v>
      </c>
      <c r="I49" s="36">
        <v>662.89999999999986</v>
      </c>
      <c r="J49" s="36">
        <v>688.8</v>
      </c>
      <c r="K49" s="31">
        <v>637</v>
      </c>
      <c r="L49" s="31">
        <v>583.29999999999995</v>
      </c>
      <c r="M49" s="31">
        <v>15.162240000000001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512.54999999999995</v>
      </c>
      <c r="D50" s="36">
        <v>513.83333333333337</v>
      </c>
      <c r="E50" s="36">
        <v>505.7166666666667</v>
      </c>
      <c r="F50" s="36">
        <v>498.88333333333333</v>
      </c>
      <c r="G50" s="36">
        <v>490.76666666666665</v>
      </c>
      <c r="H50" s="36">
        <v>520.66666666666674</v>
      </c>
      <c r="I50" s="36">
        <v>528.7833333333333</v>
      </c>
      <c r="J50" s="36">
        <v>535.61666666666679</v>
      </c>
      <c r="K50" s="31">
        <v>521.95000000000005</v>
      </c>
      <c r="L50" s="31">
        <v>507</v>
      </c>
      <c r="M50" s="31">
        <v>1.5990599999999999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159.80000000000001</v>
      </c>
      <c r="D51" s="36">
        <v>162.21666666666667</v>
      </c>
      <c r="E51" s="36">
        <v>156.63333333333333</v>
      </c>
      <c r="F51" s="36">
        <v>153.46666666666667</v>
      </c>
      <c r="G51" s="36">
        <v>147.88333333333333</v>
      </c>
      <c r="H51" s="36">
        <v>165.38333333333333</v>
      </c>
      <c r="I51" s="36">
        <v>170.96666666666664</v>
      </c>
      <c r="J51" s="36">
        <v>174.13333333333333</v>
      </c>
      <c r="K51" s="31">
        <v>167.8</v>
      </c>
      <c r="L51" s="31">
        <v>159.05000000000001</v>
      </c>
      <c r="M51" s="31">
        <v>144.67592999999999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2860.15</v>
      </c>
      <c r="D52" s="36">
        <v>2860.7999999999997</v>
      </c>
      <c r="E52" s="36">
        <v>2834.3499999999995</v>
      </c>
      <c r="F52" s="36">
        <v>2808.5499999999997</v>
      </c>
      <c r="G52" s="36">
        <v>2782.0999999999995</v>
      </c>
      <c r="H52" s="36">
        <v>2886.5999999999995</v>
      </c>
      <c r="I52" s="36">
        <v>2913.0499999999993</v>
      </c>
      <c r="J52" s="36">
        <v>2938.8499999999995</v>
      </c>
      <c r="K52" s="31">
        <v>2887.25</v>
      </c>
      <c r="L52" s="31">
        <v>2835</v>
      </c>
      <c r="M52" s="31">
        <v>9.5584100000000003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413.15</v>
      </c>
      <c r="D53" s="36">
        <v>418.40000000000003</v>
      </c>
      <c r="E53" s="36">
        <v>405.25000000000006</v>
      </c>
      <c r="F53" s="36">
        <v>397.35</v>
      </c>
      <c r="G53" s="36">
        <v>384.20000000000005</v>
      </c>
      <c r="H53" s="36">
        <v>426.30000000000007</v>
      </c>
      <c r="I53" s="36">
        <v>439.45000000000005</v>
      </c>
      <c r="J53" s="36">
        <v>447.35000000000008</v>
      </c>
      <c r="K53" s="31">
        <v>431.55</v>
      </c>
      <c r="L53" s="31">
        <v>410.5</v>
      </c>
      <c r="M53" s="31">
        <v>5.5536500000000002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2001.15</v>
      </c>
      <c r="D54" s="36">
        <v>2020</v>
      </c>
      <c r="E54" s="36">
        <v>1956.75</v>
      </c>
      <c r="F54" s="36">
        <v>1912.35</v>
      </c>
      <c r="G54" s="36">
        <v>1849.1</v>
      </c>
      <c r="H54" s="36">
        <v>2064.4</v>
      </c>
      <c r="I54" s="36">
        <v>2127.65</v>
      </c>
      <c r="J54" s="36">
        <v>2172.0500000000002</v>
      </c>
      <c r="K54" s="31">
        <v>2083.25</v>
      </c>
      <c r="L54" s="31">
        <v>1975.6</v>
      </c>
      <c r="M54" s="31">
        <v>10.667809999999999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5995.1</v>
      </c>
      <c r="D55" s="36">
        <v>6014</v>
      </c>
      <c r="E55" s="36">
        <v>5931.1</v>
      </c>
      <c r="F55" s="36">
        <v>5867.1</v>
      </c>
      <c r="G55" s="36">
        <v>5784.2000000000007</v>
      </c>
      <c r="H55" s="36">
        <v>6078</v>
      </c>
      <c r="I55" s="36">
        <v>6160.9</v>
      </c>
      <c r="J55" s="36">
        <v>6224.9</v>
      </c>
      <c r="K55" s="31">
        <v>6096.9</v>
      </c>
      <c r="L55" s="31">
        <v>5950</v>
      </c>
      <c r="M55" s="31">
        <v>0.90042999999999995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1005.6</v>
      </c>
      <c r="D56" s="36">
        <v>1019.3333333333334</v>
      </c>
      <c r="E56" s="36">
        <v>971.31666666666683</v>
      </c>
      <c r="F56" s="36">
        <v>937.03333333333342</v>
      </c>
      <c r="G56" s="36">
        <v>889.01666666666688</v>
      </c>
      <c r="H56" s="36">
        <v>1053.6166666666668</v>
      </c>
      <c r="I56" s="36">
        <v>1101.6333333333334</v>
      </c>
      <c r="J56" s="36">
        <v>1135.9166666666667</v>
      </c>
      <c r="K56" s="31">
        <v>1067.3499999999999</v>
      </c>
      <c r="L56" s="31">
        <v>985.05</v>
      </c>
      <c r="M56" s="31">
        <v>20.540140000000001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475.85</v>
      </c>
      <c r="D57" s="36">
        <v>491.61666666666662</v>
      </c>
      <c r="E57" s="36">
        <v>459.23333333333323</v>
      </c>
      <c r="F57" s="36">
        <v>442.61666666666662</v>
      </c>
      <c r="G57" s="36">
        <v>410.23333333333323</v>
      </c>
      <c r="H57" s="36">
        <v>508.23333333333323</v>
      </c>
      <c r="I57" s="36">
        <v>540.61666666666656</v>
      </c>
      <c r="J57" s="36">
        <v>557.23333333333323</v>
      </c>
      <c r="K57" s="31">
        <v>524</v>
      </c>
      <c r="L57" s="31">
        <v>475</v>
      </c>
      <c r="M57" s="31">
        <v>6.0831099999999996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3967.8</v>
      </c>
      <c r="D58" s="36">
        <v>3985.2833333333333</v>
      </c>
      <c r="E58" s="36">
        <v>3914.5666666666666</v>
      </c>
      <c r="F58" s="36">
        <v>3861.3333333333335</v>
      </c>
      <c r="G58" s="36">
        <v>3790.6166666666668</v>
      </c>
      <c r="H58" s="36">
        <v>4038.5166666666664</v>
      </c>
      <c r="I58" s="36">
        <v>4109.2333333333327</v>
      </c>
      <c r="J58" s="36">
        <v>4162.4666666666662</v>
      </c>
      <c r="K58" s="31">
        <v>4056</v>
      </c>
      <c r="L58" s="31">
        <v>3932.05</v>
      </c>
      <c r="M58" s="31">
        <v>5.21699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1080.4000000000001</v>
      </c>
      <c r="D59" s="36">
        <v>1083.5666666666666</v>
      </c>
      <c r="E59" s="36">
        <v>1067.5833333333333</v>
      </c>
      <c r="F59" s="36">
        <v>1054.7666666666667</v>
      </c>
      <c r="G59" s="36">
        <v>1038.7833333333333</v>
      </c>
      <c r="H59" s="36">
        <v>1096.3833333333332</v>
      </c>
      <c r="I59" s="36">
        <v>1112.3666666666668</v>
      </c>
      <c r="J59" s="36">
        <v>1125.1833333333332</v>
      </c>
      <c r="K59" s="31">
        <v>1099.55</v>
      </c>
      <c r="L59" s="31">
        <v>1070.75</v>
      </c>
      <c r="M59" s="31">
        <v>115.0389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2735.6</v>
      </c>
      <c r="D60" s="36">
        <v>2848.5333333333333</v>
      </c>
      <c r="E60" s="36">
        <v>2558.9666666666667</v>
      </c>
      <c r="F60" s="36">
        <v>2382.3333333333335</v>
      </c>
      <c r="G60" s="36">
        <v>2092.7666666666669</v>
      </c>
      <c r="H60" s="36">
        <v>3025.1666666666665</v>
      </c>
      <c r="I60" s="36">
        <v>3314.7333333333331</v>
      </c>
      <c r="J60" s="36">
        <v>3491.3666666666663</v>
      </c>
      <c r="K60" s="31">
        <v>3138.1</v>
      </c>
      <c r="L60" s="31">
        <v>2671.9</v>
      </c>
      <c r="M60" s="31">
        <v>5.6808100000000001</v>
      </c>
      <c r="N60" s="1"/>
      <c r="O60" s="1"/>
    </row>
    <row r="61" spans="1:15" ht="12.75" customHeight="1">
      <c r="A61" s="33">
        <v>51</v>
      </c>
      <c r="B61" s="53" t="s">
        <v>830</v>
      </c>
      <c r="C61" s="31">
        <v>287.95</v>
      </c>
      <c r="D61" s="36">
        <v>294.11666666666662</v>
      </c>
      <c r="E61" s="36">
        <v>256.78333333333325</v>
      </c>
      <c r="F61" s="36">
        <v>225.61666666666662</v>
      </c>
      <c r="G61" s="36">
        <v>188.28333333333325</v>
      </c>
      <c r="H61" s="36">
        <v>325.28333333333325</v>
      </c>
      <c r="I61" s="36">
        <v>362.61666666666662</v>
      </c>
      <c r="J61" s="36">
        <v>393.78333333333325</v>
      </c>
      <c r="K61" s="31">
        <v>331.45</v>
      </c>
      <c r="L61" s="31">
        <v>262.95</v>
      </c>
      <c r="M61" s="31">
        <v>43.432360000000003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2011.7</v>
      </c>
      <c r="D62" s="36">
        <v>2084.7166666666667</v>
      </c>
      <c r="E62" s="36">
        <v>1899.4333333333334</v>
      </c>
      <c r="F62" s="36">
        <v>1787.1666666666667</v>
      </c>
      <c r="G62" s="36">
        <v>1601.8833333333334</v>
      </c>
      <c r="H62" s="36">
        <v>2196.9833333333336</v>
      </c>
      <c r="I62" s="36">
        <v>2382.2666666666673</v>
      </c>
      <c r="J62" s="36">
        <v>2494.5333333333333</v>
      </c>
      <c r="K62" s="31">
        <v>2270</v>
      </c>
      <c r="L62" s="31">
        <v>1972.45</v>
      </c>
      <c r="M62" s="31">
        <v>16.569389999999999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8384.9</v>
      </c>
      <c r="D63" s="36">
        <v>8433.0166666666664</v>
      </c>
      <c r="E63" s="36">
        <v>8248.8333333333321</v>
      </c>
      <c r="F63" s="36">
        <v>8112.7666666666664</v>
      </c>
      <c r="G63" s="36">
        <v>7928.5833333333321</v>
      </c>
      <c r="H63" s="36">
        <v>8569.0833333333321</v>
      </c>
      <c r="I63" s="36">
        <v>8753.2666666666664</v>
      </c>
      <c r="J63" s="36">
        <v>8889.3333333333321</v>
      </c>
      <c r="K63" s="31">
        <v>8617.2000000000007</v>
      </c>
      <c r="L63" s="31">
        <v>8296.9500000000007</v>
      </c>
      <c r="M63" s="31">
        <v>4.3004800000000003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6456.15</v>
      </c>
      <c r="D64" s="36">
        <v>6454.2166666666662</v>
      </c>
      <c r="E64" s="36">
        <v>6393.4833333333327</v>
      </c>
      <c r="F64" s="36">
        <v>6330.8166666666666</v>
      </c>
      <c r="G64" s="36">
        <v>6270.083333333333</v>
      </c>
      <c r="H64" s="36">
        <v>6516.8833333333323</v>
      </c>
      <c r="I64" s="36">
        <v>6577.6166666666659</v>
      </c>
      <c r="J64" s="36">
        <v>6640.2833333333319</v>
      </c>
      <c r="K64" s="31">
        <v>6514.95</v>
      </c>
      <c r="L64" s="31">
        <v>6391.55</v>
      </c>
      <c r="M64" s="31">
        <v>11.32183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1573.15</v>
      </c>
      <c r="D65" s="36">
        <v>1578.0333333333335</v>
      </c>
      <c r="E65" s="36">
        <v>1557.116666666667</v>
      </c>
      <c r="F65" s="36">
        <v>1541.0833333333335</v>
      </c>
      <c r="G65" s="36">
        <v>1520.166666666667</v>
      </c>
      <c r="H65" s="36">
        <v>1594.0666666666671</v>
      </c>
      <c r="I65" s="36">
        <v>1614.9833333333336</v>
      </c>
      <c r="J65" s="36">
        <v>1631.0166666666671</v>
      </c>
      <c r="K65" s="31">
        <v>1598.95</v>
      </c>
      <c r="L65" s="31">
        <v>1562</v>
      </c>
      <c r="M65" s="31">
        <v>12.796530000000001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8369</v>
      </c>
      <c r="D66" s="36">
        <v>8409.3833333333332</v>
      </c>
      <c r="E66" s="36">
        <v>8237.5166666666664</v>
      </c>
      <c r="F66" s="36">
        <v>8106.0333333333328</v>
      </c>
      <c r="G66" s="36">
        <v>7934.1666666666661</v>
      </c>
      <c r="H66" s="36">
        <v>8540.8666666666668</v>
      </c>
      <c r="I66" s="36">
        <v>8712.7333333333318</v>
      </c>
      <c r="J66" s="36">
        <v>8844.2166666666672</v>
      </c>
      <c r="K66" s="31">
        <v>8581.25</v>
      </c>
      <c r="L66" s="31">
        <v>8277.9</v>
      </c>
      <c r="M66" s="31">
        <v>0.36710999999999999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2041.05</v>
      </c>
      <c r="D67" s="36">
        <v>2078.8833333333332</v>
      </c>
      <c r="E67" s="36">
        <v>1992.1666666666665</v>
      </c>
      <c r="F67" s="36">
        <v>1943.2833333333333</v>
      </c>
      <c r="G67" s="36">
        <v>1856.5666666666666</v>
      </c>
      <c r="H67" s="36">
        <v>2127.7666666666664</v>
      </c>
      <c r="I67" s="36">
        <v>2214.4833333333336</v>
      </c>
      <c r="J67" s="36">
        <v>2263.3666666666663</v>
      </c>
      <c r="K67" s="31">
        <v>2165.6</v>
      </c>
      <c r="L67" s="31">
        <v>2030</v>
      </c>
      <c r="M67" s="31">
        <v>1.36704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2285.4</v>
      </c>
      <c r="D68" s="36">
        <v>2311.5666666666671</v>
      </c>
      <c r="E68" s="36">
        <v>2244.3333333333339</v>
      </c>
      <c r="F68" s="36">
        <v>2203.2666666666669</v>
      </c>
      <c r="G68" s="36">
        <v>2136.0333333333338</v>
      </c>
      <c r="H68" s="36">
        <v>2352.6333333333341</v>
      </c>
      <c r="I68" s="36">
        <v>2419.8666666666668</v>
      </c>
      <c r="J68" s="36">
        <v>2460.9333333333343</v>
      </c>
      <c r="K68" s="31">
        <v>2378.8000000000002</v>
      </c>
      <c r="L68" s="31">
        <v>2270.5</v>
      </c>
      <c r="M68" s="31">
        <v>6.3489500000000003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347.6</v>
      </c>
      <c r="D69" s="36">
        <v>353.45</v>
      </c>
      <c r="E69" s="36">
        <v>339.45</v>
      </c>
      <c r="F69" s="36">
        <v>331.3</v>
      </c>
      <c r="G69" s="36">
        <v>317.3</v>
      </c>
      <c r="H69" s="36">
        <v>361.59999999999997</v>
      </c>
      <c r="I69" s="36">
        <v>375.59999999999997</v>
      </c>
      <c r="J69" s="36">
        <v>383.74999999999994</v>
      </c>
      <c r="K69" s="31">
        <v>367.45</v>
      </c>
      <c r="L69" s="31">
        <v>345.3</v>
      </c>
      <c r="M69" s="31">
        <v>19.892990000000001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178.7</v>
      </c>
      <c r="D70" s="36">
        <v>181.83333333333334</v>
      </c>
      <c r="E70" s="36">
        <v>173.7166666666667</v>
      </c>
      <c r="F70" s="36">
        <v>168.73333333333335</v>
      </c>
      <c r="G70" s="36">
        <v>160.6166666666667</v>
      </c>
      <c r="H70" s="36">
        <v>186.81666666666669</v>
      </c>
      <c r="I70" s="36">
        <v>194.93333333333331</v>
      </c>
      <c r="J70" s="36">
        <v>199.91666666666669</v>
      </c>
      <c r="K70" s="31">
        <v>189.95</v>
      </c>
      <c r="L70" s="31">
        <v>176.85</v>
      </c>
      <c r="M70" s="31">
        <v>182.29091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260.89999999999998</v>
      </c>
      <c r="D71" s="36">
        <v>264.24999999999994</v>
      </c>
      <c r="E71" s="36">
        <v>255.0499999999999</v>
      </c>
      <c r="F71" s="36">
        <v>249.19999999999993</v>
      </c>
      <c r="G71" s="36">
        <v>239.99999999999989</v>
      </c>
      <c r="H71" s="36">
        <v>270.09999999999991</v>
      </c>
      <c r="I71" s="36">
        <v>279.29999999999995</v>
      </c>
      <c r="J71" s="36">
        <v>285.14999999999992</v>
      </c>
      <c r="K71" s="31">
        <v>273.45</v>
      </c>
      <c r="L71" s="31">
        <v>258.39999999999998</v>
      </c>
      <c r="M71" s="31">
        <v>207.11328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128.44999999999999</v>
      </c>
      <c r="D72" s="36">
        <v>132.48333333333332</v>
      </c>
      <c r="E72" s="36">
        <v>122.86666666666665</v>
      </c>
      <c r="F72" s="36">
        <v>117.28333333333333</v>
      </c>
      <c r="G72" s="36">
        <v>107.66666666666666</v>
      </c>
      <c r="H72" s="36">
        <v>138.06666666666663</v>
      </c>
      <c r="I72" s="36">
        <v>147.68333333333331</v>
      </c>
      <c r="J72" s="36">
        <v>153.26666666666662</v>
      </c>
      <c r="K72" s="31">
        <v>142.1</v>
      </c>
      <c r="L72" s="31">
        <v>126.9</v>
      </c>
      <c r="M72" s="31">
        <v>211.97857999999999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54.2</v>
      </c>
      <c r="D73" s="36">
        <v>55.766666666666673</v>
      </c>
      <c r="E73" s="36">
        <v>52.033333333333346</v>
      </c>
      <c r="F73" s="36">
        <v>49.866666666666674</v>
      </c>
      <c r="G73" s="36">
        <v>46.133333333333347</v>
      </c>
      <c r="H73" s="36">
        <v>57.933333333333344</v>
      </c>
      <c r="I73" s="36">
        <v>61.666666666666679</v>
      </c>
      <c r="J73" s="36">
        <v>63.833333333333343</v>
      </c>
      <c r="K73" s="31">
        <v>59.5</v>
      </c>
      <c r="L73" s="31">
        <v>53.6</v>
      </c>
      <c r="M73" s="31">
        <v>461.47338000000002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1403.5</v>
      </c>
      <c r="D74" s="36">
        <v>1404.95</v>
      </c>
      <c r="E74" s="36">
        <v>1377.3000000000002</v>
      </c>
      <c r="F74" s="36">
        <v>1351.1000000000001</v>
      </c>
      <c r="G74" s="36">
        <v>1323.4500000000003</v>
      </c>
      <c r="H74" s="36">
        <v>1431.15</v>
      </c>
      <c r="I74" s="36">
        <v>1458.8000000000002</v>
      </c>
      <c r="J74" s="36">
        <v>1485</v>
      </c>
      <c r="K74" s="31">
        <v>1432.6</v>
      </c>
      <c r="L74" s="31">
        <v>1378.75</v>
      </c>
      <c r="M74" s="31">
        <v>8.1984499999999993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5030.1499999999996</v>
      </c>
      <c r="D75" s="36">
        <v>5091.2166666666662</v>
      </c>
      <c r="E75" s="36">
        <v>4864.4333333333325</v>
      </c>
      <c r="F75" s="36">
        <v>4698.7166666666662</v>
      </c>
      <c r="G75" s="36">
        <v>4471.9333333333325</v>
      </c>
      <c r="H75" s="36">
        <v>5256.9333333333325</v>
      </c>
      <c r="I75" s="36">
        <v>5483.7166666666672</v>
      </c>
      <c r="J75" s="36">
        <v>5649.4333333333325</v>
      </c>
      <c r="K75" s="31">
        <v>5318</v>
      </c>
      <c r="L75" s="31">
        <v>4925.5</v>
      </c>
      <c r="M75" s="31">
        <v>0.34804000000000002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556.75</v>
      </c>
      <c r="D76" s="36">
        <v>560.05000000000007</v>
      </c>
      <c r="E76" s="36">
        <v>549.95000000000016</v>
      </c>
      <c r="F76" s="36">
        <v>543.15000000000009</v>
      </c>
      <c r="G76" s="36">
        <v>533.05000000000018</v>
      </c>
      <c r="H76" s="36">
        <v>566.85000000000014</v>
      </c>
      <c r="I76" s="36">
        <v>576.95000000000005</v>
      </c>
      <c r="J76" s="36">
        <v>583.75000000000011</v>
      </c>
      <c r="K76" s="31">
        <v>570.15</v>
      </c>
      <c r="L76" s="31">
        <v>553.25</v>
      </c>
      <c r="M76" s="31">
        <v>7.8539500000000002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1590.15</v>
      </c>
      <c r="D77" s="36">
        <v>1631.1499999999999</v>
      </c>
      <c r="E77" s="36">
        <v>1523.9999999999998</v>
      </c>
      <c r="F77" s="36">
        <v>1457.85</v>
      </c>
      <c r="G77" s="36">
        <v>1350.6999999999998</v>
      </c>
      <c r="H77" s="36">
        <v>1697.2999999999997</v>
      </c>
      <c r="I77" s="36">
        <v>1804.4499999999998</v>
      </c>
      <c r="J77" s="36">
        <v>1870.5999999999997</v>
      </c>
      <c r="K77" s="31">
        <v>1738.3</v>
      </c>
      <c r="L77" s="31">
        <v>1565</v>
      </c>
      <c r="M77" s="31">
        <v>15.65428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190.3</v>
      </c>
      <c r="D78" s="36">
        <v>194.69999999999996</v>
      </c>
      <c r="E78" s="36">
        <v>183.79999999999993</v>
      </c>
      <c r="F78" s="36">
        <v>177.29999999999995</v>
      </c>
      <c r="G78" s="36">
        <v>166.39999999999992</v>
      </c>
      <c r="H78" s="36">
        <v>201.19999999999993</v>
      </c>
      <c r="I78" s="36">
        <v>212.09999999999997</v>
      </c>
      <c r="J78" s="36">
        <v>218.59999999999994</v>
      </c>
      <c r="K78" s="31">
        <v>205.6</v>
      </c>
      <c r="L78" s="31">
        <v>188.2</v>
      </c>
      <c r="M78" s="31">
        <v>416.20003000000003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1127</v>
      </c>
      <c r="D79" s="36">
        <v>1135.4833333333333</v>
      </c>
      <c r="E79" s="36">
        <v>1106.5166666666667</v>
      </c>
      <c r="F79" s="36">
        <v>1086.0333333333333</v>
      </c>
      <c r="G79" s="36">
        <v>1057.0666666666666</v>
      </c>
      <c r="H79" s="36">
        <v>1155.9666666666667</v>
      </c>
      <c r="I79" s="36">
        <v>1184.9333333333334</v>
      </c>
      <c r="J79" s="36">
        <v>1205.4166666666667</v>
      </c>
      <c r="K79" s="31">
        <v>1164.45</v>
      </c>
      <c r="L79" s="31">
        <v>1115</v>
      </c>
      <c r="M79" s="31">
        <v>15.38078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225.3</v>
      </c>
      <c r="D80" s="36">
        <v>231.20000000000002</v>
      </c>
      <c r="E80" s="36">
        <v>216.15000000000003</v>
      </c>
      <c r="F80" s="36">
        <v>207.00000000000003</v>
      </c>
      <c r="G80" s="36">
        <v>191.95000000000005</v>
      </c>
      <c r="H80" s="36">
        <v>240.35000000000002</v>
      </c>
      <c r="I80" s="36">
        <v>255.40000000000003</v>
      </c>
      <c r="J80" s="36">
        <v>264.55</v>
      </c>
      <c r="K80" s="31">
        <v>246.25</v>
      </c>
      <c r="L80" s="31">
        <v>222.05</v>
      </c>
      <c r="M80" s="31">
        <v>422.67394999999999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597.75</v>
      </c>
      <c r="D81" s="36">
        <v>606.65</v>
      </c>
      <c r="E81" s="36">
        <v>585.29999999999995</v>
      </c>
      <c r="F81" s="36">
        <v>572.85</v>
      </c>
      <c r="G81" s="36">
        <v>551.5</v>
      </c>
      <c r="H81" s="36">
        <v>619.09999999999991</v>
      </c>
      <c r="I81" s="36">
        <v>640.45000000000005</v>
      </c>
      <c r="J81" s="36">
        <v>652.89999999999986</v>
      </c>
      <c r="K81" s="31">
        <v>628</v>
      </c>
      <c r="L81" s="31">
        <v>594.20000000000005</v>
      </c>
      <c r="M81" s="31">
        <v>74.550920000000005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1168.75</v>
      </c>
      <c r="D82" s="36">
        <v>1177.4833333333333</v>
      </c>
      <c r="E82" s="36">
        <v>1142.9666666666667</v>
      </c>
      <c r="F82" s="36">
        <v>1117.1833333333334</v>
      </c>
      <c r="G82" s="36">
        <v>1082.6666666666667</v>
      </c>
      <c r="H82" s="36">
        <v>1203.2666666666667</v>
      </c>
      <c r="I82" s="36">
        <v>1237.7833333333335</v>
      </c>
      <c r="J82" s="36">
        <v>1263.5666666666666</v>
      </c>
      <c r="K82" s="31">
        <v>1212</v>
      </c>
      <c r="L82" s="31">
        <v>1151.7</v>
      </c>
      <c r="M82" s="31">
        <v>75.280959999999993</v>
      </c>
      <c r="N82" s="1"/>
      <c r="O82" s="1"/>
    </row>
    <row r="83" spans="1:15" ht="12.75" customHeight="1">
      <c r="A83" s="33">
        <v>73</v>
      </c>
      <c r="B83" s="53" t="s">
        <v>829</v>
      </c>
      <c r="C83" s="31">
        <v>503.2</v>
      </c>
      <c r="D83" s="36">
        <v>501.7833333333333</v>
      </c>
      <c r="E83" s="36">
        <v>491.16666666666663</v>
      </c>
      <c r="F83" s="36">
        <v>479.13333333333333</v>
      </c>
      <c r="G83" s="36">
        <v>468.51666666666665</v>
      </c>
      <c r="H83" s="36">
        <v>513.81666666666661</v>
      </c>
      <c r="I83" s="36">
        <v>524.43333333333328</v>
      </c>
      <c r="J83" s="36">
        <v>536.46666666666658</v>
      </c>
      <c r="K83" s="31">
        <v>512.4</v>
      </c>
      <c r="L83" s="31">
        <v>489.75</v>
      </c>
      <c r="M83" s="31">
        <v>2.2589800000000002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252.85</v>
      </c>
      <c r="D84" s="36">
        <v>258.89999999999998</v>
      </c>
      <c r="E84" s="36">
        <v>244.34999999999997</v>
      </c>
      <c r="F84" s="36">
        <v>235.85</v>
      </c>
      <c r="G84" s="36">
        <v>221.29999999999998</v>
      </c>
      <c r="H84" s="36">
        <v>267.39999999999998</v>
      </c>
      <c r="I84" s="36">
        <v>281.94999999999993</v>
      </c>
      <c r="J84" s="36">
        <v>290.44999999999993</v>
      </c>
      <c r="K84" s="31">
        <v>273.45</v>
      </c>
      <c r="L84" s="31">
        <v>250.4</v>
      </c>
      <c r="M84" s="31">
        <v>70.780600000000007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1434.65</v>
      </c>
      <c r="D85" s="36">
        <v>1437.8666666666668</v>
      </c>
      <c r="E85" s="36">
        <v>1371.7833333333335</v>
      </c>
      <c r="F85" s="36">
        <v>1308.9166666666667</v>
      </c>
      <c r="G85" s="36">
        <v>1242.8333333333335</v>
      </c>
      <c r="H85" s="36">
        <v>1500.7333333333336</v>
      </c>
      <c r="I85" s="36">
        <v>1566.8166666666666</v>
      </c>
      <c r="J85" s="36">
        <v>1629.6833333333336</v>
      </c>
      <c r="K85" s="31">
        <v>1503.95</v>
      </c>
      <c r="L85" s="31">
        <v>1375</v>
      </c>
      <c r="M85" s="31">
        <v>2.13002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723.3</v>
      </c>
      <c r="D86" s="36">
        <v>742.08333333333337</v>
      </c>
      <c r="E86" s="36">
        <v>698.7166666666667</v>
      </c>
      <c r="F86" s="36">
        <v>674.13333333333333</v>
      </c>
      <c r="G86" s="36">
        <v>630.76666666666665</v>
      </c>
      <c r="H86" s="36">
        <v>766.66666666666674</v>
      </c>
      <c r="I86" s="36">
        <v>810.0333333333333</v>
      </c>
      <c r="J86" s="36">
        <v>834.61666666666679</v>
      </c>
      <c r="K86" s="31">
        <v>785.45</v>
      </c>
      <c r="L86" s="31">
        <v>717.5</v>
      </c>
      <c r="M86" s="31">
        <v>34.111530000000002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5696.25</v>
      </c>
      <c r="D87" s="36">
        <v>5727.0999999999995</v>
      </c>
      <c r="E87" s="36">
        <v>5629.1999999999989</v>
      </c>
      <c r="F87" s="36">
        <v>5562.15</v>
      </c>
      <c r="G87" s="36">
        <v>5464.2499999999991</v>
      </c>
      <c r="H87" s="36">
        <v>5794.1499999999987</v>
      </c>
      <c r="I87" s="36">
        <v>5892.0499999999984</v>
      </c>
      <c r="J87" s="36">
        <v>5959.0999999999985</v>
      </c>
      <c r="K87" s="31">
        <v>5825</v>
      </c>
      <c r="L87" s="31">
        <v>5660.05</v>
      </c>
      <c r="M87" s="31">
        <v>0.13533999999999999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1266.8</v>
      </c>
      <c r="D88" s="36">
        <v>1271.6500000000001</v>
      </c>
      <c r="E88" s="36">
        <v>1217.5500000000002</v>
      </c>
      <c r="F88" s="36">
        <v>1168.3000000000002</v>
      </c>
      <c r="G88" s="36">
        <v>1114.2000000000003</v>
      </c>
      <c r="H88" s="36">
        <v>1320.9</v>
      </c>
      <c r="I88" s="36">
        <v>1375</v>
      </c>
      <c r="J88" s="36">
        <v>1424.25</v>
      </c>
      <c r="K88" s="31">
        <v>1325.75</v>
      </c>
      <c r="L88" s="31">
        <v>1222.4000000000001</v>
      </c>
      <c r="M88" s="31">
        <v>3.4725999999999999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1543.8</v>
      </c>
      <c r="D89" s="36">
        <v>1582.05</v>
      </c>
      <c r="E89" s="36">
        <v>1487.1</v>
      </c>
      <c r="F89" s="36">
        <v>1430.3999999999999</v>
      </c>
      <c r="G89" s="36">
        <v>1335.4499999999998</v>
      </c>
      <c r="H89" s="36">
        <v>1638.75</v>
      </c>
      <c r="I89" s="36">
        <v>1733.7000000000003</v>
      </c>
      <c r="J89" s="36">
        <v>1790.4</v>
      </c>
      <c r="K89" s="31">
        <v>1677</v>
      </c>
      <c r="L89" s="31">
        <v>1525.35</v>
      </c>
      <c r="M89" s="31">
        <v>0.82996000000000003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484.45</v>
      </c>
      <c r="D90" s="36">
        <v>499.81666666666666</v>
      </c>
      <c r="E90" s="36">
        <v>464.63333333333333</v>
      </c>
      <c r="F90" s="36">
        <v>444.81666666666666</v>
      </c>
      <c r="G90" s="36">
        <v>409.63333333333333</v>
      </c>
      <c r="H90" s="36">
        <v>519.63333333333333</v>
      </c>
      <c r="I90" s="36">
        <v>554.81666666666661</v>
      </c>
      <c r="J90" s="36">
        <v>574.63333333333333</v>
      </c>
      <c r="K90" s="31">
        <v>535</v>
      </c>
      <c r="L90" s="31">
        <v>480</v>
      </c>
      <c r="M90" s="31">
        <v>10.95736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28300.3</v>
      </c>
      <c r="D91" s="36">
        <v>28755.433333333334</v>
      </c>
      <c r="E91" s="36">
        <v>27660.866666666669</v>
      </c>
      <c r="F91" s="36">
        <v>27021.433333333334</v>
      </c>
      <c r="G91" s="36">
        <v>25926.866666666669</v>
      </c>
      <c r="H91" s="36">
        <v>29394.866666666669</v>
      </c>
      <c r="I91" s="36">
        <v>30489.433333333334</v>
      </c>
      <c r="J91" s="36">
        <v>31128.866666666669</v>
      </c>
      <c r="K91" s="31">
        <v>29850</v>
      </c>
      <c r="L91" s="31">
        <v>28116</v>
      </c>
      <c r="M91" s="31">
        <v>0.58216000000000001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858.15</v>
      </c>
      <c r="D92" s="36">
        <v>852.30000000000007</v>
      </c>
      <c r="E92" s="36">
        <v>832.85000000000014</v>
      </c>
      <c r="F92" s="36">
        <v>807.55000000000007</v>
      </c>
      <c r="G92" s="36">
        <v>788.10000000000014</v>
      </c>
      <c r="H92" s="36">
        <v>877.60000000000014</v>
      </c>
      <c r="I92" s="36">
        <v>897.05000000000018</v>
      </c>
      <c r="J92" s="36">
        <v>922.35000000000014</v>
      </c>
      <c r="K92" s="31">
        <v>871.75</v>
      </c>
      <c r="L92" s="31">
        <v>827</v>
      </c>
      <c r="M92" s="31">
        <v>6.69801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15.8</v>
      </c>
      <c r="D93" s="36">
        <v>16.133333333333336</v>
      </c>
      <c r="E93" s="36">
        <v>15.216666666666672</v>
      </c>
      <c r="F93" s="36">
        <v>14.633333333333336</v>
      </c>
      <c r="G93" s="36">
        <v>13.716666666666672</v>
      </c>
      <c r="H93" s="36">
        <v>16.716666666666672</v>
      </c>
      <c r="I93" s="36">
        <v>17.633333333333336</v>
      </c>
      <c r="J93" s="36">
        <v>18.216666666666672</v>
      </c>
      <c r="K93" s="31">
        <v>17.05</v>
      </c>
      <c r="L93" s="31">
        <v>15.55</v>
      </c>
      <c r="M93" s="31">
        <v>298.22415000000001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4856.6499999999996</v>
      </c>
      <c r="D94" s="36">
        <v>4884.55</v>
      </c>
      <c r="E94" s="36">
        <v>4794.1000000000004</v>
      </c>
      <c r="F94" s="36">
        <v>4731.55</v>
      </c>
      <c r="G94" s="36">
        <v>4641.1000000000004</v>
      </c>
      <c r="H94" s="36">
        <v>4947.1000000000004</v>
      </c>
      <c r="I94" s="36">
        <v>5037.5499999999993</v>
      </c>
      <c r="J94" s="36">
        <v>5100.1000000000004</v>
      </c>
      <c r="K94" s="31">
        <v>4975</v>
      </c>
      <c r="L94" s="31">
        <v>4822</v>
      </c>
      <c r="M94" s="31">
        <v>4.1072899999999999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1622.85</v>
      </c>
      <c r="D95" s="36">
        <v>1643.2833333333335</v>
      </c>
      <c r="E95" s="36">
        <v>1579.5666666666671</v>
      </c>
      <c r="F95" s="36">
        <v>1536.2833333333335</v>
      </c>
      <c r="G95" s="36">
        <v>1472.5666666666671</v>
      </c>
      <c r="H95" s="36">
        <v>1686.5666666666671</v>
      </c>
      <c r="I95" s="36">
        <v>1750.2833333333338</v>
      </c>
      <c r="J95" s="36">
        <v>1793.5666666666671</v>
      </c>
      <c r="K95" s="31">
        <v>1707</v>
      </c>
      <c r="L95" s="31">
        <v>1600</v>
      </c>
      <c r="M95" s="31">
        <v>1.46384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590.04999999999995</v>
      </c>
      <c r="D96" s="36">
        <v>594.85</v>
      </c>
      <c r="E96" s="36">
        <v>580.20000000000005</v>
      </c>
      <c r="F96" s="36">
        <v>570.35</v>
      </c>
      <c r="G96" s="36">
        <v>555.70000000000005</v>
      </c>
      <c r="H96" s="36">
        <v>604.70000000000005</v>
      </c>
      <c r="I96" s="36">
        <v>619.34999999999991</v>
      </c>
      <c r="J96" s="36">
        <v>629.20000000000005</v>
      </c>
      <c r="K96" s="31">
        <v>609.5</v>
      </c>
      <c r="L96" s="31">
        <v>585</v>
      </c>
      <c r="M96" s="31">
        <v>1.17841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112.45</v>
      </c>
      <c r="D97" s="36">
        <v>114.8</v>
      </c>
      <c r="E97" s="36">
        <v>109.05</v>
      </c>
      <c r="F97" s="36">
        <v>105.65</v>
      </c>
      <c r="G97" s="36">
        <v>99.9</v>
      </c>
      <c r="H97" s="36">
        <v>118.19999999999999</v>
      </c>
      <c r="I97" s="36">
        <v>123.94999999999999</v>
      </c>
      <c r="J97" s="36">
        <v>127.34999999999998</v>
      </c>
      <c r="K97" s="31">
        <v>120.55</v>
      </c>
      <c r="L97" s="31">
        <v>111.4</v>
      </c>
      <c r="M97" s="31">
        <v>74.728710000000007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461.45</v>
      </c>
      <c r="D98" s="36">
        <v>459.38333333333327</v>
      </c>
      <c r="E98" s="36">
        <v>452.86666666666656</v>
      </c>
      <c r="F98" s="36">
        <v>444.2833333333333</v>
      </c>
      <c r="G98" s="36">
        <v>437.76666666666659</v>
      </c>
      <c r="H98" s="36">
        <v>467.96666666666653</v>
      </c>
      <c r="I98" s="36">
        <v>474.48333333333329</v>
      </c>
      <c r="J98" s="36">
        <v>483.06666666666649</v>
      </c>
      <c r="K98" s="31">
        <v>465.9</v>
      </c>
      <c r="L98" s="31">
        <v>450.8</v>
      </c>
      <c r="M98" s="31">
        <v>58.76878</v>
      </c>
      <c r="N98" s="1"/>
      <c r="O98" s="1"/>
    </row>
    <row r="99" spans="1:15" ht="12.75" customHeight="1">
      <c r="A99" s="33">
        <v>89</v>
      </c>
      <c r="B99" s="53" t="s">
        <v>825</v>
      </c>
      <c r="C99" s="31">
        <v>419.2</v>
      </c>
      <c r="D99" s="36">
        <v>425.08333333333331</v>
      </c>
      <c r="E99" s="36">
        <v>410.11666666666662</v>
      </c>
      <c r="F99" s="36">
        <v>401.0333333333333</v>
      </c>
      <c r="G99" s="36">
        <v>386.06666666666661</v>
      </c>
      <c r="H99" s="36">
        <v>434.16666666666663</v>
      </c>
      <c r="I99" s="36">
        <v>449.13333333333333</v>
      </c>
      <c r="J99" s="36">
        <v>458.21666666666664</v>
      </c>
      <c r="K99" s="31">
        <v>440.05</v>
      </c>
      <c r="L99" s="31">
        <v>416</v>
      </c>
      <c r="M99" s="31">
        <v>10.767379999999999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4883.8</v>
      </c>
      <c r="D100" s="36">
        <v>4896.2833333333338</v>
      </c>
      <c r="E100" s="36">
        <v>4812.5166666666673</v>
      </c>
      <c r="F100" s="36">
        <v>4741.2333333333336</v>
      </c>
      <c r="G100" s="36">
        <v>4657.4666666666672</v>
      </c>
      <c r="H100" s="36">
        <v>4967.5666666666675</v>
      </c>
      <c r="I100" s="36">
        <v>5051.3333333333339</v>
      </c>
      <c r="J100" s="36">
        <v>5122.6166666666677</v>
      </c>
      <c r="K100" s="31">
        <v>4980.05</v>
      </c>
      <c r="L100" s="31">
        <v>4825</v>
      </c>
      <c r="M100" s="31">
        <v>0.41038999999999998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335.8</v>
      </c>
      <c r="D101" s="36">
        <v>340.25</v>
      </c>
      <c r="E101" s="36">
        <v>327.05</v>
      </c>
      <c r="F101" s="36">
        <v>318.3</v>
      </c>
      <c r="G101" s="36">
        <v>305.10000000000002</v>
      </c>
      <c r="H101" s="36">
        <v>349</v>
      </c>
      <c r="I101" s="36">
        <v>362.20000000000005</v>
      </c>
      <c r="J101" s="36">
        <v>370.95</v>
      </c>
      <c r="K101" s="31">
        <v>353.45</v>
      </c>
      <c r="L101" s="31">
        <v>331.5</v>
      </c>
      <c r="M101" s="31">
        <v>2.9755699999999998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222.3</v>
      </c>
      <c r="D102" s="36">
        <v>227.11666666666667</v>
      </c>
      <c r="E102" s="36">
        <v>215.23333333333335</v>
      </c>
      <c r="F102" s="36">
        <v>208.16666666666669</v>
      </c>
      <c r="G102" s="36">
        <v>196.28333333333336</v>
      </c>
      <c r="H102" s="36">
        <v>234.18333333333334</v>
      </c>
      <c r="I102" s="36">
        <v>246.06666666666666</v>
      </c>
      <c r="J102" s="36">
        <v>253.13333333333333</v>
      </c>
      <c r="K102" s="31">
        <v>239</v>
      </c>
      <c r="L102" s="31">
        <v>220.05</v>
      </c>
      <c r="M102" s="31">
        <v>14.91513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721.45</v>
      </c>
      <c r="D103" s="36">
        <v>733.53333333333342</v>
      </c>
      <c r="E103" s="36">
        <v>705.86666666666679</v>
      </c>
      <c r="F103" s="36">
        <v>690.28333333333342</v>
      </c>
      <c r="G103" s="36">
        <v>662.61666666666679</v>
      </c>
      <c r="H103" s="36">
        <v>749.11666666666679</v>
      </c>
      <c r="I103" s="36">
        <v>776.78333333333353</v>
      </c>
      <c r="J103" s="36">
        <v>792.36666666666679</v>
      </c>
      <c r="K103" s="31">
        <v>761.2</v>
      </c>
      <c r="L103" s="31">
        <v>717.95</v>
      </c>
      <c r="M103" s="31">
        <v>4.6776200000000001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536.45000000000005</v>
      </c>
      <c r="D104" s="36">
        <v>545.85</v>
      </c>
      <c r="E104" s="36">
        <v>520.05000000000007</v>
      </c>
      <c r="F104" s="36">
        <v>503.65000000000009</v>
      </c>
      <c r="G104" s="36">
        <v>477.85000000000014</v>
      </c>
      <c r="H104" s="36">
        <v>562.25</v>
      </c>
      <c r="I104" s="36">
        <v>588.04999999999995</v>
      </c>
      <c r="J104" s="36">
        <v>604.44999999999993</v>
      </c>
      <c r="K104" s="31">
        <v>571.65</v>
      </c>
      <c r="L104" s="31">
        <v>529.45000000000005</v>
      </c>
      <c r="M104" s="31">
        <v>122.0718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204.95</v>
      </c>
      <c r="D105" s="36">
        <v>210.91666666666666</v>
      </c>
      <c r="E105" s="36">
        <v>195.83333333333331</v>
      </c>
      <c r="F105" s="36">
        <v>186.71666666666667</v>
      </c>
      <c r="G105" s="36">
        <v>171.63333333333333</v>
      </c>
      <c r="H105" s="36">
        <v>220.0333333333333</v>
      </c>
      <c r="I105" s="36">
        <v>235.11666666666662</v>
      </c>
      <c r="J105" s="36">
        <v>244.23333333333329</v>
      </c>
      <c r="K105" s="31">
        <v>226</v>
      </c>
      <c r="L105" s="31">
        <v>201.8</v>
      </c>
      <c r="M105" s="31">
        <v>3.1875499999999999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1060.8499999999999</v>
      </c>
      <c r="D106" s="36">
        <v>1060.6666666666667</v>
      </c>
      <c r="E106" s="36">
        <v>1045.2333333333336</v>
      </c>
      <c r="F106" s="36">
        <v>1029.6166666666668</v>
      </c>
      <c r="G106" s="36">
        <v>1014.1833333333336</v>
      </c>
      <c r="H106" s="36">
        <v>1076.2833333333335</v>
      </c>
      <c r="I106" s="36">
        <v>1091.7166666666665</v>
      </c>
      <c r="J106" s="36">
        <v>1107.3333333333335</v>
      </c>
      <c r="K106" s="31">
        <v>1076.0999999999999</v>
      </c>
      <c r="L106" s="31">
        <v>1045.05</v>
      </c>
      <c r="M106" s="31">
        <v>3.0712199999999998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191.55</v>
      </c>
      <c r="D107" s="36">
        <v>196.13333333333333</v>
      </c>
      <c r="E107" s="36">
        <v>184.66666666666666</v>
      </c>
      <c r="F107" s="36">
        <v>177.78333333333333</v>
      </c>
      <c r="G107" s="36">
        <v>166.31666666666666</v>
      </c>
      <c r="H107" s="36">
        <v>203.01666666666665</v>
      </c>
      <c r="I107" s="36">
        <v>214.48333333333335</v>
      </c>
      <c r="J107" s="36">
        <v>221.36666666666665</v>
      </c>
      <c r="K107" s="31">
        <v>207.6</v>
      </c>
      <c r="L107" s="31">
        <v>189.25</v>
      </c>
      <c r="M107" s="31">
        <v>65.311089999999993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2497.25</v>
      </c>
      <c r="D108" s="36">
        <v>2526.2166666666667</v>
      </c>
      <c r="E108" s="36">
        <v>2437.6333333333332</v>
      </c>
      <c r="F108" s="36">
        <v>2378.0166666666664</v>
      </c>
      <c r="G108" s="36">
        <v>2289.4333333333329</v>
      </c>
      <c r="H108" s="36">
        <v>2585.8333333333335</v>
      </c>
      <c r="I108" s="36">
        <v>2674.4166666666665</v>
      </c>
      <c r="J108" s="36">
        <v>2734.0333333333338</v>
      </c>
      <c r="K108" s="31">
        <v>2614.8000000000002</v>
      </c>
      <c r="L108" s="31">
        <v>2466.6</v>
      </c>
      <c r="M108" s="31">
        <v>2.8051900000000001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54.1</v>
      </c>
      <c r="D109" s="36">
        <v>56.183333333333337</v>
      </c>
      <c r="E109" s="36">
        <v>50.966666666666676</v>
      </c>
      <c r="F109" s="36">
        <v>47.833333333333336</v>
      </c>
      <c r="G109" s="36">
        <v>42.616666666666674</v>
      </c>
      <c r="H109" s="36">
        <v>59.316666666666677</v>
      </c>
      <c r="I109" s="36">
        <v>64.533333333333346</v>
      </c>
      <c r="J109" s="36">
        <v>67.666666666666686</v>
      </c>
      <c r="K109" s="31">
        <v>61.4</v>
      </c>
      <c r="L109" s="31">
        <v>53.05</v>
      </c>
      <c r="M109" s="31">
        <v>346.29025999999999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1684.65</v>
      </c>
      <c r="D110" s="36">
        <v>1725.0666666666666</v>
      </c>
      <c r="E110" s="36">
        <v>1625.1333333333332</v>
      </c>
      <c r="F110" s="36">
        <v>1565.6166666666666</v>
      </c>
      <c r="G110" s="36">
        <v>1465.6833333333332</v>
      </c>
      <c r="H110" s="36">
        <v>1784.5833333333333</v>
      </c>
      <c r="I110" s="36">
        <v>1884.5166666666667</v>
      </c>
      <c r="J110" s="36">
        <v>1944.0333333333333</v>
      </c>
      <c r="K110" s="31">
        <v>1825</v>
      </c>
      <c r="L110" s="31">
        <v>1665.55</v>
      </c>
      <c r="M110" s="31">
        <v>13.002319999999999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650.35</v>
      </c>
      <c r="D111" s="36">
        <v>655.38333333333333</v>
      </c>
      <c r="E111" s="36">
        <v>641.36666666666667</v>
      </c>
      <c r="F111" s="36">
        <v>632.38333333333333</v>
      </c>
      <c r="G111" s="36">
        <v>618.36666666666667</v>
      </c>
      <c r="H111" s="36">
        <v>664.36666666666667</v>
      </c>
      <c r="I111" s="36">
        <v>678.38333333333333</v>
      </c>
      <c r="J111" s="36">
        <v>687.36666666666667</v>
      </c>
      <c r="K111" s="31">
        <v>669.4</v>
      </c>
      <c r="L111" s="31">
        <v>646.4</v>
      </c>
      <c r="M111" s="31">
        <v>2.78382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1344.55</v>
      </c>
      <c r="D112" s="36">
        <v>1359.75</v>
      </c>
      <c r="E112" s="36">
        <v>1268.5</v>
      </c>
      <c r="F112" s="36">
        <v>1192.45</v>
      </c>
      <c r="G112" s="36">
        <v>1101.2</v>
      </c>
      <c r="H112" s="36">
        <v>1435.8</v>
      </c>
      <c r="I112" s="36">
        <v>1527.05</v>
      </c>
      <c r="J112" s="36">
        <v>1603.1</v>
      </c>
      <c r="K112" s="31">
        <v>1451</v>
      </c>
      <c r="L112" s="31">
        <v>1283.7</v>
      </c>
      <c r="M112" s="31">
        <v>4.4178499999999996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7026.3</v>
      </c>
      <c r="D113" s="36">
        <v>7091.0666666666666</v>
      </c>
      <c r="E113" s="36">
        <v>6878.7333333333336</v>
      </c>
      <c r="F113" s="36">
        <v>6731.166666666667</v>
      </c>
      <c r="G113" s="36">
        <v>6518.8333333333339</v>
      </c>
      <c r="H113" s="36">
        <v>7238.6333333333332</v>
      </c>
      <c r="I113" s="36">
        <v>7450.9666666666672</v>
      </c>
      <c r="J113" s="36">
        <v>7598.5333333333328</v>
      </c>
      <c r="K113" s="31">
        <v>7303.4</v>
      </c>
      <c r="L113" s="31">
        <v>6943.5</v>
      </c>
      <c r="M113" s="31">
        <v>0.1966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725.15</v>
      </c>
      <c r="D114" s="36">
        <v>728.53333333333342</v>
      </c>
      <c r="E114" s="36">
        <v>702.06666666666683</v>
      </c>
      <c r="F114" s="36">
        <v>678.98333333333346</v>
      </c>
      <c r="G114" s="36">
        <v>652.51666666666688</v>
      </c>
      <c r="H114" s="36">
        <v>751.61666666666679</v>
      </c>
      <c r="I114" s="36">
        <v>778.08333333333326</v>
      </c>
      <c r="J114" s="36">
        <v>801.16666666666674</v>
      </c>
      <c r="K114" s="31">
        <v>755</v>
      </c>
      <c r="L114" s="31">
        <v>705.45</v>
      </c>
      <c r="M114" s="31">
        <v>4.8684799999999999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337.75</v>
      </c>
      <c r="D115" s="36">
        <v>346.08333333333331</v>
      </c>
      <c r="E115" s="36">
        <v>326.86666666666662</v>
      </c>
      <c r="F115" s="36">
        <v>315.98333333333329</v>
      </c>
      <c r="G115" s="36">
        <v>296.76666666666659</v>
      </c>
      <c r="H115" s="36">
        <v>356.96666666666664</v>
      </c>
      <c r="I115" s="36">
        <v>376.18333333333334</v>
      </c>
      <c r="J115" s="36">
        <v>387.06666666666666</v>
      </c>
      <c r="K115" s="31">
        <v>365.3</v>
      </c>
      <c r="L115" s="31">
        <v>335.2</v>
      </c>
      <c r="M115" s="31">
        <v>19.467919999999999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432.4</v>
      </c>
      <c r="D116" s="36">
        <v>431.59999999999997</v>
      </c>
      <c r="E116" s="36">
        <v>423.69999999999993</v>
      </c>
      <c r="F116" s="36">
        <v>414.99999999999994</v>
      </c>
      <c r="G116" s="36">
        <v>407.09999999999991</v>
      </c>
      <c r="H116" s="36">
        <v>440.29999999999995</v>
      </c>
      <c r="I116" s="36">
        <v>448.19999999999993</v>
      </c>
      <c r="J116" s="36">
        <v>456.9</v>
      </c>
      <c r="K116" s="31">
        <v>439.5</v>
      </c>
      <c r="L116" s="31">
        <v>422.9</v>
      </c>
      <c r="M116" s="31">
        <v>1.63676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1049.3499999999999</v>
      </c>
      <c r="D117" s="36">
        <v>1048.8166666666666</v>
      </c>
      <c r="E117" s="36">
        <v>1012.6333333333332</v>
      </c>
      <c r="F117" s="36">
        <v>975.91666666666663</v>
      </c>
      <c r="G117" s="36">
        <v>939.73333333333323</v>
      </c>
      <c r="H117" s="36">
        <v>1085.5333333333333</v>
      </c>
      <c r="I117" s="36">
        <v>1121.7166666666667</v>
      </c>
      <c r="J117" s="36">
        <v>1158.4333333333332</v>
      </c>
      <c r="K117" s="31">
        <v>1085</v>
      </c>
      <c r="L117" s="31">
        <v>1012.1</v>
      </c>
      <c r="M117" s="31">
        <v>3.0201099999999999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1048.3</v>
      </c>
      <c r="D118" s="36">
        <v>1051.6499999999999</v>
      </c>
      <c r="E118" s="36">
        <v>1032.4999999999998</v>
      </c>
      <c r="F118" s="36">
        <v>1016.6999999999998</v>
      </c>
      <c r="G118" s="36">
        <v>997.54999999999973</v>
      </c>
      <c r="H118" s="36">
        <v>1067.4499999999998</v>
      </c>
      <c r="I118" s="36">
        <v>1086.5999999999999</v>
      </c>
      <c r="J118" s="36">
        <v>1102.3999999999999</v>
      </c>
      <c r="K118" s="31">
        <v>1070.8</v>
      </c>
      <c r="L118" s="31">
        <v>1035.8499999999999</v>
      </c>
      <c r="M118" s="31">
        <v>24.030940000000001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1471.25</v>
      </c>
      <c r="D119" s="36">
        <v>1466.4166666666667</v>
      </c>
      <c r="E119" s="36">
        <v>1453.8333333333335</v>
      </c>
      <c r="F119" s="36">
        <v>1436.4166666666667</v>
      </c>
      <c r="G119" s="36">
        <v>1423.8333333333335</v>
      </c>
      <c r="H119" s="36">
        <v>1483.8333333333335</v>
      </c>
      <c r="I119" s="36">
        <v>1496.416666666667</v>
      </c>
      <c r="J119" s="36">
        <v>1513.8333333333335</v>
      </c>
      <c r="K119" s="31">
        <v>1479</v>
      </c>
      <c r="L119" s="31">
        <v>1449</v>
      </c>
      <c r="M119" s="31">
        <v>17.201730000000001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126.8</v>
      </c>
      <c r="D120" s="36">
        <v>128.45000000000002</v>
      </c>
      <c r="E120" s="36">
        <v>124.60000000000002</v>
      </c>
      <c r="F120" s="36">
        <v>122.4</v>
      </c>
      <c r="G120" s="36">
        <v>118.55000000000001</v>
      </c>
      <c r="H120" s="36">
        <v>130.65000000000003</v>
      </c>
      <c r="I120" s="36">
        <v>134.5</v>
      </c>
      <c r="J120" s="36">
        <v>136.70000000000005</v>
      </c>
      <c r="K120" s="31">
        <v>132.30000000000001</v>
      </c>
      <c r="L120" s="31">
        <v>126.25</v>
      </c>
      <c r="M120" s="31">
        <v>30.077349999999999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1290.1500000000001</v>
      </c>
      <c r="D121" s="36">
        <v>1307.2833333333335</v>
      </c>
      <c r="E121" s="36">
        <v>1267.866666666667</v>
      </c>
      <c r="F121" s="36">
        <v>1245.5833333333335</v>
      </c>
      <c r="G121" s="36">
        <v>1206.166666666667</v>
      </c>
      <c r="H121" s="36">
        <v>1329.5666666666671</v>
      </c>
      <c r="I121" s="36">
        <v>1368.9833333333336</v>
      </c>
      <c r="J121" s="36">
        <v>1391.2666666666671</v>
      </c>
      <c r="K121" s="31">
        <v>1346.7</v>
      </c>
      <c r="L121" s="31">
        <v>1285</v>
      </c>
      <c r="M121" s="31">
        <v>1.2554000000000001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417.05</v>
      </c>
      <c r="D122" s="36">
        <v>425.65000000000003</v>
      </c>
      <c r="E122" s="36">
        <v>401.40000000000009</v>
      </c>
      <c r="F122" s="36">
        <v>385.75000000000006</v>
      </c>
      <c r="G122" s="36">
        <v>361.50000000000011</v>
      </c>
      <c r="H122" s="36">
        <v>441.30000000000007</v>
      </c>
      <c r="I122" s="36">
        <v>465.54999999999995</v>
      </c>
      <c r="J122" s="36">
        <v>481.20000000000005</v>
      </c>
      <c r="K122" s="31">
        <v>449.9</v>
      </c>
      <c r="L122" s="31">
        <v>410</v>
      </c>
      <c r="M122" s="31">
        <v>178.03423000000001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730.8</v>
      </c>
      <c r="D123" s="36">
        <v>761.48333333333323</v>
      </c>
      <c r="E123" s="36">
        <v>685.76666666666642</v>
      </c>
      <c r="F123" s="36">
        <v>640.73333333333323</v>
      </c>
      <c r="G123" s="36">
        <v>565.01666666666642</v>
      </c>
      <c r="H123" s="36">
        <v>806.51666666666642</v>
      </c>
      <c r="I123" s="36">
        <v>882.23333333333335</v>
      </c>
      <c r="J123" s="36">
        <v>927.26666666666642</v>
      </c>
      <c r="K123" s="31">
        <v>837.2</v>
      </c>
      <c r="L123" s="31">
        <v>716.45</v>
      </c>
      <c r="M123" s="31">
        <v>34.547930000000001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6173.6</v>
      </c>
      <c r="D124" s="36">
        <v>6206.3166666666666</v>
      </c>
      <c r="E124" s="36">
        <v>6087.2833333333328</v>
      </c>
      <c r="F124" s="36">
        <v>6000.9666666666662</v>
      </c>
      <c r="G124" s="36">
        <v>5881.9333333333325</v>
      </c>
      <c r="H124" s="36">
        <v>6292.6333333333332</v>
      </c>
      <c r="I124" s="36">
        <v>6411.6666666666679</v>
      </c>
      <c r="J124" s="36">
        <v>6497.9833333333336</v>
      </c>
      <c r="K124" s="31">
        <v>6325.35</v>
      </c>
      <c r="L124" s="31">
        <v>6120</v>
      </c>
      <c r="M124" s="31">
        <v>3.6419999999999999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2572.4</v>
      </c>
      <c r="D125" s="36">
        <v>2590.1333333333332</v>
      </c>
      <c r="E125" s="36">
        <v>2520.2666666666664</v>
      </c>
      <c r="F125" s="36">
        <v>2468.1333333333332</v>
      </c>
      <c r="G125" s="36">
        <v>2398.2666666666664</v>
      </c>
      <c r="H125" s="36">
        <v>2642.2666666666664</v>
      </c>
      <c r="I125" s="36">
        <v>2712.1333333333332</v>
      </c>
      <c r="J125" s="36">
        <v>2764.2666666666664</v>
      </c>
      <c r="K125" s="31">
        <v>2660</v>
      </c>
      <c r="L125" s="31">
        <v>2538</v>
      </c>
      <c r="M125" s="31">
        <v>4.9948899999999998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2744.9</v>
      </c>
      <c r="D126" s="36">
        <v>2809.1166666666668</v>
      </c>
      <c r="E126" s="36">
        <v>2646.7833333333338</v>
      </c>
      <c r="F126" s="36">
        <v>2548.666666666667</v>
      </c>
      <c r="G126" s="36">
        <v>2386.3333333333339</v>
      </c>
      <c r="H126" s="36">
        <v>2907.2333333333336</v>
      </c>
      <c r="I126" s="36">
        <v>3069.5666666666666</v>
      </c>
      <c r="J126" s="36">
        <v>3167.6833333333334</v>
      </c>
      <c r="K126" s="31">
        <v>2971.45</v>
      </c>
      <c r="L126" s="31">
        <v>2711</v>
      </c>
      <c r="M126" s="31">
        <v>4.5815299999999999</v>
      </c>
      <c r="N126" s="1"/>
      <c r="O126" s="1"/>
    </row>
    <row r="127" spans="1:15" ht="12.75" customHeight="1">
      <c r="A127" s="33">
        <v>117</v>
      </c>
      <c r="B127" s="53" t="s">
        <v>886</v>
      </c>
      <c r="C127" s="31">
        <v>1373.1</v>
      </c>
      <c r="D127" s="36">
        <v>1380.8</v>
      </c>
      <c r="E127" s="36">
        <v>1343.3</v>
      </c>
      <c r="F127" s="36">
        <v>1313.5</v>
      </c>
      <c r="G127" s="36">
        <v>1276</v>
      </c>
      <c r="H127" s="36">
        <v>1410.6</v>
      </c>
      <c r="I127" s="36">
        <v>1448.1</v>
      </c>
      <c r="J127" s="36">
        <v>1477.8999999999999</v>
      </c>
      <c r="K127" s="31">
        <v>1418.3</v>
      </c>
      <c r="L127" s="31">
        <v>1351</v>
      </c>
      <c r="M127" s="31">
        <v>2.5560200000000002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862.45</v>
      </c>
      <c r="D128" s="36">
        <v>881.41666666666663</v>
      </c>
      <c r="E128" s="36">
        <v>834.13333333333321</v>
      </c>
      <c r="F128" s="36">
        <v>805.81666666666661</v>
      </c>
      <c r="G128" s="36">
        <v>758.53333333333319</v>
      </c>
      <c r="H128" s="36">
        <v>909.73333333333323</v>
      </c>
      <c r="I128" s="36">
        <v>957.01666666666677</v>
      </c>
      <c r="J128" s="36">
        <v>985.33333333333326</v>
      </c>
      <c r="K128" s="31">
        <v>928.7</v>
      </c>
      <c r="L128" s="31">
        <v>853.1</v>
      </c>
      <c r="M128" s="31">
        <v>37.960160000000002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1076.75</v>
      </c>
      <c r="D129" s="36">
        <v>1089.3999999999999</v>
      </c>
      <c r="E129" s="36">
        <v>1055.1499999999996</v>
      </c>
      <c r="F129" s="36">
        <v>1033.5499999999997</v>
      </c>
      <c r="G129" s="36">
        <v>999.2999999999995</v>
      </c>
      <c r="H129" s="36">
        <v>1110.9999999999998</v>
      </c>
      <c r="I129" s="36">
        <v>1145.2500000000002</v>
      </c>
      <c r="J129" s="36">
        <v>1166.8499999999999</v>
      </c>
      <c r="K129" s="31">
        <v>1123.6500000000001</v>
      </c>
      <c r="L129" s="31">
        <v>1067.8</v>
      </c>
      <c r="M129" s="31">
        <v>3.5855100000000002</v>
      </c>
      <c r="N129" s="1"/>
      <c r="O129" s="1"/>
    </row>
    <row r="130" spans="1:15" ht="12.75" customHeight="1">
      <c r="A130" s="33">
        <v>120</v>
      </c>
      <c r="B130" s="53" t="s">
        <v>831</v>
      </c>
      <c r="C130" s="31">
        <v>3851.4</v>
      </c>
      <c r="D130" s="36">
        <v>3891.8333333333335</v>
      </c>
      <c r="E130" s="36">
        <v>3753.2166666666672</v>
      </c>
      <c r="F130" s="36">
        <v>3655.0333333333338</v>
      </c>
      <c r="G130" s="36">
        <v>3516.4166666666674</v>
      </c>
      <c r="H130" s="36">
        <v>3990.0166666666669</v>
      </c>
      <c r="I130" s="36">
        <v>4128.6333333333332</v>
      </c>
      <c r="J130" s="36">
        <v>4226.8166666666666</v>
      </c>
      <c r="K130" s="31">
        <v>4030.45</v>
      </c>
      <c r="L130" s="31">
        <v>3793.65</v>
      </c>
      <c r="M130" s="31">
        <v>0.96253999999999995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1311.15</v>
      </c>
      <c r="D131" s="36">
        <v>1310.9333333333334</v>
      </c>
      <c r="E131" s="36">
        <v>1282.8666666666668</v>
      </c>
      <c r="F131" s="36">
        <v>1254.5833333333335</v>
      </c>
      <c r="G131" s="36">
        <v>1226.5166666666669</v>
      </c>
      <c r="H131" s="36">
        <v>1339.2166666666667</v>
      </c>
      <c r="I131" s="36">
        <v>1367.2833333333333</v>
      </c>
      <c r="J131" s="36">
        <v>1395.5666666666666</v>
      </c>
      <c r="K131" s="31">
        <v>1339</v>
      </c>
      <c r="L131" s="31">
        <v>1282.6500000000001</v>
      </c>
      <c r="M131" s="31">
        <v>4.2393700000000001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277.14999999999998</v>
      </c>
      <c r="D132" s="36">
        <v>280.36666666666662</v>
      </c>
      <c r="E132" s="36">
        <v>271.33333333333326</v>
      </c>
      <c r="F132" s="36">
        <v>265.51666666666665</v>
      </c>
      <c r="G132" s="36">
        <v>256.48333333333329</v>
      </c>
      <c r="H132" s="36">
        <v>286.18333333333322</v>
      </c>
      <c r="I132" s="36">
        <v>295.21666666666664</v>
      </c>
      <c r="J132" s="36">
        <v>301.03333333333319</v>
      </c>
      <c r="K132" s="31">
        <v>289.39999999999998</v>
      </c>
      <c r="L132" s="31">
        <v>274.55</v>
      </c>
      <c r="M132" s="31">
        <v>46.687089999999998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2675.95</v>
      </c>
      <c r="D133" s="36">
        <v>2708.5499999999997</v>
      </c>
      <c r="E133" s="36">
        <v>2619.3999999999996</v>
      </c>
      <c r="F133" s="36">
        <v>2562.85</v>
      </c>
      <c r="G133" s="36">
        <v>2473.6999999999998</v>
      </c>
      <c r="H133" s="36">
        <v>2765.0999999999995</v>
      </c>
      <c r="I133" s="36">
        <v>2854.25</v>
      </c>
      <c r="J133" s="36">
        <v>2910.7999999999993</v>
      </c>
      <c r="K133" s="31">
        <v>2797.7</v>
      </c>
      <c r="L133" s="31">
        <v>2652</v>
      </c>
      <c r="M133" s="31">
        <v>6.1253700000000002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1897</v>
      </c>
      <c r="D134" s="36">
        <v>1895.6666666666667</v>
      </c>
      <c r="E134" s="36">
        <v>1811.4333333333334</v>
      </c>
      <c r="F134" s="36">
        <v>1725.8666666666666</v>
      </c>
      <c r="G134" s="36">
        <v>1641.6333333333332</v>
      </c>
      <c r="H134" s="36">
        <v>1981.2333333333336</v>
      </c>
      <c r="I134" s="36">
        <v>2065.4666666666667</v>
      </c>
      <c r="J134" s="36">
        <v>2151.0333333333338</v>
      </c>
      <c r="K134" s="31">
        <v>1979.9</v>
      </c>
      <c r="L134" s="31">
        <v>1810.1</v>
      </c>
      <c r="M134" s="31">
        <v>3.8821300000000001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863.15</v>
      </c>
      <c r="D135" s="36">
        <v>879.0333333333333</v>
      </c>
      <c r="E135" s="36">
        <v>839.61666666666656</v>
      </c>
      <c r="F135" s="36">
        <v>816.08333333333326</v>
      </c>
      <c r="G135" s="36">
        <v>776.66666666666652</v>
      </c>
      <c r="H135" s="36">
        <v>902.56666666666661</v>
      </c>
      <c r="I135" s="36">
        <v>941.98333333333335</v>
      </c>
      <c r="J135" s="36">
        <v>965.51666666666665</v>
      </c>
      <c r="K135" s="31">
        <v>918.45</v>
      </c>
      <c r="L135" s="31">
        <v>855.5</v>
      </c>
      <c r="M135" s="31">
        <v>0.71136999999999995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830.15</v>
      </c>
      <c r="D136" s="36">
        <v>841.35</v>
      </c>
      <c r="E136" s="36">
        <v>809.45</v>
      </c>
      <c r="F136" s="36">
        <v>788.75</v>
      </c>
      <c r="G136" s="36">
        <v>756.85</v>
      </c>
      <c r="H136" s="36">
        <v>862.05000000000007</v>
      </c>
      <c r="I136" s="36">
        <v>893.94999999999993</v>
      </c>
      <c r="J136" s="36">
        <v>914.65000000000009</v>
      </c>
      <c r="K136" s="31">
        <v>873.25</v>
      </c>
      <c r="L136" s="31">
        <v>820.65</v>
      </c>
      <c r="M136" s="31">
        <v>86.395650000000003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519.95000000000005</v>
      </c>
      <c r="D137" s="36">
        <v>522.38333333333333</v>
      </c>
      <c r="E137" s="36">
        <v>513.36666666666667</v>
      </c>
      <c r="F137" s="36">
        <v>506.7833333333333</v>
      </c>
      <c r="G137" s="36">
        <v>497.76666666666665</v>
      </c>
      <c r="H137" s="36">
        <v>528.9666666666667</v>
      </c>
      <c r="I137" s="36">
        <v>537.98333333333335</v>
      </c>
      <c r="J137" s="36">
        <v>544.56666666666672</v>
      </c>
      <c r="K137" s="31">
        <v>531.4</v>
      </c>
      <c r="L137" s="31">
        <v>515.79999999999995</v>
      </c>
      <c r="M137" s="31">
        <v>26.666989999999998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1825.5</v>
      </c>
      <c r="D138" s="36">
        <v>1849.3833333333332</v>
      </c>
      <c r="E138" s="36">
        <v>1779.2666666666664</v>
      </c>
      <c r="F138" s="36">
        <v>1733.0333333333333</v>
      </c>
      <c r="G138" s="36">
        <v>1662.9166666666665</v>
      </c>
      <c r="H138" s="36">
        <v>1895.6166666666663</v>
      </c>
      <c r="I138" s="36">
        <v>1965.7333333333331</v>
      </c>
      <c r="J138" s="36">
        <v>2011.9666666666662</v>
      </c>
      <c r="K138" s="31">
        <v>1919.5</v>
      </c>
      <c r="L138" s="31">
        <v>1803.15</v>
      </c>
      <c r="M138" s="31">
        <v>4.5007200000000003</v>
      </c>
      <c r="N138" s="1"/>
      <c r="O138" s="1"/>
    </row>
    <row r="139" spans="1:15" ht="12.75" customHeight="1">
      <c r="A139" s="33">
        <v>129</v>
      </c>
      <c r="B139" s="53" t="s">
        <v>832</v>
      </c>
      <c r="C139" s="31">
        <v>2183.25</v>
      </c>
      <c r="D139" s="36">
        <v>2276.1166666666668</v>
      </c>
      <c r="E139" s="36">
        <v>2088.6333333333337</v>
      </c>
      <c r="F139" s="36">
        <v>1994.0166666666669</v>
      </c>
      <c r="G139" s="36">
        <v>1806.5333333333338</v>
      </c>
      <c r="H139" s="36">
        <v>2370.7333333333336</v>
      </c>
      <c r="I139" s="36">
        <v>2558.2166666666672</v>
      </c>
      <c r="J139" s="36">
        <v>2652.8333333333335</v>
      </c>
      <c r="K139" s="31">
        <v>2463.6</v>
      </c>
      <c r="L139" s="31">
        <v>2181.5</v>
      </c>
      <c r="M139" s="31">
        <v>6.1984399999999997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459.95</v>
      </c>
      <c r="D140" s="36">
        <v>469.2833333333333</v>
      </c>
      <c r="E140" s="36">
        <v>440.66666666666663</v>
      </c>
      <c r="F140" s="36">
        <v>421.38333333333333</v>
      </c>
      <c r="G140" s="36">
        <v>392.76666666666665</v>
      </c>
      <c r="H140" s="36">
        <v>488.56666666666661</v>
      </c>
      <c r="I140" s="36">
        <v>517.18333333333328</v>
      </c>
      <c r="J140" s="36">
        <v>536.46666666666658</v>
      </c>
      <c r="K140" s="31">
        <v>497.9</v>
      </c>
      <c r="L140" s="31">
        <v>450</v>
      </c>
      <c r="M140" s="31">
        <v>9.3574300000000008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2065.1999999999998</v>
      </c>
      <c r="D141" s="36">
        <v>2088.4499999999998</v>
      </c>
      <c r="E141" s="36">
        <v>2030.9499999999998</v>
      </c>
      <c r="F141" s="36">
        <v>1996.6999999999998</v>
      </c>
      <c r="G141" s="36">
        <v>1939.1999999999998</v>
      </c>
      <c r="H141" s="36">
        <v>2122.6999999999998</v>
      </c>
      <c r="I141" s="36">
        <v>2180.1999999999998</v>
      </c>
      <c r="J141" s="36">
        <v>2214.4499999999998</v>
      </c>
      <c r="K141" s="31">
        <v>2145.9499999999998</v>
      </c>
      <c r="L141" s="31">
        <v>2054.1999999999998</v>
      </c>
      <c r="M141" s="31">
        <v>3.9687800000000002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423.45</v>
      </c>
      <c r="D142" s="36">
        <v>428.36666666666662</v>
      </c>
      <c r="E142" s="36">
        <v>412.38333333333321</v>
      </c>
      <c r="F142" s="36">
        <v>401.31666666666661</v>
      </c>
      <c r="G142" s="36">
        <v>385.3333333333332</v>
      </c>
      <c r="H142" s="36">
        <v>439.43333333333322</v>
      </c>
      <c r="I142" s="36">
        <v>455.41666666666669</v>
      </c>
      <c r="J142" s="36">
        <v>466.48333333333323</v>
      </c>
      <c r="K142" s="31">
        <v>444.35</v>
      </c>
      <c r="L142" s="31">
        <v>417.3</v>
      </c>
      <c r="M142" s="31">
        <v>22.46414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118.25</v>
      </c>
      <c r="D143" s="36">
        <v>121.88333333333333</v>
      </c>
      <c r="E143" s="36">
        <v>113.36666666666665</v>
      </c>
      <c r="F143" s="36">
        <v>108.48333333333332</v>
      </c>
      <c r="G143" s="36">
        <v>99.96666666666664</v>
      </c>
      <c r="H143" s="36">
        <v>126.76666666666665</v>
      </c>
      <c r="I143" s="36">
        <v>135.28333333333333</v>
      </c>
      <c r="J143" s="36">
        <v>140.16666666666666</v>
      </c>
      <c r="K143" s="31">
        <v>130.4</v>
      </c>
      <c r="L143" s="31">
        <v>117</v>
      </c>
      <c r="M143" s="31">
        <v>53.339950000000002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147.85</v>
      </c>
      <c r="D144" s="36">
        <v>147.45000000000002</v>
      </c>
      <c r="E144" s="36">
        <v>142.65000000000003</v>
      </c>
      <c r="F144" s="36">
        <v>137.45000000000002</v>
      </c>
      <c r="G144" s="36">
        <v>132.65000000000003</v>
      </c>
      <c r="H144" s="36">
        <v>152.65000000000003</v>
      </c>
      <c r="I144" s="36">
        <v>157.45000000000005</v>
      </c>
      <c r="J144" s="36">
        <v>162.65000000000003</v>
      </c>
      <c r="K144" s="31">
        <v>152.25</v>
      </c>
      <c r="L144" s="31">
        <v>142.25</v>
      </c>
      <c r="M144" s="31">
        <v>72.091899999999995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3479.8</v>
      </c>
      <c r="D145" s="36">
        <v>3507.1833333333329</v>
      </c>
      <c r="E145" s="36">
        <v>3427.3666666666659</v>
      </c>
      <c r="F145" s="36">
        <v>3374.9333333333329</v>
      </c>
      <c r="G145" s="36">
        <v>3295.1166666666659</v>
      </c>
      <c r="H145" s="36">
        <v>3559.6166666666659</v>
      </c>
      <c r="I145" s="36">
        <v>3639.4333333333325</v>
      </c>
      <c r="J145" s="36">
        <v>3691.8666666666659</v>
      </c>
      <c r="K145" s="31">
        <v>3587</v>
      </c>
      <c r="L145" s="31">
        <v>3454.75</v>
      </c>
      <c r="M145" s="31">
        <v>4.0249800000000002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6603.9</v>
      </c>
      <c r="D146" s="36">
        <v>6703.8666666666659</v>
      </c>
      <c r="E146" s="36">
        <v>6458.7333333333318</v>
      </c>
      <c r="F146" s="36">
        <v>6313.5666666666657</v>
      </c>
      <c r="G146" s="36">
        <v>6068.4333333333316</v>
      </c>
      <c r="H146" s="36">
        <v>6849.0333333333319</v>
      </c>
      <c r="I146" s="36">
        <v>7094.1666666666652</v>
      </c>
      <c r="J146" s="36">
        <v>7239.3333333333321</v>
      </c>
      <c r="K146" s="31">
        <v>6949</v>
      </c>
      <c r="L146" s="31">
        <v>6558.7</v>
      </c>
      <c r="M146" s="31">
        <v>3.4369000000000001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2011.9</v>
      </c>
      <c r="D147" s="36">
        <v>2039.5333333333335</v>
      </c>
      <c r="E147" s="36">
        <v>1972.3666666666672</v>
      </c>
      <c r="F147" s="36">
        <v>1932.8333333333337</v>
      </c>
      <c r="G147" s="36">
        <v>1865.6666666666674</v>
      </c>
      <c r="H147" s="36">
        <v>2079.0666666666671</v>
      </c>
      <c r="I147" s="36">
        <v>2146.2333333333336</v>
      </c>
      <c r="J147" s="36">
        <v>2185.7666666666669</v>
      </c>
      <c r="K147" s="31">
        <v>2106.6999999999998</v>
      </c>
      <c r="L147" s="31">
        <v>2000</v>
      </c>
      <c r="M147" s="31">
        <v>3.9064100000000002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6303.8</v>
      </c>
      <c r="D148" s="36">
        <v>6300.8666666666659</v>
      </c>
      <c r="E148" s="36">
        <v>6251.7333333333318</v>
      </c>
      <c r="F148" s="36">
        <v>6199.6666666666661</v>
      </c>
      <c r="G148" s="36">
        <v>6150.5333333333319</v>
      </c>
      <c r="H148" s="36">
        <v>6352.9333333333316</v>
      </c>
      <c r="I148" s="36">
        <v>6402.0666666666648</v>
      </c>
      <c r="J148" s="36">
        <v>6454.1333333333314</v>
      </c>
      <c r="K148" s="31">
        <v>6350</v>
      </c>
      <c r="L148" s="31">
        <v>6248.8</v>
      </c>
      <c r="M148" s="31">
        <v>2.1026500000000001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554.1</v>
      </c>
      <c r="D149" s="36">
        <v>561.26666666666665</v>
      </c>
      <c r="E149" s="36">
        <v>540.63333333333333</v>
      </c>
      <c r="F149" s="36">
        <v>527.16666666666663</v>
      </c>
      <c r="G149" s="36">
        <v>506.5333333333333</v>
      </c>
      <c r="H149" s="36">
        <v>574.73333333333335</v>
      </c>
      <c r="I149" s="36">
        <v>595.36666666666656</v>
      </c>
      <c r="J149" s="36">
        <v>608.83333333333337</v>
      </c>
      <c r="K149" s="31">
        <v>581.9</v>
      </c>
      <c r="L149" s="31">
        <v>547.79999999999995</v>
      </c>
      <c r="M149" s="31">
        <v>5.6118899999999998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385.95</v>
      </c>
      <c r="D150" s="36">
        <v>387.23333333333335</v>
      </c>
      <c r="E150" s="36">
        <v>364.4666666666667</v>
      </c>
      <c r="F150" s="36">
        <v>342.98333333333335</v>
      </c>
      <c r="G150" s="36">
        <v>320.2166666666667</v>
      </c>
      <c r="H150" s="36">
        <v>408.7166666666667</v>
      </c>
      <c r="I150" s="36">
        <v>431.48333333333335</v>
      </c>
      <c r="J150" s="36">
        <v>452.9666666666667</v>
      </c>
      <c r="K150" s="31">
        <v>410</v>
      </c>
      <c r="L150" s="31">
        <v>365.75</v>
      </c>
      <c r="M150" s="31">
        <v>11.4505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183.85</v>
      </c>
      <c r="D151" s="36">
        <v>185.95000000000002</v>
      </c>
      <c r="E151" s="36">
        <v>180.40000000000003</v>
      </c>
      <c r="F151" s="36">
        <v>176.95000000000002</v>
      </c>
      <c r="G151" s="36">
        <v>171.40000000000003</v>
      </c>
      <c r="H151" s="36">
        <v>189.40000000000003</v>
      </c>
      <c r="I151" s="36">
        <v>194.95000000000005</v>
      </c>
      <c r="J151" s="36">
        <v>198.40000000000003</v>
      </c>
      <c r="K151" s="31">
        <v>191.5</v>
      </c>
      <c r="L151" s="31">
        <v>182.5</v>
      </c>
      <c r="M151" s="31">
        <v>12.634729999999999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41.65</v>
      </c>
      <c r="D152" s="36">
        <v>43</v>
      </c>
      <c r="E152" s="36">
        <v>39.799999999999997</v>
      </c>
      <c r="F152" s="36">
        <v>37.949999999999996</v>
      </c>
      <c r="G152" s="36">
        <v>34.749999999999993</v>
      </c>
      <c r="H152" s="36">
        <v>44.85</v>
      </c>
      <c r="I152" s="36">
        <v>48.050000000000004</v>
      </c>
      <c r="J152" s="36">
        <v>49.900000000000006</v>
      </c>
      <c r="K152" s="31">
        <v>46.2</v>
      </c>
      <c r="L152" s="31">
        <v>41.15</v>
      </c>
      <c r="M152" s="31">
        <v>288.46672000000001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3735.55</v>
      </c>
      <c r="D153" s="36">
        <v>3767.65</v>
      </c>
      <c r="E153" s="36">
        <v>3682.9</v>
      </c>
      <c r="F153" s="36">
        <v>3630.25</v>
      </c>
      <c r="G153" s="36">
        <v>3545.5</v>
      </c>
      <c r="H153" s="36">
        <v>3820.3</v>
      </c>
      <c r="I153" s="36">
        <v>3905.05</v>
      </c>
      <c r="J153" s="36">
        <v>3957.7000000000003</v>
      </c>
      <c r="K153" s="31">
        <v>3852.4</v>
      </c>
      <c r="L153" s="31">
        <v>3715</v>
      </c>
      <c r="M153" s="31">
        <v>4.2832400000000002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624.79999999999995</v>
      </c>
      <c r="D154" s="36">
        <v>619.25</v>
      </c>
      <c r="E154" s="36">
        <v>608.5</v>
      </c>
      <c r="F154" s="36">
        <v>592.20000000000005</v>
      </c>
      <c r="G154" s="36">
        <v>581.45000000000005</v>
      </c>
      <c r="H154" s="36">
        <v>635.54999999999995</v>
      </c>
      <c r="I154" s="36">
        <v>646.29999999999995</v>
      </c>
      <c r="J154" s="36">
        <v>662.59999999999991</v>
      </c>
      <c r="K154" s="31">
        <v>630</v>
      </c>
      <c r="L154" s="31">
        <v>602.95000000000005</v>
      </c>
      <c r="M154" s="31">
        <v>3.8876599999999999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437.3</v>
      </c>
      <c r="D155" s="36">
        <v>440.36666666666662</v>
      </c>
      <c r="E155" s="36">
        <v>430.58333333333326</v>
      </c>
      <c r="F155" s="36">
        <v>423.86666666666662</v>
      </c>
      <c r="G155" s="36">
        <v>414.08333333333326</v>
      </c>
      <c r="H155" s="36">
        <v>447.08333333333326</v>
      </c>
      <c r="I155" s="36">
        <v>456.86666666666667</v>
      </c>
      <c r="J155" s="36">
        <v>463.58333333333326</v>
      </c>
      <c r="K155" s="31">
        <v>450.15</v>
      </c>
      <c r="L155" s="31">
        <v>433.65</v>
      </c>
      <c r="M155" s="31">
        <v>15.993969999999999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1726.3</v>
      </c>
      <c r="D156" s="36">
        <v>1760.4833333333333</v>
      </c>
      <c r="E156" s="36">
        <v>1682.0166666666667</v>
      </c>
      <c r="F156" s="36">
        <v>1637.7333333333333</v>
      </c>
      <c r="G156" s="36">
        <v>1559.2666666666667</v>
      </c>
      <c r="H156" s="36">
        <v>1804.7666666666667</v>
      </c>
      <c r="I156" s="36">
        <v>1883.2333333333333</v>
      </c>
      <c r="J156" s="36">
        <v>1927.5166666666667</v>
      </c>
      <c r="K156" s="31">
        <v>1838.95</v>
      </c>
      <c r="L156" s="31">
        <v>1716.2</v>
      </c>
      <c r="M156" s="31">
        <v>0.57276000000000005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186.75</v>
      </c>
      <c r="D157" s="36">
        <v>195.33333333333334</v>
      </c>
      <c r="E157" s="36">
        <v>176.16666666666669</v>
      </c>
      <c r="F157" s="36">
        <v>165.58333333333334</v>
      </c>
      <c r="G157" s="36">
        <v>146.41666666666669</v>
      </c>
      <c r="H157" s="36">
        <v>205.91666666666669</v>
      </c>
      <c r="I157" s="36">
        <v>225.08333333333337</v>
      </c>
      <c r="J157" s="36">
        <v>235.66666666666669</v>
      </c>
      <c r="K157" s="31">
        <v>214.5</v>
      </c>
      <c r="L157" s="31">
        <v>184.75</v>
      </c>
      <c r="M157" s="31">
        <v>128.96265</v>
      </c>
      <c r="N157" s="1"/>
      <c r="O157" s="1"/>
    </row>
    <row r="158" spans="1:15" ht="12.75" customHeight="1">
      <c r="A158" s="33">
        <v>148</v>
      </c>
      <c r="B158" s="53" t="s">
        <v>849</v>
      </c>
      <c r="C158" s="31">
        <v>969.35</v>
      </c>
      <c r="D158" s="36">
        <v>985.5333333333333</v>
      </c>
      <c r="E158" s="36">
        <v>934.81666666666661</v>
      </c>
      <c r="F158" s="36">
        <v>900.2833333333333</v>
      </c>
      <c r="G158" s="36">
        <v>849.56666666666661</v>
      </c>
      <c r="H158" s="36">
        <v>1020.0666666666666</v>
      </c>
      <c r="I158" s="36">
        <v>1070.7833333333333</v>
      </c>
      <c r="J158" s="36">
        <v>1105.3166666666666</v>
      </c>
      <c r="K158" s="31">
        <v>1036.25</v>
      </c>
      <c r="L158" s="31">
        <v>951</v>
      </c>
      <c r="M158" s="31">
        <v>1.2310700000000001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91.6</v>
      </c>
      <c r="D159" s="36">
        <v>91.283333333333346</v>
      </c>
      <c r="E159" s="36">
        <v>88.566666666666691</v>
      </c>
      <c r="F159" s="36">
        <v>85.533333333333346</v>
      </c>
      <c r="G159" s="36">
        <v>82.816666666666691</v>
      </c>
      <c r="H159" s="36">
        <v>94.316666666666691</v>
      </c>
      <c r="I159" s="36">
        <v>97.03333333333336</v>
      </c>
      <c r="J159" s="36">
        <v>100.06666666666669</v>
      </c>
      <c r="K159" s="31">
        <v>94</v>
      </c>
      <c r="L159" s="31">
        <v>88.25</v>
      </c>
      <c r="M159" s="31">
        <v>74.23648</v>
      </c>
      <c r="N159" s="1"/>
      <c r="O159" s="1"/>
    </row>
    <row r="160" spans="1:15" ht="12.75" customHeight="1">
      <c r="A160" s="33">
        <v>150</v>
      </c>
      <c r="B160" s="53" t="s">
        <v>833</v>
      </c>
      <c r="C160" s="31">
        <v>831.3</v>
      </c>
      <c r="D160" s="36">
        <v>839.51666666666677</v>
      </c>
      <c r="E160" s="36">
        <v>800.93333333333351</v>
      </c>
      <c r="F160" s="36">
        <v>770.56666666666672</v>
      </c>
      <c r="G160" s="36">
        <v>731.98333333333346</v>
      </c>
      <c r="H160" s="36">
        <v>869.88333333333355</v>
      </c>
      <c r="I160" s="36">
        <v>908.46666666666681</v>
      </c>
      <c r="J160" s="36">
        <v>938.8333333333336</v>
      </c>
      <c r="K160" s="31">
        <v>878.1</v>
      </c>
      <c r="L160" s="31">
        <v>809.15</v>
      </c>
      <c r="M160" s="31">
        <v>2.0886100000000001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2712.9</v>
      </c>
      <c r="D161" s="36">
        <v>2748.0666666666671</v>
      </c>
      <c r="E161" s="36">
        <v>2665.3833333333341</v>
      </c>
      <c r="F161" s="36">
        <v>2617.8666666666672</v>
      </c>
      <c r="G161" s="36">
        <v>2535.1833333333343</v>
      </c>
      <c r="H161" s="36">
        <v>2795.5833333333339</v>
      </c>
      <c r="I161" s="36">
        <v>2878.2666666666673</v>
      </c>
      <c r="J161" s="36">
        <v>2925.7833333333338</v>
      </c>
      <c r="K161" s="31">
        <v>2830.75</v>
      </c>
      <c r="L161" s="31">
        <v>2700.55</v>
      </c>
      <c r="M161" s="31">
        <v>1.86399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300.7</v>
      </c>
      <c r="D162" s="36">
        <v>306.2166666666667</v>
      </c>
      <c r="E162" s="36">
        <v>292.43333333333339</v>
      </c>
      <c r="F162" s="36">
        <v>284.16666666666669</v>
      </c>
      <c r="G162" s="36">
        <v>270.38333333333338</v>
      </c>
      <c r="H162" s="36">
        <v>314.48333333333341</v>
      </c>
      <c r="I162" s="36">
        <v>328.26666666666671</v>
      </c>
      <c r="J162" s="36">
        <v>336.53333333333342</v>
      </c>
      <c r="K162" s="31">
        <v>320</v>
      </c>
      <c r="L162" s="31">
        <v>297.95</v>
      </c>
      <c r="M162" s="31">
        <v>37.104370000000003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423.75</v>
      </c>
      <c r="D163" s="36">
        <v>425.8</v>
      </c>
      <c r="E163" s="36">
        <v>418.75</v>
      </c>
      <c r="F163" s="36">
        <v>413.75</v>
      </c>
      <c r="G163" s="36">
        <v>406.7</v>
      </c>
      <c r="H163" s="36">
        <v>430.8</v>
      </c>
      <c r="I163" s="36">
        <v>437.85000000000008</v>
      </c>
      <c r="J163" s="36">
        <v>442.85</v>
      </c>
      <c r="K163" s="31">
        <v>432.85</v>
      </c>
      <c r="L163" s="31">
        <v>420.8</v>
      </c>
      <c r="M163" s="31">
        <v>1.89785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149.4</v>
      </c>
      <c r="D164" s="36">
        <v>151.61666666666667</v>
      </c>
      <c r="E164" s="36">
        <v>143.08333333333334</v>
      </c>
      <c r="F164" s="36">
        <v>136.76666666666668</v>
      </c>
      <c r="G164" s="36">
        <v>128.23333333333335</v>
      </c>
      <c r="H164" s="36">
        <v>157.93333333333334</v>
      </c>
      <c r="I164" s="36">
        <v>166.46666666666664</v>
      </c>
      <c r="J164" s="36">
        <v>172.78333333333333</v>
      </c>
      <c r="K164" s="31">
        <v>160.15</v>
      </c>
      <c r="L164" s="31">
        <v>145.30000000000001</v>
      </c>
      <c r="M164" s="31">
        <v>100.7435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148.5</v>
      </c>
      <c r="D165" s="36">
        <v>149.33333333333334</v>
      </c>
      <c r="E165" s="36">
        <v>145.91666666666669</v>
      </c>
      <c r="F165" s="36">
        <v>143.33333333333334</v>
      </c>
      <c r="G165" s="36">
        <v>139.91666666666669</v>
      </c>
      <c r="H165" s="36">
        <v>151.91666666666669</v>
      </c>
      <c r="I165" s="36">
        <v>155.33333333333337</v>
      </c>
      <c r="J165" s="36">
        <v>157.91666666666669</v>
      </c>
      <c r="K165" s="31">
        <v>152.75</v>
      </c>
      <c r="L165" s="31">
        <v>146.75</v>
      </c>
      <c r="M165" s="31">
        <v>122.73614999999999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593.4</v>
      </c>
      <c r="D166" s="36">
        <v>611.38333333333333</v>
      </c>
      <c r="E166" s="36">
        <v>564.26666666666665</v>
      </c>
      <c r="F166" s="36">
        <v>535.13333333333333</v>
      </c>
      <c r="G166" s="36">
        <v>488.01666666666665</v>
      </c>
      <c r="H166" s="36">
        <v>640.51666666666665</v>
      </c>
      <c r="I166" s="36">
        <v>687.63333333333321</v>
      </c>
      <c r="J166" s="36">
        <v>716.76666666666665</v>
      </c>
      <c r="K166" s="31">
        <v>658.5</v>
      </c>
      <c r="L166" s="31">
        <v>582.25</v>
      </c>
      <c r="M166" s="31">
        <v>5.4099000000000004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4100.1499999999996</v>
      </c>
      <c r="D167" s="36">
        <v>4115.3666666666659</v>
      </c>
      <c r="E167" s="36">
        <v>4074.7833333333319</v>
      </c>
      <c r="F167" s="36">
        <v>4049.4166666666661</v>
      </c>
      <c r="G167" s="36">
        <v>4008.8333333333321</v>
      </c>
      <c r="H167" s="36">
        <v>4140.7333333333318</v>
      </c>
      <c r="I167" s="36">
        <v>4181.3166666666657</v>
      </c>
      <c r="J167" s="36">
        <v>4206.6833333333316</v>
      </c>
      <c r="K167" s="31">
        <v>4155.95</v>
      </c>
      <c r="L167" s="31">
        <v>4090</v>
      </c>
      <c r="M167" s="31">
        <v>0.26984000000000002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844.1</v>
      </c>
      <c r="D168" s="36">
        <v>854.13333333333321</v>
      </c>
      <c r="E168" s="36">
        <v>823.26666666666642</v>
      </c>
      <c r="F168" s="36">
        <v>802.43333333333317</v>
      </c>
      <c r="G168" s="36">
        <v>771.56666666666638</v>
      </c>
      <c r="H168" s="36">
        <v>874.96666666666647</v>
      </c>
      <c r="I168" s="36">
        <v>905.83333333333326</v>
      </c>
      <c r="J168" s="36">
        <v>926.66666666666652</v>
      </c>
      <c r="K168" s="31">
        <v>885</v>
      </c>
      <c r="L168" s="31">
        <v>833.3</v>
      </c>
      <c r="M168" s="31">
        <v>4.6966200000000002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207.3</v>
      </c>
      <c r="D169" s="36">
        <v>209.08333333333334</v>
      </c>
      <c r="E169" s="36">
        <v>202.26666666666668</v>
      </c>
      <c r="F169" s="36">
        <v>197.23333333333335</v>
      </c>
      <c r="G169" s="36">
        <v>190.41666666666669</v>
      </c>
      <c r="H169" s="36">
        <v>214.11666666666667</v>
      </c>
      <c r="I169" s="36">
        <v>220.93333333333334</v>
      </c>
      <c r="J169" s="36">
        <v>225.96666666666667</v>
      </c>
      <c r="K169" s="31">
        <v>215.9</v>
      </c>
      <c r="L169" s="31">
        <v>204.05</v>
      </c>
      <c r="M169" s="31">
        <v>12.95072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182.05</v>
      </c>
      <c r="D170" s="36">
        <v>184.31666666666669</v>
      </c>
      <c r="E170" s="36">
        <v>176.13333333333338</v>
      </c>
      <c r="F170" s="36">
        <v>170.2166666666667</v>
      </c>
      <c r="G170" s="36">
        <v>162.03333333333339</v>
      </c>
      <c r="H170" s="36">
        <v>190.23333333333338</v>
      </c>
      <c r="I170" s="36">
        <v>198.41666666666671</v>
      </c>
      <c r="J170" s="36">
        <v>204.33333333333337</v>
      </c>
      <c r="K170" s="31">
        <v>192.5</v>
      </c>
      <c r="L170" s="31">
        <v>178.4</v>
      </c>
      <c r="M170" s="31">
        <v>28.712440000000001</v>
      </c>
      <c r="N170" s="1"/>
      <c r="O170" s="1"/>
    </row>
    <row r="171" spans="1:15" ht="12.75" customHeight="1">
      <c r="A171" s="33">
        <v>161</v>
      </c>
      <c r="B171" s="53" t="s">
        <v>834</v>
      </c>
      <c r="C171" s="31">
        <v>609.9</v>
      </c>
      <c r="D171" s="36">
        <v>626.61666666666667</v>
      </c>
      <c r="E171" s="36">
        <v>589.48333333333335</v>
      </c>
      <c r="F171" s="36">
        <v>569.06666666666672</v>
      </c>
      <c r="G171" s="36">
        <v>531.93333333333339</v>
      </c>
      <c r="H171" s="36">
        <v>647.0333333333333</v>
      </c>
      <c r="I171" s="36">
        <v>684.16666666666674</v>
      </c>
      <c r="J171" s="36">
        <v>704.58333333333326</v>
      </c>
      <c r="K171" s="31">
        <v>663.75</v>
      </c>
      <c r="L171" s="31">
        <v>606.20000000000005</v>
      </c>
      <c r="M171" s="31">
        <v>3.3377500000000002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385.55</v>
      </c>
      <c r="D172" s="36">
        <v>390.84999999999997</v>
      </c>
      <c r="E172" s="36">
        <v>372.69999999999993</v>
      </c>
      <c r="F172" s="36">
        <v>359.84999999999997</v>
      </c>
      <c r="G172" s="36">
        <v>341.69999999999993</v>
      </c>
      <c r="H172" s="36">
        <v>403.69999999999993</v>
      </c>
      <c r="I172" s="36">
        <v>421.84999999999991</v>
      </c>
      <c r="J172" s="36">
        <v>434.69999999999993</v>
      </c>
      <c r="K172" s="31">
        <v>409</v>
      </c>
      <c r="L172" s="31">
        <v>378</v>
      </c>
      <c r="M172" s="31">
        <v>27.991849999999999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1213.45</v>
      </c>
      <c r="D173" s="36">
        <v>1221.8333333333333</v>
      </c>
      <c r="E173" s="36">
        <v>1166.6666666666665</v>
      </c>
      <c r="F173" s="36">
        <v>1119.8833333333332</v>
      </c>
      <c r="G173" s="36">
        <v>1064.7166666666665</v>
      </c>
      <c r="H173" s="36">
        <v>1268.6166666666666</v>
      </c>
      <c r="I173" s="36">
        <v>1323.7833333333331</v>
      </c>
      <c r="J173" s="36">
        <v>1370.5666666666666</v>
      </c>
      <c r="K173" s="31">
        <v>1277</v>
      </c>
      <c r="L173" s="31">
        <v>1175.05</v>
      </c>
      <c r="M173" s="31">
        <v>1.7804199999999999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168.7</v>
      </c>
      <c r="D174" s="36">
        <v>171.7166666666667</v>
      </c>
      <c r="E174" s="36">
        <v>163.28333333333339</v>
      </c>
      <c r="F174" s="36">
        <v>157.8666666666667</v>
      </c>
      <c r="G174" s="36">
        <v>149.43333333333339</v>
      </c>
      <c r="H174" s="36">
        <v>177.13333333333338</v>
      </c>
      <c r="I174" s="36">
        <v>185.56666666666666</v>
      </c>
      <c r="J174" s="36">
        <v>190.98333333333338</v>
      </c>
      <c r="K174" s="31">
        <v>180.15</v>
      </c>
      <c r="L174" s="31">
        <v>166.3</v>
      </c>
      <c r="M174" s="31">
        <v>228.32223999999999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1270.8</v>
      </c>
      <c r="D175" s="36">
        <v>1277.7166666666665</v>
      </c>
      <c r="E175" s="36">
        <v>1256.083333333333</v>
      </c>
      <c r="F175" s="36">
        <v>1241.3666666666666</v>
      </c>
      <c r="G175" s="36">
        <v>1219.7333333333331</v>
      </c>
      <c r="H175" s="36">
        <v>1292.4333333333329</v>
      </c>
      <c r="I175" s="36">
        <v>1314.0666666666666</v>
      </c>
      <c r="J175" s="36">
        <v>1328.7833333333328</v>
      </c>
      <c r="K175" s="31">
        <v>1299.3499999999999</v>
      </c>
      <c r="L175" s="31">
        <v>1263</v>
      </c>
      <c r="M175" s="31">
        <v>2.1252200000000001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75.150000000000006</v>
      </c>
      <c r="D176" s="36">
        <v>76.63333333333334</v>
      </c>
      <c r="E176" s="36">
        <v>72.116666666666674</v>
      </c>
      <c r="F176" s="36">
        <v>69.083333333333329</v>
      </c>
      <c r="G176" s="36">
        <v>64.566666666666663</v>
      </c>
      <c r="H176" s="36">
        <v>79.666666666666686</v>
      </c>
      <c r="I176" s="36">
        <v>84.183333333333366</v>
      </c>
      <c r="J176" s="36">
        <v>87.216666666666697</v>
      </c>
      <c r="K176" s="31">
        <v>81.150000000000006</v>
      </c>
      <c r="L176" s="31">
        <v>73.599999999999994</v>
      </c>
      <c r="M176" s="31">
        <v>349.43702999999999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2347.25</v>
      </c>
      <c r="D177" s="36">
        <v>2364.4166666666665</v>
      </c>
      <c r="E177" s="36">
        <v>2322.833333333333</v>
      </c>
      <c r="F177" s="36">
        <v>2298.4166666666665</v>
      </c>
      <c r="G177" s="36">
        <v>2256.833333333333</v>
      </c>
      <c r="H177" s="36">
        <v>2388.833333333333</v>
      </c>
      <c r="I177" s="36">
        <v>2430.4166666666661</v>
      </c>
      <c r="J177" s="36">
        <v>2454.833333333333</v>
      </c>
      <c r="K177" s="31">
        <v>2406</v>
      </c>
      <c r="L177" s="31">
        <v>2340</v>
      </c>
      <c r="M177" s="31">
        <v>0.38535999999999998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317.39999999999998</v>
      </c>
      <c r="D178" s="36">
        <v>327.24999999999994</v>
      </c>
      <c r="E178" s="36">
        <v>301.5499999999999</v>
      </c>
      <c r="F178" s="36">
        <v>285.69999999999993</v>
      </c>
      <c r="G178" s="36">
        <v>259.99999999999989</v>
      </c>
      <c r="H178" s="36">
        <v>343.09999999999991</v>
      </c>
      <c r="I178" s="36">
        <v>368.79999999999995</v>
      </c>
      <c r="J178" s="36">
        <v>384.64999999999992</v>
      </c>
      <c r="K178" s="31">
        <v>352.95</v>
      </c>
      <c r="L178" s="31">
        <v>311.39999999999998</v>
      </c>
      <c r="M178" s="31">
        <v>42.054290000000002</v>
      </c>
      <c r="N178" s="1"/>
      <c r="O178" s="1"/>
    </row>
    <row r="179" spans="1:15" ht="12.75" customHeight="1">
      <c r="A179" s="33">
        <v>169</v>
      </c>
      <c r="B179" s="53" t="s">
        <v>887</v>
      </c>
      <c r="C179" s="31">
        <v>6374.7</v>
      </c>
      <c r="D179" s="36">
        <v>6409.3833333333323</v>
      </c>
      <c r="E179" s="36">
        <v>6294.616666666665</v>
      </c>
      <c r="F179" s="36">
        <v>6214.5333333333328</v>
      </c>
      <c r="G179" s="36">
        <v>6099.7666666666655</v>
      </c>
      <c r="H179" s="36">
        <v>6489.4666666666644</v>
      </c>
      <c r="I179" s="36">
        <v>6604.2333333333327</v>
      </c>
      <c r="J179" s="36">
        <v>6684.3166666666639</v>
      </c>
      <c r="K179" s="31">
        <v>6524.15</v>
      </c>
      <c r="L179" s="31">
        <v>6329.3</v>
      </c>
      <c r="M179" s="31">
        <v>0.10314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1690.7</v>
      </c>
      <c r="D180" s="36">
        <v>1698.0333333333335</v>
      </c>
      <c r="E180" s="36">
        <v>1663.666666666667</v>
      </c>
      <c r="F180" s="36">
        <v>1636.6333333333334</v>
      </c>
      <c r="G180" s="36">
        <v>1602.2666666666669</v>
      </c>
      <c r="H180" s="36">
        <v>1725.0666666666671</v>
      </c>
      <c r="I180" s="36">
        <v>1759.4333333333334</v>
      </c>
      <c r="J180" s="36">
        <v>1786.4666666666672</v>
      </c>
      <c r="K180" s="31">
        <v>1732.4</v>
      </c>
      <c r="L180" s="31">
        <v>1671</v>
      </c>
      <c r="M180" s="31">
        <v>3.6162000000000001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1926.3</v>
      </c>
      <c r="D181" s="36">
        <v>1946.5</v>
      </c>
      <c r="E181" s="36">
        <v>1877.8</v>
      </c>
      <c r="F181" s="36">
        <v>1829.3</v>
      </c>
      <c r="G181" s="36">
        <v>1760.6</v>
      </c>
      <c r="H181" s="36">
        <v>1995</v>
      </c>
      <c r="I181" s="36">
        <v>2063.6999999999998</v>
      </c>
      <c r="J181" s="36">
        <v>2112.1999999999998</v>
      </c>
      <c r="K181" s="31">
        <v>2015.2</v>
      </c>
      <c r="L181" s="31">
        <v>1898</v>
      </c>
      <c r="M181" s="31">
        <v>2.2230599999999998</v>
      </c>
      <c r="N181" s="1"/>
      <c r="O181" s="1"/>
    </row>
    <row r="182" spans="1:15" ht="12.75" customHeight="1">
      <c r="A182" s="33">
        <v>172</v>
      </c>
      <c r="B182" s="53" t="s">
        <v>888</v>
      </c>
      <c r="C182" s="31">
        <v>688.3</v>
      </c>
      <c r="D182" s="36">
        <v>705.6</v>
      </c>
      <c r="E182" s="36">
        <v>659.2</v>
      </c>
      <c r="F182" s="36">
        <v>630.1</v>
      </c>
      <c r="G182" s="36">
        <v>583.70000000000005</v>
      </c>
      <c r="H182" s="36">
        <v>734.7</v>
      </c>
      <c r="I182" s="36">
        <v>781.09999999999991</v>
      </c>
      <c r="J182" s="36">
        <v>810.2</v>
      </c>
      <c r="K182" s="31">
        <v>752</v>
      </c>
      <c r="L182" s="31">
        <v>676.5</v>
      </c>
      <c r="M182" s="31">
        <v>2.3389799999999998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898.45</v>
      </c>
      <c r="D183" s="36">
        <v>910.69999999999993</v>
      </c>
      <c r="E183" s="36">
        <v>873.24999999999989</v>
      </c>
      <c r="F183" s="36">
        <v>848.05</v>
      </c>
      <c r="G183" s="36">
        <v>810.59999999999991</v>
      </c>
      <c r="H183" s="36">
        <v>935.89999999999986</v>
      </c>
      <c r="I183" s="36">
        <v>973.34999999999991</v>
      </c>
      <c r="J183" s="36">
        <v>998.54999999999984</v>
      </c>
      <c r="K183" s="31">
        <v>948.15</v>
      </c>
      <c r="L183" s="31">
        <v>885.5</v>
      </c>
      <c r="M183" s="31">
        <v>17.736689999999999</v>
      </c>
      <c r="N183" s="1"/>
      <c r="O183" s="1"/>
    </row>
    <row r="184" spans="1:15" ht="12.75" customHeight="1">
      <c r="A184" s="33">
        <v>174</v>
      </c>
      <c r="B184" s="53" t="s">
        <v>838</v>
      </c>
      <c r="C184" s="31">
        <v>1150.7</v>
      </c>
      <c r="D184" s="36">
        <v>1163.9000000000001</v>
      </c>
      <c r="E184" s="36">
        <v>1109.9500000000003</v>
      </c>
      <c r="F184" s="36">
        <v>1069.2000000000003</v>
      </c>
      <c r="G184" s="36">
        <v>1015.2500000000005</v>
      </c>
      <c r="H184" s="36">
        <v>1204.6500000000001</v>
      </c>
      <c r="I184" s="36">
        <v>1258.5999999999999</v>
      </c>
      <c r="J184" s="36">
        <v>1299.3499999999999</v>
      </c>
      <c r="K184" s="31">
        <v>1217.8499999999999</v>
      </c>
      <c r="L184" s="31">
        <v>1123.1500000000001</v>
      </c>
      <c r="M184" s="31">
        <v>6.4449300000000003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1029.45</v>
      </c>
      <c r="D185" s="36">
        <v>1051.8499999999999</v>
      </c>
      <c r="E185" s="36">
        <v>993.69999999999982</v>
      </c>
      <c r="F185" s="36">
        <v>957.94999999999993</v>
      </c>
      <c r="G185" s="36">
        <v>899.79999999999984</v>
      </c>
      <c r="H185" s="36">
        <v>1087.5999999999999</v>
      </c>
      <c r="I185" s="36">
        <v>1145.75</v>
      </c>
      <c r="J185" s="36">
        <v>1181.4999999999998</v>
      </c>
      <c r="K185" s="31">
        <v>1110</v>
      </c>
      <c r="L185" s="31">
        <v>1016.1</v>
      </c>
      <c r="M185" s="31">
        <v>1.8692599999999999</v>
      </c>
      <c r="N185" s="1"/>
      <c r="O185" s="1"/>
    </row>
    <row r="186" spans="1:15" ht="12.75" customHeight="1">
      <c r="A186" s="33">
        <v>176</v>
      </c>
      <c r="B186" s="53" t="s">
        <v>889</v>
      </c>
      <c r="C186" s="31">
        <v>691.25</v>
      </c>
      <c r="D186" s="36">
        <v>689.91666666666663</v>
      </c>
      <c r="E186" s="36">
        <v>665.18333333333328</v>
      </c>
      <c r="F186" s="36">
        <v>639.11666666666667</v>
      </c>
      <c r="G186" s="36">
        <v>614.38333333333333</v>
      </c>
      <c r="H186" s="36">
        <v>715.98333333333323</v>
      </c>
      <c r="I186" s="36">
        <v>740.71666666666658</v>
      </c>
      <c r="J186" s="36">
        <v>766.78333333333319</v>
      </c>
      <c r="K186" s="31">
        <v>714.65</v>
      </c>
      <c r="L186" s="31">
        <v>663.85</v>
      </c>
      <c r="M186" s="31">
        <v>7.6067099999999996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2932.55</v>
      </c>
      <c r="D187" s="36">
        <v>3015.6833333333329</v>
      </c>
      <c r="E187" s="36">
        <v>2722.4166666666661</v>
      </c>
      <c r="F187" s="36">
        <v>2512.2833333333333</v>
      </c>
      <c r="G187" s="36">
        <v>2219.0166666666664</v>
      </c>
      <c r="H187" s="36">
        <v>3225.8166666666657</v>
      </c>
      <c r="I187" s="36">
        <v>3519.083333333333</v>
      </c>
      <c r="J187" s="36">
        <v>3729.2166666666653</v>
      </c>
      <c r="K187" s="31">
        <v>3308.95</v>
      </c>
      <c r="L187" s="31">
        <v>2805.55</v>
      </c>
      <c r="M187" s="31">
        <v>3.1128499999999999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1196.05</v>
      </c>
      <c r="D188" s="36">
        <v>1205.1333333333332</v>
      </c>
      <c r="E188" s="36">
        <v>1176.2166666666665</v>
      </c>
      <c r="F188" s="36">
        <v>1156.3833333333332</v>
      </c>
      <c r="G188" s="36">
        <v>1127.4666666666665</v>
      </c>
      <c r="H188" s="36">
        <v>1224.9666666666665</v>
      </c>
      <c r="I188" s="36">
        <v>1253.8833333333334</v>
      </c>
      <c r="J188" s="36">
        <v>1273.7166666666665</v>
      </c>
      <c r="K188" s="31">
        <v>1234.05</v>
      </c>
      <c r="L188" s="31">
        <v>1185.3</v>
      </c>
      <c r="M188" s="31">
        <v>12.069089999999999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758.65</v>
      </c>
      <c r="D189" s="36">
        <v>766.44999999999993</v>
      </c>
      <c r="E189" s="36">
        <v>745.19999999999982</v>
      </c>
      <c r="F189" s="36">
        <v>731.74999999999989</v>
      </c>
      <c r="G189" s="36">
        <v>710.49999999999977</v>
      </c>
      <c r="H189" s="36">
        <v>779.89999999999986</v>
      </c>
      <c r="I189" s="36">
        <v>801.15000000000009</v>
      </c>
      <c r="J189" s="36">
        <v>814.59999999999991</v>
      </c>
      <c r="K189" s="31">
        <v>787.7</v>
      </c>
      <c r="L189" s="31">
        <v>753</v>
      </c>
      <c r="M189" s="31">
        <v>2.8299099999999999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2205.25</v>
      </c>
      <c r="D190" s="36">
        <v>2242.9166666666665</v>
      </c>
      <c r="E190" s="36">
        <v>2143.4833333333331</v>
      </c>
      <c r="F190" s="36">
        <v>2081.7166666666667</v>
      </c>
      <c r="G190" s="36">
        <v>1982.2833333333333</v>
      </c>
      <c r="H190" s="36">
        <v>2304.6833333333329</v>
      </c>
      <c r="I190" s="36">
        <v>2404.1166666666663</v>
      </c>
      <c r="J190" s="36">
        <v>2465.8833333333328</v>
      </c>
      <c r="K190" s="31">
        <v>2342.35</v>
      </c>
      <c r="L190" s="31">
        <v>2181.15</v>
      </c>
      <c r="M190" s="31">
        <v>10.14147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412.15</v>
      </c>
      <c r="D191" s="36">
        <v>417.75</v>
      </c>
      <c r="E191" s="36">
        <v>401.5</v>
      </c>
      <c r="F191" s="36">
        <v>390.85</v>
      </c>
      <c r="G191" s="36">
        <v>374.6</v>
      </c>
      <c r="H191" s="36">
        <v>428.4</v>
      </c>
      <c r="I191" s="36">
        <v>444.65</v>
      </c>
      <c r="J191" s="36">
        <v>455.29999999999995</v>
      </c>
      <c r="K191" s="31">
        <v>434</v>
      </c>
      <c r="L191" s="31">
        <v>407.1</v>
      </c>
      <c r="M191" s="31">
        <v>15.745710000000001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598.35</v>
      </c>
      <c r="D192" s="36">
        <v>611.61666666666667</v>
      </c>
      <c r="E192" s="36">
        <v>577.23333333333335</v>
      </c>
      <c r="F192" s="36">
        <v>556.11666666666667</v>
      </c>
      <c r="G192" s="36">
        <v>521.73333333333335</v>
      </c>
      <c r="H192" s="36">
        <v>632.73333333333335</v>
      </c>
      <c r="I192" s="36">
        <v>667.11666666666679</v>
      </c>
      <c r="J192" s="36">
        <v>688.23333333333335</v>
      </c>
      <c r="K192" s="31">
        <v>646</v>
      </c>
      <c r="L192" s="31">
        <v>590.5</v>
      </c>
      <c r="M192" s="31">
        <v>29.455490000000001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2149.1</v>
      </c>
      <c r="D193" s="36">
        <v>2163.15</v>
      </c>
      <c r="E193" s="36">
        <v>2123.25</v>
      </c>
      <c r="F193" s="36">
        <v>2097.4</v>
      </c>
      <c r="G193" s="36">
        <v>2057.5</v>
      </c>
      <c r="H193" s="36">
        <v>2189</v>
      </c>
      <c r="I193" s="36">
        <v>2228.9000000000005</v>
      </c>
      <c r="J193" s="36">
        <v>2254.75</v>
      </c>
      <c r="K193" s="31">
        <v>2203.0500000000002</v>
      </c>
      <c r="L193" s="31">
        <v>2137.3000000000002</v>
      </c>
      <c r="M193" s="31">
        <v>8.8114500000000007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909.7</v>
      </c>
      <c r="D194" s="36">
        <v>922.94999999999993</v>
      </c>
      <c r="E194" s="36">
        <v>876.74999999999989</v>
      </c>
      <c r="F194" s="36">
        <v>843.8</v>
      </c>
      <c r="G194" s="36">
        <v>797.59999999999991</v>
      </c>
      <c r="H194" s="36">
        <v>955.89999999999986</v>
      </c>
      <c r="I194" s="36">
        <v>1002.0999999999999</v>
      </c>
      <c r="J194" s="36">
        <v>1035.0499999999997</v>
      </c>
      <c r="K194" s="31">
        <v>969.15</v>
      </c>
      <c r="L194" s="31">
        <v>890</v>
      </c>
      <c r="M194" s="31">
        <v>3.3087599999999999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1908.5</v>
      </c>
      <c r="D195" s="36">
        <v>1924.2833333333335</v>
      </c>
      <c r="E195" s="36">
        <v>1884.2166666666672</v>
      </c>
      <c r="F195" s="36">
        <v>1859.9333333333336</v>
      </c>
      <c r="G195" s="36">
        <v>1819.8666666666672</v>
      </c>
      <c r="H195" s="36">
        <v>1948.5666666666671</v>
      </c>
      <c r="I195" s="36">
        <v>1988.6333333333332</v>
      </c>
      <c r="J195" s="36">
        <v>2012.916666666667</v>
      </c>
      <c r="K195" s="31">
        <v>1964.35</v>
      </c>
      <c r="L195" s="31">
        <v>1900</v>
      </c>
      <c r="M195" s="31">
        <v>0.42175000000000001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706.85</v>
      </c>
      <c r="D196" s="36">
        <v>710.38333333333333</v>
      </c>
      <c r="E196" s="36">
        <v>683.61666666666667</v>
      </c>
      <c r="F196" s="36">
        <v>660.38333333333333</v>
      </c>
      <c r="G196" s="36">
        <v>633.61666666666667</v>
      </c>
      <c r="H196" s="36">
        <v>733.61666666666667</v>
      </c>
      <c r="I196" s="36">
        <v>760.38333333333333</v>
      </c>
      <c r="J196" s="36">
        <v>783.61666666666667</v>
      </c>
      <c r="K196" s="31">
        <v>737.15</v>
      </c>
      <c r="L196" s="31">
        <v>687.15</v>
      </c>
      <c r="M196" s="31">
        <v>1.4325000000000001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361.55</v>
      </c>
      <c r="D197" s="36">
        <v>370.51666666666665</v>
      </c>
      <c r="E197" s="36">
        <v>346.08333333333331</v>
      </c>
      <c r="F197" s="36">
        <v>330.61666666666667</v>
      </c>
      <c r="G197" s="36">
        <v>306.18333333333334</v>
      </c>
      <c r="H197" s="36">
        <v>385.98333333333329</v>
      </c>
      <c r="I197" s="36">
        <v>410.41666666666669</v>
      </c>
      <c r="J197" s="36">
        <v>425.88333333333327</v>
      </c>
      <c r="K197" s="31">
        <v>394.95</v>
      </c>
      <c r="L197" s="31">
        <v>355.05</v>
      </c>
      <c r="M197" s="31">
        <v>10.63377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3227.45</v>
      </c>
      <c r="D198" s="36">
        <v>3248.7166666666667</v>
      </c>
      <c r="E198" s="36">
        <v>3130.3833333333332</v>
      </c>
      <c r="F198" s="36">
        <v>3033.3166666666666</v>
      </c>
      <c r="G198" s="36">
        <v>2914.9833333333331</v>
      </c>
      <c r="H198" s="36">
        <v>3345.7833333333333</v>
      </c>
      <c r="I198" s="36">
        <v>3464.1166666666663</v>
      </c>
      <c r="J198" s="36">
        <v>3561.1833333333334</v>
      </c>
      <c r="K198" s="31">
        <v>3367.05</v>
      </c>
      <c r="L198" s="31">
        <v>3151.65</v>
      </c>
      <c r="M198" s="31">
        <v>0.91064000000000001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528.4</v>
      </c>
      <c r="D199" s="36">
        <v>535.91666666666663</v>
      </c>
      <c r="E199" s="36">
        <v>515.68333333333328</v>
      </c>
      <c r="F199" s="36">
        <v>502.9666666666667</v>
      </c>
      <c r="G199" s="36">
        <v>482.73333333333335</v>
      </c>
      <c r="H199" s="36">
        <v>548.63333333333321</v>
      </c>
      <c r="I199" s="36">
        <v>568.86666666666656</v>
      </c>
      <c r="J199" s="36">
        <v>581.58333333333314</v>
      </c>
      <c r="K199" s="31">
        <v>556.15</v>
      </c>
      <c r="L199" s="31">
        <v>523.20000000000005</v>
      </c>
      <c r="M199" s="31">
        <v>12.66699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598.04999999999995</v>
      </c>
      <c r="D200" s="36">
        <v>605.75</v>
      </c>
      <c r="E200" s="36">
        <v>585.5</v>
      </c>
      <c r="F200" s="36">
        <v>572.95000000000005</v>
      </c>
      <c r="G200" s="36">
        <v>552.70000000000005</v>
      </c>
      <c r="H200" s="36">
        <v>618.29999999999995</v>
      </c>
      <c r="I200" s="36">
        <v>638.54999999999995</v>
      </c>
      <c r="J200" s="36">
        <v>651.09999999999991</v>
      </c>
      <c r="K200" s="31">
        <v>626</v>
      </c>
      <c r="L200" s="31">
        <v>593.20000000000005</v>
      </c>
      <c r="M200" s="31">
        <v>16.12546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174.4</v>
      </c>
      <c r="D201" s="36">
        <v>179.53333333333333</v>
      </c>
      <c r="E201" s="36">
        <v>165.86666666666667</v>
      </c>
      <c r="F201" s="36">
        <v>157.33333333333334</v>
      </c>
      <c r="G201" s="36">
        <v>143.66666666666669</v>
      </c>
      <c r="H201" s="36">
        <v>188.06666666666666</v>
      </c>
      <c r="I201" s="36">
        <v>201.73333333333335</v>
      </c>
      <c r="J201" s="36">
        <v>210.26666666666665</v>
      </c>
      <c r="K201" s="31">
        <v>193.2</v>
      </c>
      <c r="L201" s="31">
        <v>171</v>
      </c>
      <c r="M201" s="31">
        <v>66.41901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189.35</v>
      </c>
      <c r="D202" s="36">
        <v>194.48333333333335</v>
      </c>
      <c r="E202" s="36">
        <v>182.3666666666667</v>
      </c>
      <c r="F202" s="36">
        <v>175.38333333333335</v>
      </c>
      <c r="G202" s="36">
        <v>163.26666666666671</v>
      </c>
      <c r="H202" s="36">
        <v>201.4666666666667</v>
      </c>
      <c r="I202" s="36">
        <v>213.58333333333337</v>
      </c>
      <c r="J202" s="36">
        <v>220.56666666666669</v>
      </c>
      <c r="K202" s="31">
        <v>206.6</v>
      </c>
      <c r="L202" s="31">
        <v>187.5</v>
      </c>
      <c r="M202" s="31">
        <v>54.31711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335.95</v>
      </c>
      <c r="D203" s="36">
        <v>342.06666666666666</v>
      </c>
      <c r="E203" s="36">
        <v>327.18333333333334</v>
      </c>
      <c r="F203" s="36">
        <v>318.41666666666669</v>
      </c>
      <c r="G203" s="36">
        <v>303.53333333333336</v>
      </c>
      <c r="H203" s="36">
        <v>350.83333333333331</v>
      </c>
      <c r="I203" s="36">
        <v>365.71666666666664</v>
      </c>
      <c r="J203" s="36">
        <v>374.48333333333329</v>
      </c>
      <c r="K203" s="31">
        <v>356.95</v>
      </c>
      <c r="L203" s="31">
        <v>333.3</v>
      </c>
      <c r="M203" s="31">
        <v>16.911090000000002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1727.35</v>
      </c>
      <c r="D204" s="36">
        <v>1763.45</v>
      </c>
      <c r="E204" s="36">
        <v>1663.9</v>
      </c>
      <c r="F204" s="36">
        <v>1600.45</v>
      </c>
      <c r="G204" s="36">
        <v>1500.9</v>
      </c>
      <c r="H204" s="36">
        <v>1826.9</v>
      </c>
      <c r="I204" s="36">
        <v>1926.4499999999998</v>
      </c>
      <c r="J204" s="36">
        <v>1989.9</v>
      </c>
      <c r="K204" s="31">
        <v>1863</v>
      </c>
      <c r="L204" s="31">
        <v>1700</v>
      </c>
      <c r="M204" s="31">
        <v>11.793620000000001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1631.5</v>
      </c>
      <c r="D205" s="36">
        <v>1631.0333333333335</v>
      </c>
      <c r="E205" s="36">
        <v>1610.8166666666671</v>
      </c>
      <c r="F205" s="36">
        <v>1590.1333333333334</v>
      </c>
      <c r="G205" s="36">
        <v>1569.916666666667</v>
      </c>
      <c r="H205" s="36">
        <v>1651.7166666666672</v>
      </c>
      <c r="I205" s="36">
        <v>1671.9333333333338</v>
      </c>
      <c r="J205" s="36">
        <v>1692.6166666666672</v>
      </c>
      <c r="K205" s="31">
        <v>1651.25</v>
      </c>
      <c r="L205" s="31">
        <v>1610.35</v>
      </c>
      <c r="M205" s="31">
        <v>25.641349999999999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3636.05</v>
      </c>
      <c r="D206" s="36">
        <v>3657.6666666666665</v>
      </c>
      <c r="E206" s="36">
        <v>3564.4333333333329</v>
      </c>
      <c r="F206" s="36">
        <v>3492.8166666666666</v>
      </c>
      <c r="G206" s="36">
        <v>3399.583333333333</v>
      </c>
      <c r="H206" s="36">
        <v>3729.2833333333328</v>
      </c>
      <c r="I206" s="36">
        <v>3822.5166666666664</v>
      </c>
      <c r="J206" s="36">
        <v>3894.1333333333328</v>
      </c>
      <c r="K206" s="31">
        <v>3750.9</v>
      </c>
      <c r="L206" s="31">
        <v>3586.05</v>
      </c>
      <c r="M206" s="31">
        <v>3.39324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1460.4</v>
      </c>
      <c r="D207" s="36">
        <v>1460.7</v>
      </c>
      <c r="E207" s="36">
        <v>1449.8000000000002</v>
      </c>
      <c r="F207" s="36">
        <v>1439.2</v>
      </c>
      <c r="G207" s="36">
        <v>1428.3000000000002</v>
      </c>
      <c r="H207" s="36">
        <v>1471.3000000000002</v>
      </c>
      <c r="I207" s="36">
        <v>1482.2000000000003</v>
      </c>
      <c r="J207" s="36">
        <v>1492.8000000000002</v>
      </c>
      <c r="K207" s="31">
        <v>1471.6</v>
      </c>
      <c r="L207" s="31">
        <v>1450.1</v>
      </c>
      <c r="M207" s="31">
        <v>315.33726999999999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610.04999999999995</v>
      </c>
      <c r="D208" s="36">
        <v>613.6</v>
      </c>
      <c r="E208" s="36">
        <v>600.5</v>
      </c>
      <c r="F208" s="36">
        <v>590.94999999999993</v>
      </c>
      <c r="G208" s="36">
        <v>577.84999999999991</v>
      </c>
      <c r="H208" s="36">
        <v>623.15000000000009</v>
      </c>
      <c r="I208" s="36">
        <v>636.25000000000023</v>
      </c>
      <c r="J208" s="36">
        <v>645.80000000000018</v>
      </c>
      <c r="K208" s="31">
        <v>626.70000000000005</v>
      </c>
      <c r="L208" s="31">
        <v>604.04999999999995</v>
      </c>
      <c r="M208" s="31">
        <v>28.40155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83.7</v>
      </c>
      <c r="D209" s="36">
        <v>86.116666666666674</v>
      </c>
      <c r="E209" s="36">
        <v>77.833333333333343</v>
      </c>
      <c r="F209" s="36">
        <v>71.966666666666669</v>
      </c>
      <c r="G209" s="36">
        <v>63.683333333333337</v>
      </c>
      <c r="H209" s="36">
        <v>91.983333333333348</v>
      </c>
      <c r="I209" s="36">
        <v>100.26666666666668</v>
      </c>
      <c r="J209" s="36">
        <v>106.13333333333335</v>
      </c>
      <c r="K209" s="31">
        <v>94.4</v>
      </c>
      <c r="L209" s="31">
        <v>80.25</v>
      </c>
      <c r="M209" s="31">
        <v>378.65971000000002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445.4</v>
      </c>
      <c r="D210" s="36">
        <v>456.45</v>
      </c>
      <c r="E210" s="36">
        <v>431.75</v>
      </c>
      <c r="F210" s="36">
        <v>418.1</v>
      </c>
      <c r="G210" s="36">
        <v>393.40000000000003</v>
      </c>
      <c r="H210" s="36">
        <v>470.09999999999997</v>
      </c>
      <c r="I210" s="36">
        <v>494.7999999999999</v>
      </c>
      <c r="J210" s="36">
        <v>508.44999999999993</v>
      </c>
      <c r="K210" s="31">
        <v>481.15</v>
      </c>
      <c r="L210" s="31">
        <v>442.8</v>
      </c>
      <c r="M210" s="31">
        <v>1.3174600000000001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785.15</v>
      </c>
      <c r="D211" s="36">
        <v>795.7833333333333</v>
      </c>
      <c r="E211" s="36">
        <v>769.61666666666656</v>
      </c>
      <c r="F211" s="36">
        <v>754.08333333333326</v>
      </c>
      <c r="G211" s="36">
        <v>727.91666666666652</v>
      </c>
      <c r="H211" s="36">
        <v>811.31666666666661</v>
      </c>
      <c r="I211" s="36">
        <v>837.48333333333335</v>
      </c>
      <c r="J211" s="36">
        <v>853.01666666666665</v>
      </c>
      <c r="K211" s="31">
        <v>821.95</v>
      </c>
      <c r="L211" s="31">
        <v>780.25</v>
      </c>
      <c r="M211" s="31">
        <v>5.2976299999999998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1474.05</v>
      </c>
      <c r="D212" s="36">
        <v>1494.0833333333333</v>
      </c>
      <c r="E212" s="36">
        <v>1444.0166666666664</v>
      </c>
      <c r="F212" s="36">
        <v>1413.9833333333331</v>
      </c>
      <c r="G212" s="36">
        <v>1363.9166666666663</v>
      </c>
      <c r="H212" s="36">
        <v>1524.1166666666666</v>
      </c>
      <c r="I212" s="36">
        <v>1574.1833333333336</v>
      </c>
      <c r="J212" s="36">
        <v>1604.2166666666667</v>
      </c>
      <c r="K212" s="31">
        <v>1544.15</v>
      </c>
      <c r="L212" s="31">
        <v>1464.05</v>
      </c>
      <c r="M212" s="31">
        <v>16.11966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4512.1000000000004</v>
      </c>
      <c r="D213" s="36">
        <v>4558.4666666666672</v>
      </c>
      <c r="E213" s="36">
        <v>4430.1833333333343</v>
      </c>
      <c r="F213" s="36">
        <v>4348.2666666666673</v>
      </c>
      <c r="G213" s="36">
        <v>4219.9833333333345</v>
      </c>
      <c r="H213" s="36">
        <v>4640.3833333333341</v>
      </c>
      <c r="I213" s="36">
        <v>4768.666666666667</v>
      </c>
      <c r="J213" s="36">
        <v>4850.5833333333339</v>
      </c>
      <c r="K213" s="31">
        <v>4686.75</v>
      </c>
      <c r="L213" s="31">
        <v>4476.55</v>
      </c>
      <c r="M213" s="31">
        <v>7.0012299999999996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507</v>
      </c>
      <c r="D214" s="36">
        <v>512.73333333333335</v>
      </c>
      <c r="E214" s="36">
        <v>495.4666666666667</v>
      </c>
      <c r="F214" s="36">
        <v>483.93333333333334</v>
      </c>
      <c r="G214" s="36">
        <v>466.66666666666669</v>
      </c>
      <c r="H214" s="36">
        <v>524.26666666666665</v>
      </c>
      <c r="I214" s="36">
        <v>541.5333333333333</v>
      </c>
      <c r="J214" s="36">
        <v>553.06666666666672</v>
      </c>
      <c r="K214" s="31">
        <v>530</v>
      </c>
      <c r="L214" s="31">
        <v>501.2</v>
      </c>
      <c r="M214" s="31">
        <v>57.12435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3039.5</v>
      </c>
      <c r="D215" s="36">
        <v>3108.5333333333333</v>
      </c>
      <c r="E215" s="36">
        <v>2946.7166666666667</v>
      </c>
      <c r="F215" s="36">
        <v>2853.9333333333334</v>
      </c>
      <c r="G215" s="36">
        <v>2692.1166666666668</v>
      </c>
      <c r="H215" s="36">
        <v>3201.3166666666666</v>
      </c>
      <c r="I215" s="36">
        <v>3363.1333333333332</v>
      </c>
      <c r="J215" s="36">
        <v>3455.9166666666665</v>
      </c>
      <c r="K215" s="31">
        <v>3270.35</v>
      </c>
      <c r="L215" s="31">
        <v>3015.75</v>
      </c>
      <c r="M215" s="31">
        <v>34.486469999999997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235.05</v>
      </c>
      <c r="D216" s="36">
        <v>241.61666666666667</v>
      </c>
      <c r="E216" s="36">
        <v>224.43333333333334</v>
      </c>
      <c r="F216" s="36">
        <v>213.81666666666666</v>
      </c>
      <c r="G216" s="36">
        <v>196.63333333333333</v>
      </c>
      <c r="H216" s="36">
        <v>252.23333333333335</v>
      </c>
      <c r="I216" s="36">
        <v>269.41666666666669</v>
      </c>
      <c r="J216" s="36">
        <v>280.03333333333336</v>
      </c>
      <c r="K216" s="31">
        <v>258.8</v>
      </c>
      <c r="L216" s="31">
        <v>231</v>
      </c>
      <c r="M216" s="31">
        <v>121.51483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483.9</v>
      </c>
      <c r="D217" s="36">
        <v>493.16666666666669</v>
      </c>
      <c r="E217" s="36">
        <v>469.33333333333337</v>
      </c>
      <c r="F217" s="36">
        <v>454.76666666666671</v>
      </c>
      <c r="G217" s="36">
        <v>430.93333333333339</v>
      </c>
      <c r="H217" s="36">
        <v>507.73333333333335</v>
      </c>
      <c r="I217" s="36">
        <v>531.56666666666672</v>
      </c>
      <c r="J217" s="36">
        <v>546.13333333333333</v>
      </c>
      <c r="K217" s="31">
        <v>517</v>
      </c>
      <c r="L217" s="31">
        <v>478.6</v>
      </c>
      <c r="M217" s="31">
        <v>78.233369999999994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2312.6</v>
      </c>
      <c r="D218" s="36">
        <v>2330.4833333333336</v>
      </c>
      <c r="E218" s="36">
        <v>2285.9666666666672</v>
      </c>
      <c r="F218" s="36">
        <v>2259.3333333333335</v>
      </c>
      <c r="G218" s="36">
        <v>2214.8166666666671</v>
      </c>
      <c r="H218" s="36">
        <v>2357.1166666666672</v>
      </c>
      <c r="I218" s="36">
        <v>2401.6333333333337</v>
      </c>
      <c r="J218" s="36">
        <v>2428.2666666666673</v>
      </c>
      <c r="K218" s="31">
        <v>2375</v>
      </c>
      <c r="L218" s="31">
        <v>2303.85</v>
      </c>
      <c r="M218" s="31">
        <v>23.226690000000001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301.8</v>
      </c>
      <c r="D219" s="36">
        <v>303.5</v>
      </c>
      <c r="E219" s="36">
        <v>298.3</v>
      </c>
      <c r="F219" s="36">
        <v>294.8</v>
      </c>
      <c r="G219" s="36">
        <v>289.60000000000002</v>
      </c>
      <c r="H219" s="36">
        <v>307</v>
      </c>
      <c r="I219" s="36">
        <v>312.20000000000005</v>
      </c>
      <c r="J219" s="36">
        <v>315.7</v>
      </c>
      <c r="K219" s="31">
        <v>308.7</v>
      </c>
      <c r="L219" s="31">
        <v>300</v>
      </c>
      <c r="M219" s="31">
        <v>5.6041100000000004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6370.95</v>
      </c>
      <c r="D220" s="36">
        <v>6397.25</v>
      </c>
      <c r="E220" s="36">
        <v>6244.8</v>
      </c>
      <c r="F220" s="36">
        <v>6118.6500000000005</v>
      </c>
      <c r="G220" s="36">
        <v>5966.2000000000007</v>
      </c>
      <c r="H220" s="36">
        <v>6523.4</v>
      </c>
      <c r="I220" s="36">
        <v>6675.85</v>
      </c>
      <c r="J220" s="36">
        <v>6801.9999999999991</v>
      </c>
      <c r="K220" s="31">
        <v>6549.7</v>
      </c>
      <c r="L220" s="31">
        <v>6271.1</v>
      </c>
      <c r="M220" s="31">
        <v>0.41320000000000001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818</v>
      </c>
      <c r="D221" s="36">
        <v>836.33333333333337</v>
      </c>
      <c r="E221" s="36">
        <v>797.66666666666674</v>
      </c>
      <c r="F221" s="36">
        <v>777.33333333333337</v>
      </c>
      <c r="G221" s="36">
        <v>738.66666666666674</v>
      </c>
      <c r="H221" s="36">
        <v>856.66666666666674</v>
      </c>
      <c r="I221" s="36">
        <v>895.33333333333348</v>
      </c>
      <c r="J221" s="36">
        <v>915.66666666666674</v>
      </c>
      <c r="K221" s="31">
        <v>875</v>
      </c>
      <c r="L221" s="31">
        <v>816</v>
      </c>
      <c r="M221" s="31">
        <v>1.2096800000000001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36442.6</v>
      </c>
      <c r="D222" s="36">
        <v>36704.416666666664</v>
      </c>
      <c r="E222" s="36">
        <v>36009.183333333327</v>
      </c>
      <c r="F222" s="36">
        <v>35575.766666666663</v>
      </c>
      <c r="G222" s="36">
        <v>34880.533333333326</v>
      </c>
      <c r="H222" s="36">
        <v>37137.833333333328</v>
      </c>
      <c r="I222" s="36">
        <v>37833.066666666666</v>
      </c>
      <c r="J222" s="36">
        <v>38266.48333333333</v>
      </c>
      <c r="K222" s="31">
        <v>37399.65</v>
      </c>
      <c r="L222" s="31">
        <v>36271</v>
      </c>
      <c r="M222" s="31">
        <v>2.945E-2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164.15</v>
      </c>
      <c r="D223" s="36">
        <v>171.6</v>
      </c>
      <c r="E223" s="36">
        <v>156.69999999999999</v>
      </c>
      <c r="F223" s="36">
        <v>149.25</v>
      </c>
      <c r="G223" s="36">
        <v>134.35</v>
      </c>
      <c r="H223" s="36">
        <v>179.04999999999998</v>
      </c>
      <c r="I223" s="36">
        <v>193.95000000000002</v>
      </c>
      <c r="J223" s="36">
        <v>201.39999999999998</v>
      </c>
      <c r="K223" s="31">
        <v>186.5</v>
      </c>
      <c r="L223" s="31">
        <v>164.15</v>
      </c>
      <c r="M223" s="31">
        <v>152.52429000000001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1083.95</v>
      </c>
      <c r="D224" s="36">
        <v>1082.2500000000002</v>
      </c>
      <c r="E224" s="36">
        <v>1074.8500000000004</v>
      </c>
      <c r="F224" s="36">
        <v>1065.7500000000002</v>
      </c>
      <c r="G224" s="36">
        <v>1058.3500000000004</v>
      </c>
      <c r="H224" s="36">
        <v>1091.3500000000004</v>
      </c>
      <c r="I224" s="36">
        <v>1098.7500000000005</v>
      </c>
      <c r="J224" s="36">
        <v>1107.8500000000004</v>
      </c>
      <c r="K224" s="31">
        <v>1089.6500000000001</v>
      </c>
      <c r="L224" s="31">
        <v>1073.1500000000001</v>
      </c>
      <c r="M224" s="31">
        <v>248.55869999999999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1643.25</v>
      </c>
      <c r="D225" s="36">
        <v>1652.7</v>
      </c>
      <c r="E225" s="36">
        <v>1626.6000000000001</v>
      </c>
      <c r="F225" s="36">
        <v>1609.95</v>
      </c>
      <c r="G225" s="36">
        <v>1583.8500000000001</v>
      </c>
      <c r="H225" s="36">
        <v>1669.3500000000001</v>
      </c>
      <c r="I225" s="36">
        <v>1695.45</v>
      </c>
      <c r="J225" s="36">
        <v>1712.1000000000001</v>
      </c>
      <c r="K225" s="31">
        <v>1678.8</v>
      </c>
      <c r="L225" s="31">
        <v>1636.05</v>
      </c>
      <c r="M225" s="31">
        <v>17.12838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573.54999999999995</v>
      </c>
      <c r="D226" s="36">
        <v>581.65</v>
      </c>
      <c r="E226" s="36">
        <v>558.9</v>
      </c>
      <c r="F226" s="36">
        <v>544.25</v>
      </c>
      <c r="G226" s="36">
        <v>521.5</v>
      </c>
      <c r="H226" s="36">
        <v>596.29999999999995</v>
      </c>
      <c r="I226" s="36">
        <v>619.04999999999995</v>
      </c>
      <c r="J226" s="36">
        <v>633.69999999999993</v>
      </c>
      <c r="K226" s="31">
        <v>604.4</v>
      </c>
      <c r="L226" s="31">
        <v>567</v>
      </c>
      <c r="M226" s="31">
        <v>31.125060000000001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751.7</v>
      </c>
      <c r="D227" s="36">
        <v>751.11666666666667</v>
      </c>
      <c r="E227" s="36">
        <v>733.23333333333335</v>
      </c>
      <c r="F227" s="36">
        <v>714.76666666666665</v>
      </c>
      <c r="G227" s="36">
        <v>696.88333333333333</v>
      </c>
      <c r="H227" s="36">
        <v>769.58333333333337</v>
      </c>
      <c r="I227" s="36">
        <v>787.46666666666681</v>
      </c>
      <c r="J227" s="36">
        <v>805.93333333333339</v>
      </c>
      <c r="K227" s="31">
        <v>769</v>
      </c>
      <c r="L227" s="31">
        <v>732.65</v>
      </c>
      <c r="M227" s="31">
        <v>12.98686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76.7</v>
      </c>
      <c r="D228" s="36">
        <v>78.7</v>
      </c>
      <c r="E228" s="36">
        <v>73.5</v>
      </c>
      <c r="F228" s="36">
        <v>70.3</v>
      </c>
      <c r="G228" s="36">
        <v>65.099999999999994</v>
      </c>
      <c r="H228" s="36">
        <v>81.900000000000006</v>
      </c>
      <c r="I228" s="36">
        <v>87.100000000000023</v>
      </c>
      <c r="J228" s="36">
        <v>90.300000000000011</v>
      </c>
      <c r="K228" s="31">
        <v>83.9</v>
      </c>
      <c r="L228" s="31">
        <v>75.5</v>
      </c>
      <c r="M228" s="31">
        <v>166.63944000000001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77.5</v>
      </c>
      <c r="D229" s="36">
        <v>78.166666666666671</v>
      </c>
      <c r="E229" s="36">
        <v>76.333333333333343</v>
      </c>
      <c r="F229" s="36">
        <v>75.166666666666671</v>
      </c>
      <c r="G229" s="36">
        <v>73.333333333333343</v>
      </c>
      <c r="H229" s="36">
        <v>79.333333333333343</v>
      </c>
      <c r="I229" s="36">
        <v>81.166666666666686</v>
      </c>
      <c r="J229" s="36">
        <v>82.333333333333343</v>
      </c>
      <c r="K229" s="31">
        <v>80</v>
      </c>
      <c r="L229" s="31">
        <v>77</v>
      </c>
      <c r="M229" s="31">
        <v>433.14355999999998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108.9</v>
      </c>
      <c r="D230" s="36">
        <v>110.13333333333334</v>
      </c>
      <c r="E230" s="36">
        <v>106.56666666666668</v>
      </c>
      <c r="F230" s="36">
        <v>104.23333333333333</v>
      </c>
      <c r="G230" s="36">
        <v>100.66666666666667</v>
      </c>
      <c r="H230" s="36">
        <v>112.46666666666668</v>
      </c>
      <c r="I230" s="36">
        <v>116.03333333333335</v>
      </c>
      <c r="J230" s="36">
        <v>118.36666666666669</v>
      </c>
      <c r="K230" s="31">
        <v>113.7</v>
      </c>
      <c r="L230" s="31">
        <v>107.8</v>
      </c>
      <c r="M230" s="31">
        <v>130.22299000000001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384.15</v>
      </c>
      <c r="D231" s="36">
        <v>388.18333333333334</v>
      </c>
      <c r="E231" s="36">
        <v>371.4666666666667</v>
      </c>
      <c r="F231" s="36">
        <v>358.78333333333336</v>
      </c>
      <c r="G231" s="36">
        <v>342.06666666666672</v>
      </c>
      <c r="H231" s="36">
        <v>400.86666666666667</v>
      </c>
      <c r="I231" s="36">
        <v>417.58333333333326</v>
      </c>
      <c r="J231" s="36">
        <v>430.26666666666665</v>
      </c>
      <c r="K231" s="31">
        <v>404.9</v>
      </c>
      <c r="L231" s="31">
        <v>375.5</v>
      </c>
      <c r="M231" s="31">
        <v>16.191410000000001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50.95</v>
      </c>
      <c r="D232" s="36">
        <v>53.333333333333336</v>
      </c>
      <c r="E232" s="36">
        <v>48.516666666666673</v>
      </c>
      <c r="F232" s="36">
        <v>46.083333333333336</v>
      </c>
      <c r="G232" s="36">
        <v>41.266666666666673</v>
      </c>
      <c r="H232" s="36">
        <v>55.766666666666673</v>
      </c>
      <c r="I232" s="36">
        <v>60.583333333333336</v>
      </c>
      <c r="J232" s="36">
        <v>63.016666666666673</v>
      </c>
      <c r="K232" s="31">
        <v>58.15</v>
      </c>
      <c r="L232" s="31">
        <v>50.9</v>
      </c>
      <c r="M232" s="31">
        <v>328.53939000000003</v>
      </c>
      <c r="N232" s="1"/>
      <c r="O232" s="1"/>
    </row>
    <row r="233" spans="1:15" ht="12.75" customHeight="1">
      <c r="A233" s="33">
        <v>223</v>
      </c>
      <c r="B233" s="53" t="s">
        <v>815</v>
      </c>
      <c r="C233" s="31">
        <v>185.2</v>
      </c>
      <c r="D233" s="36">
        <v>192.4</v>
      </c>
      <c r="E233" s="36">
        <v>173.9</v>
      </c>
      <c r="F233" s="36">
        <v>162.6</v>
      </c>
      <c r="G233" s="36">
        <v>144.1</v>
      </c>
      <c r="H233" s="36">
        <v>203.70000000000002</v>
      </c>
      <c r="I233" s="36">
        <v>222.20000000000002</v>
      </c>
      <c r="J233" s="36">
        <v>233.50000000000003</v>
      </c>
      <c r="K233" s="31">
        <v>210.9</v>
      </c>
      <c r="L233" s="31">
        <v>181.1</v>
      </c>
      <c r="M233" s="31">
        <v>222.08556999999999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422.45</v>
      </c>
      <c r="D234" s="36">
        <v>427.2</v>
      </c>
      <c r="E234" s="36">
        <v>416.4</v>
      </c>
      <c r="F234" s="36">
        <v>410.34999999999997</v>
      </c>
      <c r="G234" s="36">
        <v>399.54999999999995</v>
      </c>
      <c r="H234" s="36">
        <v>433.25</v>
      </c>
      <c r="I234" s="36">
        <v>444.05000000000007</v>
      </c>
      <c r="J234" s="36">
        <v>450.1</v>
      </c>
      <c r="K234" s="31">
        <v>438</v>
      </c>
      <c r="L234" s="31">
        <v>421.15</v>
      </c>
      <c r="M234" s="31">
        <v>1016.12428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233.75</v>
      </c>
      <c r="D235" s="36">
        <v>242.06666666666669</v>
      </c>
      <c r="E235" s="36">
        <v>221.68333333333339</v>
      </c>
      <c r="F235" s="36">
        <v>209.6166666666667</v>
      </c>
      <c r="G235" s="36">
        <v>189.23333333333341</v>
      </c>
      <c r="H235" s="36">
        <v>254.13333333333338</v>
      </c>
      <c r="I235" s="36">
        <v>274.51666666666665</v>
      </c>
      <c r="J235" s="36">
        <v>286.58333333333337</v>
      </c>
      <c r="K235" s="31">
        <v>262.45</v>
      </c>
      <c r="L235" s="31">
        <v>230</v>
      </c>
      <c r="M235" s="31">
        <v>21.350850000000001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196.05</v>
      </c>
      <c r="D236" s="36">
        <v>201.61666666666667</v>
      </c>
      <c r="E236" s="36">
        <v>188.58333333333334</v>
      </c>
      <c r="F236" s="36">
        <v>181.11666666666667</v>
      </c>
      <c r="G236" s="36">
        <v>168.08333333333334</v>
      </c>
      <c r="H236" s="36">
        <v>209.08333333333334</v>
      </c>
      <c r="I236" s="36">
        <v>222.11666666666665</v>
      </c>
      <c r="J236" s="36">
        <v>229.58333333333334</v>
      </c>
      <c r="K236" s="31">
        <v>214.65</v>
      </c>
      <c r="L236" s="31">
        <v>194.15</v>
      </c>
      <c r="M236" s="31">
        <v>46.700580000000002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160</v>
      </c>
      <c r="D237" s="36">
        <v>164.75</v>
      </c>
      <c r="E237" s="36">
        <v>153.19999999999999</v>
      </c>
      <c r="F237" s="36">
        <v>146.39999999999998</v>
      </c>
      <c r="G237" s="36">
        <v>134.84999999999997</v>
      </c>
      <c r="H237" s="36">
        <v>171.55</v>
      </c>
      <c r="I237" s="36">
        <v>183.10000000000002</v>
      </c>
      <c r="J237" s="36">
        <v>189.90000000000003</v>
      </c>
      <c r="K237" s="31">
        <v>176.3</v>
      </c>
      <c r="L237" s="31">
        <v>157.94999999999999</v>
      </c>
      <c r="M237" s="31">
        <v>154.63740000000001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2516.9</v>
      </c>
      <c r="D238" s="36">
        <v>2566.5</v>
      </c>
      <c r="E238" s="36">
        <v>2454.4</v>
      </c>
      <c r="F238" s="36">
        <v>2391.9</v>
      </c>
      <c r="G238" s="36">
        <v>2279.8000000000002</v>
      </c>
      <c r="H238" s="36">
        <v>2629</v>
      </c>
      <c r="I238" s="36">
        <v>2741.1000000000004</v>
      </c>
      <c r="J238" s="36">
        <v>2803.6</v>
      </c>
      <c r="K238" s="31">
        <v>2678.6</v>
      </c>
      <c r="L238" s="31">
        <v>2504</v>
      </c>
      <c r="M238" s="31">
        <v>1.7759499999999999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501.2</v>
      </c>
      <c r="D239" s="36">
        <v>506.25</v>
      </c>
      <c r="E239" s="36">
        <v>489.04999999999995</v>
      </c>
      <c r="F239" s="36">
        <v>476.9</v>
      </c>
      <c r="G239" s="36">
        <v>459.69999999999993</v>
      </c>
      <c r="H239" s="36">
        <v>518.4</v>
      </c>
      <c r="I239" s="36">
        <v>535.6</v>
      </c>
      <c r="J239" s="36">
        <v>547.75</v>
      </c>
      <c r="K239" s="31">
        <v>523.45000000000005</v>
      </c>
      <c r="L239" s="31">
        <v>494.1</v>
      </c>
      <c r="M239" s="31">
        <v>34.662199999999999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133.1</v>
      </c>
      <c r="D240" s="36">
        <v>135.4</v>
      </c>
      <c r="E240" s="36">
        <v>129.30000000000001</v>
      </c>
      <c r="F240" s="36">
        <v>125.5</v>
      </c>
      <c r="G240" s="36">
        <v>119.4</v>
      </c>
      <c r="H240" s="36">
        <v>139.20000000000002</v>
      </c>
      <c r="I240" s="36">
        <v>145.29999999999998</v>
      </c>
      <c r="J240" s="36">
        <v>149.10000000000002</v>
      </c>
      <c r="K240" s="31">
        <v>141.5</v>
      </c>
      <c r="L240" s="31">
        <v>131.6</v>
      </c>
      <c r="M240" s="31">
        <v>111.82822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544.70000000000005</v>
      </c>
      <c r="D241" s="36">
        <v>554.06666666666672</v>
      </c>
      <c r="E241" s="36">
        <v>530.88333333333344</v>
      </c>
      <c r="F241" s="36">
        <v>517.06666666666672</v>
      </c>
      <c r="G241" s="36">
        <v>493.88333333333344</v>
      </c>
      <c r="H241" s="36">
        <v>567.88333333333344</v>
      </c>
      <c r="I241" s="36">
        <v>591.06666666666661</v>
      </c>
      <c r="J241" s="36">
        <v>604.88333333333344</v>
      </c>
      <c r="K241" s="31">
        <v>577.25</v>
      </c>
      <c r="L241" s="31">
        <v>540.25</v>
      </c>
      <c r="M241" s="31">
        <v>45.037860000000002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163.35</v>
      </c>
      <c r="D242" s="36">
        <v>166.33333333333334</v>
      </c>
      <c r="E242" s="36">
        <v>158.76666666666668</v>
      </c>
      <c r="F242" s="36">
        <v>154.18333333333334</v>
      </c>
      <c r="G242" s="36">
        <v>146.61666666666667</v>
      </c>
      <c r="H242" s="36">
        <v>170.91666666666669</v>
      </c>
      <c r="I242" s="36">
        <v>178.48333333333335</v>
      </c>
      <c r="J242" s="36">
        <v>183.06666666666669</v>
      </c>
      <c r="K242" s="31">
        <v>173.9</v>
      </c>
      <c r="L242" s="31">
        <v>161.75</v>
      </c>
      <c r="M242" s="31">
        <v>267.25349999999997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56.55</v>
      </c>
      <c r="D243" s="36">
        <v>58.5</v>
      </c>
      <c r="E243" s="36">
        <v>54.05</v>
      </c>
      <c r="F243" s="36">
        <v>51.55</v>
      </c>
      <c r="G243" s="36">
        <v>47.099999999999994</v>
      </c>
      <c r="H243" s="36">
        <v>61</v>
      </c>
      <c r="I243" s="36">
        <v>65.45</v>
      </c>
      <c r="J243" s="36">
        <v>67.95</v>
      </c>
      <c r="K243" s="31">
        <v>62.95</v>
      </c>
      <c r="L243" s="31">
        <v>56</v>
      </c>
      <c r="M243" s="31">
        <v>221.89964000000001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880.65</v>
      </c>
      <c r="D244" s="36">
        <v>893.7166666666667</v>
      </c>
      <c r="E244" s="36">
        <v>855.93333333333339</v>
      </c>
      <c r="F244" s="36">
        <v>831.2166666666667</v>
      </c>
      <c r="G244" s="36">
        <v>793.43333333333339</v>
      </c>
      <c r="H244" s="36">
        <v>918.43333333333339</v>
      </c>
      <c r="I244" s="36">
        <v>956.2166666666667</v>
      </c>
      <c r="J244" s="36">
        <v>980.93333333333339</v>
      </c>
      <c r="K244" s="31">
        <v>931.5</v>
      </c>
      <c r="L244" s="31">
        <v>869</v>
      </c>
      <c r="M244" s="31">
        <v>42.440939999999998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124.25</v>
      </c>
      <c r="D245" s="36">
        <v>128.68333333333334</v>
      </c>
      <c r="E245" s="36">
        <v>118.56666666666666</v>
      </c>
      <c r="F245" s="36">
        <v>112.88333333333333</v>
      </c>
      <c r="G245" s="36">
        <v>102.76666666666665</v>
      </c>
      <c r="H245" s="36">
        <v>134.36666666666667</v>
      </c>
      <c r="I245" s="36">
        <v>144.48333333333335</v>
      </c>
      <c r="J245" s="36">
        <v>150.16666666666669</v>
      </c>
      <c r="K245" s="31">
        <v>138.80000000000001</v>
      </c>
      <c r="L245" s="31">
        <v>123</v>
      </c>
      <c r="M245" s="31">
        <v>888.53047000000004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1308.6500000000001</v>
      </c>
      <c r="D246" s="36">
        <v>1326.2333333333333</v>
      </c>
      <c r="E246" s="36">
        <v>1285.4666666666667</v>
      </c>
      <c r="F246" s="36">
        <v>1262.2833333333333</v>
      </c>
      <c r="G246" s="36">
        <v>1221.5166666666667</v>
      </c>
      <c r="H246" s="36">
        <v>1349.4166666666667</v>
      </c>
      <c r="I246" s="36">
        <v>1390.1833333333336</v>
      </c>
      <c r="J246" s="36">
        <v>1413.3666666666668</v>
      </c>
      <c r="K246" s="31">
        <v>1367</v>
      </c>
      <c r="L246" s="31">
        <v>1303.05</v>
      </c>
      <c r="M246" s="31">
        <v>0.83611999999999997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407.55</v>
      </c>
      <c r="D247" s="36">
        <v>413.31666666666661</v>
      </c>
      <c r="E247" s="36">
        <v>397.63333333333321</v>
      </c>
      <c r="F247" s="36">
        <v>387.71666666666658</v>
      </c>
      <c r="G247" s="36">
        <v>372.03333333333319</v>
      </c>
      <c r="H247" s="36">
        <v>423.23333333333323</v>
      </c>
      <c r="I247" s="36">
        <v>438.91666666666663</v>
      </c>
      <c r="J247" s="36">
        <v>448.83333333333326</v>
      </c>
      <c r="K247" s="31">
        <v>429</v>
      </c>
      <c r="L247" s="31">
        <v>403.4</v>
      </c>
      <c r="M247" s="31">
        <v>24.92998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236.4</v>
      </c>
      <c r="D248" s="36">
        <v>239.08333333333334</v>
      </c>
      <c r="E248" s="36">
        <v>228.61666666666667</v>
      </c>
      <c r="F248" s="36">
        <v>220.83333333333334</v>
      </c>
      <c r="G248" s="36">
        <v>210.36666666666667</v>
      </c>
      <c r="H248" s="36">
        <v>246.86666666666667</v>
      </c>
      <c r="I248" s="36">
        <v>257.33333333333331</v>
      </c>
      <c r="J248" s="36">
        <v>265.11666666666667</v>
      </c>
      <c r="K248" s="31">
        <v>249.55</v>
      </c>
      <c r="L248" s="31">
        <v>231.3</v>
      </c>
      <c r="M248" s="31">
        <v>160.39868000000001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1502.65</v>
      </c>
      <c r="D249" s="36">
        <v>1512.75</v>
      </c>
      <c r="E249" s="36">
        <v>1484.9</v>
      </c>
      <c r="F249" s="36">
        <v>1467.15</v>
      </c>
      <c r="G249" s="36">
        <v>1439.3000000000002</v>
      </c>
      <c r="H249" s="36">
        <v>1530.5</v>
      </c>
      <c r="I249" s="36">
        <v>1558.35</v>
      </c>
      <c r="J249" s="36">
        <v>1576.1</v>
      </c>
      <c r="K249" s="31">
        <v>1540.6</v>
      </c>
      <c r="L249" s="31">
        <v>1495</v>
      </c>
      <c r="M249" s="31">
        <v>41.650359999999999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33.950000000000003</v>
      </c>
      <c r="D250" s="36">
        <v>34.866666666666667</v>
      </c>
      <c r="E250" s="36">
        <v>32.233333333333334</v>
      </c>
      <c r="F250" s="36">
        <v>30.516666666666666</v>
      </c>
      <c r="G250" s="36">
        <v>27.883333333333333</v>
      </c>
      <c r="H250" s="36">
        <v>36.583333333333336</v>
      </c>
      <c r="I250" s="36">
        <v>39.216666666666676</v>
      </c>
      <c r="J250" s="36">
        <v>40.933333333333337</v>
      </c>
      <c r="K250" s="31">
        <v>37.5</v>
      </c>
      <c r="L250" s="31">
        <v>33.15</v>
      </c>
      <c r="M250" s="31">
        <v>1162.4754700000001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5107.2</v>
      </c>
      <c r="D251" s="36">
        <v>5129.4666666666662</v>
      </c>
      <c r="E251" s="36">
        <v>5021.9833333333327</v>
      </c>
      <c r="F251" s="36">
        <v>4936.7666666666664</v>
      </c>
      <c r="G251" s="36">
        <v>4829.2833333333328</v>
      </c>
      <c r="H251" s="36">
        <v>5214.6833333333325</v>
      </c>
      <c r="I251" s="36">
        <v>5322.1666666666661</v>
      </c>
      <c r="J251" s="36">
        <v>5407.3833333333323</v>
      </c>
      <c r="K251" s="31">
        <v>5236.95</v>
      </c>
      <c r="L251" s="31">
        <v>5044.25</v>
      </c>
      <c r="M251" s="31">
        <v>4.3245100000000001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1611.4</v>
      </c>
      <c r="D252" s="36">
        <v>1611.4833333333333</v>
      </c>
      <c r="E252" s="36">
        <v>1598.4666666666667</v>
      </c>
      <c r="F252" s="36">
        <v>1585.5333333333333</v>
      </c>
      <c r="G252" s="36">
        <v>1572.5166666666667</v>
      </c>
      <c r="H252" s="36">
        <v>1624.4166666666667</v>
      </c>
      <c r="I252" s="36">
        <v>1637.4333333333336</v>
      </c>
      <c r="J252" s="36">
        <v>1650.3666666666668</v>
      </c>
      <c r="K252" s="31">
        <v>1624.5</v>
      </c>
      <c r="L252" s="31">
        <v>1598.55</v>
      </c>
      <c r="M252" s="31">
        <v>56.889969999999998</v>
      </c>
      <c r="N252" s="1"/>
      <c r="O252" s="1"/>
    </row>
    <row r="253" spans="1:15" ht="12.75" customHeight="1">
      <c r="A253" s="33">
        <v>243</v>
      </c>
      <c r="B253" s="53" t="s">
        <v>835</v>
      </c>
      <c r="C253" s="31">
        <v>3457.85</v>
      </c>
      <c r="D253" s="36">
        <v>3557.6166666666668</v>
      </c>
      <c r="E253" s="36">
        <v>3325.2333333333336</v>
      </c>
      <c r="F253" s="36">
        <v>3192.6166666666668</v>
      </c>
      <c r="G253" s="36">
        <v>2960.2333333333336</v>
      </c>
      <c r="H253" s="36">
        <v>3690.2333333333336</v>
      </c>
      <c r="I253" s="36">
        <v>3922.6166666666668</v>
      </c>
      <c r="J253" s="36">
        <v>4055.2333333333336</v>
      </c>
      <c r="K253" s="31">
        <v>3790</v>
      </c>
      <c r="L253" s="31">
        <v>3425</v>
      </c>
      <c r="M253" s="31">
        <v>0.45315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1129.75</v>
      </c>
      <c r="D254" s="36">
        <v>1126.6833333333334</v>
      </c>
      <c r="E254" s="36">
        <v>1058.3666666666668</v>
      </c>
      <c r="F254" s="36">
        <v>986.98333333333335</v>
      </c>
      <c r="G254" s="36">
        <v>918.66666666666674</v>
      </c>
      <c r="H254" s="36">
        <v>1198.0666666666668</v>
      </c>
      <c r="I254" s="36">
        <v>1266.3833333333334</v>
      </c>
      <c r="J254" s="36">
        <v>1337.7666666666669</v>
      </c>
      <c r="K254" s="31">
        <v>1195</v>
      </c>
      <c r="L254" s="31">
        <v>1055.3</v>
      </c>
      <c r="M254" s="31">
        <v>51.629179999999998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3112.55</v>
      </c>
      <c r="D255" s="36">
        <v>3153.7166666666667</v>
      </c>
      <c r="E255" s="36">
        <v>3048.9333333333334</v>
      </c>
      <c r="F255" s="36">
        <v>2985.3166666666666</v>
      </c>
      <c r="G255" s="36">
        <v>2880.5333333333333</v>
      </c>
      <c r="H255" s="36">
        <v>3217.3333333333335</v>
      </c>
      <c r="I255" s="36">
        <v>3322.1166666666672</v>
      </c>
      <c r="J255" s="36">
        <v>3385.7333333333336</v>
      </c>
      <c r="K255" s="31">
        <v>3258.5</v>
      </c>
      <c r="L255" s="31">
        <v>3090.1</v>
      </c>
      <c r="M255" s="31">
        <v>20.5305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1133.25</v>
      </c>
      <c r="D256" s="36">
        <v>1145.6833333333334</v>
      </c>
      <c r="E256" s="36">
        <v>1109.8166666666668</v>
      </c>
      <c r="F256" s="36">
        <v>1086.3833333333334</v>
      </c>
      <c r="G256" s="36">
        <v>1050.5166666666669</v>
      </c>
      <c r="H256" s="36">
        <v>1169.1166666666668</v>
      </c>
      <c r="I256" s="36">
        <v>1204.9833333333336</v>
      </c>
      <c r="J256" s="36">
        <v>1228.4166666666667</v>
      </c>
      <c r="K256" s="31">
        <v>1181.55</v>
      </c>
      <c r="L256" s="31">
        <v>1122.25</v>
      </c>
      <c r="M256" s="31">
        <v>1.89961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1551.55</v>
      </c>
      <c r="D257" s="36">
        <v>1562.1333333333332</v>
      </c>
      <c r="E257" s="36">
        <v>1537.4166666666665</v>
      </c>
      <c r="F257" s="36">
        <v>1523.2833333333333</v>
      </c>
      <c r="G257" s="36">
        <v>1498.5666666666666</v>
      </c>
      <c r="H257" s="36">
        <v>1576.2666666666664</v>
      </c>
      <c r="I257" s="36">
        <v>1600.9833333333331</v>
      </c>
      <c r="J257" s="36">
        <v>1615.1166666666663</v>
      </c>
      <c r="K257" s="31">
        <v>1586.85</v>
      </c>
      <c r="L257" s="31">
        <v>1548</v>
      </c>
      <c r="M257" s="31">
        <v>1.60222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4086.2</v>
      </c>
      <c r="D258" s="36">
        <v>4111.9666666666662</v>
      </c>
      <c r="E258" s="36">
        <v>4025.2833333333328</v>
      </c>
      <c r="F258" s="36">
        <v>3964.3666666666668</v>
      </c>
      <c r="G258" s="36">
        <v>3877.6833333333334</v>
      </c>
      <c r="H258" s="36">
        <v>4172.8833333333323</v>
      </c>
      <c r="I258" s="36">
        <v>4259.5666666666648</v>
      </c>
      <c r="J258" s="36">
        <v>4320.4833333333318</v>
      </c>
      <c r="K258" s="31">
        <v>4198.6499999999996</v>
      </c>
      <c r="L258" s="31">
        <v>4051.05</v>
      </c>
      <c r="M258" s="31">
        <v>2.5824400000000001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1709.9</v>
      </c>
      <c r="D259" s="36">
        <v>1744.1166666666668</v>
      </c>
      <c r="E259" s="36">
        <v>1650.7833333333335</v>
      </c>
      <c r="F259" s="36">
        <v>1591.6666666666667</v>
      </c>
      <c r="G259" s="36">
        <v>1498.3333333333335</v>
      </c>
      <c r="H259" s="36">
        <v>1803.2333333333336</v>
      </c>
      <c r="I259" s="36">
        <v>1896.5666666666666</v>
      </c>
      <c r="J259" s="36">
        <v>1955.6833333333336</v>
      </c>
      <c r="K259" s="31">
        <v>1837.45</v>
      </c>
      <c r="L259" s="31">
        <v>1685</v>
      </c>
      <c r="M259" s="31">
        <v>2.1520700000000001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795.2</v>
      </c>
      <c r="D260" s="36">
        <v>811.63333333333333</v>
      </c>
      <c r="E260" s="36">
        <v>758.56666666666661</v>
      </c>
      <c r="F260" s="36">
        <v>721.93333333333328</v>
      </c>
      <c r="G260" s="36">
        <v>668.86666666666656</v>
      </c>
      <c r="H260" s="36">
        <v>848.26666666666665</v>
      </c>
      <c r="I260" s="36">
        <v>901.33333333333348</v>
      </c>
      <c r="J260" s="36">
        <v>937.9666666666667</v>
      </c>
      <c r="K260" s="31">
        <v>864.7</v>
      </c>
      <c r="L260" s="31">
        <v>775</v>
      </c>
      <c r="M260" s="31">
        <v>2.4538700000000002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342.05</v>
      </c>
      <c r="D261" s="36">
        <v>347.48333333333335</v>
      </c>
      <c r="E261" s="36">
        <v>334.56666666666672</v>
      </c>
      <c r="F261" s="36">
        <v>327.08333333333337</v>
      </c>
      <c r="G261" s="36">
        <v>314.16666666666674</v>
      </c>
      <c r="H261" s="36">
        <v>354.9666666666667</v>
      </c>
      <c r="I261" s="36">
        <v>367.88333333333333</v>
      </c>
      <c r="J261" s="36">
        <v>375.36666666666667</v>
      </c>
      <c r="K261" s="31">
        <v>360.4</v>
      </c>
      <c r="L261" s="31">
        <v>340</v>
      </c>
      <c r="M261" s="31">
        <v>8.4081100000000006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73.2</v>
      </c>
      <c r="D262" s="36">
        <v>75.13333333333334</v>
      </c>
      <c r="E262" s="36">
        <v>69.816666666666677</v>
      </c>
      <c r="F262" s="36">
        <v>66.433333333333337</v>
      </c>
      <c r="G262" s="36">
        <v>61.116666666666674</v>
      </c>
      <c r="H262" s="36">
        <v>78.51666666666668</v>
      </c>
      <c r="I262" s="36">
        <v>83.833333333333343</v>
      </c>
      <c r="J262" s="36">
        <v>87.216666666666683</v>
      </c>
      <c r="K262" s="31">
        <v>80.45</v>
      </c>
      <c r="L262" s="31">
        <v>71.75</v>
      </c>
      <c r="M262" s="31">
        <v>76.279319999999998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461.05</v>
      </c>
      <c r="D263" s="36">
        <v>476.2833333333333</v>
      </c>
      <c r="E263" s="36">
        <v>444.76666666666659</v>
      </c>
      <c r="F263" s="36">
        <v>428.48333333333329</v>
      </c>
      <c r="G263" s="36">
        <v>396.96666666666658</v>
      </c>
      <c r="H263" s="36">
        <v>492.56666666666661</v>
      </c>
      <c r="I263" s="36">
        <v>524.08333333333326</v>
      </c>
      <c r="J263" s="36">
        <v>540.36666666666656</v>
      </c>
      <c r="K263" s="31">
        <v>507.8</v>
      </c>
      <c r="L263" s="31">
        <v>460</v>
      </c>
      <c r="M263" s="31">
        <v>55.549819999999997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792.95</v>
      </c>
      <c r="D264" s="36">
        <v>800.66666666666663</v>
      </c>
      <c r="E264" s="36">
        <v>780.73333333333323</v>
      </c>
      <c r="F264" s="36">
        <v>768.51666666666665</v>
      </c>
      <c r="G264" s="36">
        <v>748.58333333333326</v>
      </c>
      <c r="H264" s="36">
        <v>812.88333333333321</v>
      </c>
      <c r="I264" s="36">
        <v>832.81666666666661</v>
      </c>
      <c r="J264" s="36">
        <v>845.03333333333319</v>
      </c>
      <c r="K264" s="31">
        <v>820.6</v>
      </c>
      <c r="L264" s="31">
        <v>788.45</v>
      </c>
      <c r="M264" s="31">
        <v>30.474640000000001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109.45</v>
      </c>
      <c r="D265" s="36">
        <v>113.01666666666665</v>
      </c>
      <c r="E265" s="36">
        <v>104.7833333333333</v>
      </c>
      <c r="F265" s="36">
        <v>100.11666666666665</v>
      </c>
      <c r="G265" s="36">
        <v>91.883333333333297</v>
      </c>
      <c r="H265" s="36">
        <v>117.68333333333331</v>
      </c>
      <c r="I265" s="36">
        <v>125.91666666666666</v>
      </c>
      <c r="J265" s="36">
        <v>130.58333333333331</v>
      </c>
      <c r="K265" s="31">
        <v>121.25</v>
      </c>
      <c r="L265" s="31">
        <v>108.35</v>
      </c>
      <c r="M265" s="31">
        <v>81.958389999999994</v>
      </c>
      <c r="N265" s="1"/>
      <c r="O265" s="1"/>
    </row>
    <row r="266" spans="1:15" ht="12.75" customHeight="1">
      <c r="A266" s="33">
        <v>256</v>
      </c>
      <c r="B266" s="53" t="s">
        <v>890</v>
      </c>
      <c r="C266" s="31">
        <v>391.05</v>
      </c>
      <c r="D266" s="36">
        <v>405.98333333333335</v>
      </c>
      <c r="E266" s="36">
        <v>365.01666666666671</v>
      </c>
      <c r="F266" s="36">
        <v>338.98333333333335</v>
      </c>
      <c r="G266" s="36">
        <v>298.01666666666671</v>
      </c>
      <c r="H266" s="36">
        <v>432.01666666666671</v>
      </c>
      <c r="I266" s="36">
        <v>472.98333333333341</v>
      </c>
      <c r="J266" s="36">
        <v>499.01666666666671</v>
      </c>
      <c r="K266" s="31">
        <v>446.95</v>
      </c>
      <c r="L266" s="31">
        <v>379.95</v>
      </c>
      <c r="M266" s="31">
        <v>24.0946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618.75</v>
      </c>
      <c r="D267" s="36">
        <v>625.69999999999993</v>
      </c>
      <c r="E267" s="36">
        <v>594.59999999999991</v>
      </c>
      <c r="F267" s="36">
        <v>570.44999999999993</v>
      </c>
      <c r="G267" s="36">
        <v>539.34999999999991</v>
      </c>
      <c r="H267" s="36">
        <v>649.84999999999991</v>
      </c>
      <c r="I267" s="36">
        <v>680.95</v>
      </c>
      <c r="J267" s="36">
        <v>705.09999999999991</v>
      </c>
      <c r="K267" s="31">
        <v>656.8</v>
      </c>
      <c r="L267" s="31">
        <v>601.54999999999995</v>
      </c>
      <c r="M267" s="31">
        <v>29.742799999999999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764.2</v>
      </c>
      <c r="D268" s="36">
        <v>779.70000000000016</v>
      </c>
      <c r="E268" s="36">
        <v>744.70000000000027</v>
      </c>
      <c r="F268" s="36">
        <v>725.20000000000016</v>
      </c>
      <c r="G268" s="36">
        <v>690.20000000000027</v>
      </c>
      <c r="H268" s="36">
        <v>799.20000000000027</v>
      </c>
      <c r="I268" s="36">
        <v>834.2</v>
      </c>
      <c r="J268" s="36">
        <v>853.70000000000027</v>
      </c>
      <c r="K268" s="31">
        <v>814.7</v>
      </c>
      <c r="L268" s="31">
        <v>760.2</v>
      </c>
      <c r="M268" s="31">
        <v>21.752500000000001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431</v>
      </c>
      <c r="D269" s="36">
        <v>435.43333333333339</v>
      </c>
      <c r="E269" s="36">
        <v>421.6666666666668</v>
      </c>
      <c r="F269" s="36">
        <v>412.33333333333343</v>
      </c>
      <c r="G269" s="36">
        <v>398.56666666666683</v>
      </c>
      <c r="H269" s="36">
        <v>444.76666666666677</v>
      </c>
      <c r="I269" s="36">
        <v>458.53333333333342</v>
      </c>
      <c r="J269" s="36">
        <v>467.86666666666673</v>
      </c>
      <c r="K269" s="31">
        <v>449.2</v>
      </c>
      <c r="L269" s="31">
        <v>426.1</v>
      </c>
      <c r="M269" s="31">
        <v>34.725079999999998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428.45</v>
      </c>
      <c r="D270" s="36">
        <v>433.4666666666667</v>
      </c>
      <c r="E270" s="36">
        <v>416.98333333333341</v>
      </c>
      <c r="F270" s="36">
        <v>405.51666666666671</v>
      </c>
      <c r="G270" s="36">
        <v>389.03333333333342</v>
      </c>
      <c r="H270" s="36">
        <v>444.93333333333339</v>
      </c>
      <c r="I270" s="36">
        <v>461.41666666666674</v>
      </c>
      <c r="J270" s="36">
        <v>472.88333333333338</v>
      </c>
      <c r="K270" s="31">
        <v>449.95</v>
      </c>
      <c r="L270" s="31">
        <v>422</v>
      </c>
      <c r="M270" s="31">
        <v>4.48658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548.95000000000005</v>
      </c>
      <c r="D271" s="36">
        <v>554.15</v>
      </c>
      <c r="E271" s="36">
        <v>536.79999999999995</v>
      </c>
      <c r="F271" s="36">
        <v>524.65</v>
      </c>
      <c r="G271" s="36">
        <v>507.29999999999995</v>
      </c>
      <c r="H271" s="36">
        <v>566.29999999999995</v>
      </c>
      <c r="I271" s="36">
        <v>583.65000000000009</v>
      </c>
      <c r="J271" s="36">
        <v>595.79999999999995</v>
      </c>
      <c r="K271" s="31">
        <v>571.5</v>
      </c>
      <c r="L271" s="31">
        <v>542</v>
      </c>
      <c r="M271" s="31">
        <v>3.8750499999999999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787.45</v>
      </c>
      <c r="D272" s="36">
        <v>803.51666666666677</v>
      </c>
      <c r="E272" s="36">
        <v>766.93333333333351</v>
      </c>
      <c r="F272" s="36">
        <v>746.41666666666674</v>
      </c>
      <c r="G272" s="36">
        <v>709.83333333333348</v>
      </c>
      <c r="H272" s="36">
        <v>824.03333333333353</v>
      </c>
      <c r="I272" s="36">
        <v>860.61666666666679</v>
      </c>
      <c r="J272" s="36">
        <v>881.13333333333355</v>
      </c>
      <c r="K272" s="31">
        <v>840.1</v>
      </c>
      <c r="L272" s="31">
        <v>783</v>
      </c>
      <c r="M272" s="31">
        <v>2.7869999999999999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399.65</v>
      </c>
      <c r="D273" s="36">
        <v>404.54999999999995</v>
      </c>
      <c r="E273" s="36">
        <v>383.39999999999992</v>
      </c>
      <c r="F273" s="36">
        <v>367.15</v>
      </c>
      <c r="G273" s="36">
        <v>345.99999999999994</v>
      </c>
      <c r="H273" s="36">
        <v>420.7999999999999</v>
      </c>
      <c r="I273" s="36">
        <v>441.95</v>
      </c>
      <c r="J273" s="36">
        <v>458.19999999999987</v>
      </c>
      <c r="K273" s="31">
        <v>425.7</v>
      </c>
      <c r="L273" s="31">
        <v>388.3</v>
      </c>
      <c r="M273" s="31">
        <v>21.253070000000001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760.3</v>
      </c>
      <c r="D274" s="36">
        <v>765.81666666666661</v>
      </c>
      <c r="E274" s="36">
        <v>748.03333333333319</v>
      </c>
      <c r="F274" s="36">
        <v>735.76666666666654</v>
      </c>
      <c r="G274" s="36">
        <v>717.98333333333312</v>
      </c>
      <c r="H274" s="36">
        <v>778.08333333333326</v>
      </c>
      <c r="I274" s="36">
        <v>795.86666666666656</v>
      </c>
      <c r="J274" s="36">
        <v>808.13333333333333</v>
      </c>
      <c r="K274" s="31">
        <v>783.6</v>
      </c>
      <c r="L274" s="31">
        <v>753.55</v>
      </c>
      <c r="M274" s="31">
        <v>3.7083599999999999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3005.55</v>
      </c>
      <c r="D275" s="36">
        <v>3079.85</v>
      </c>
      <c r="E275" s="36">
        <v>2875.75</v>
      </c>
      <c r="F275" s="36">
        <v>2745.9500000000003</v>
      </c>
      <c r="G275" s="36">
        <v>2541.8500000000004</v>
      </c>
      <c r="H275" s="36">
        <v>3209.6499999999996</v>
      </c>
      <c r="I275" s="36">
        <v>3413.7499999999991</v>
      </c>
      <c r="J275" s="36">
        <v>3543.5499999999993</v>
      </c>
      <c r="K275" s="31">
        <v>3283.95</v>
      </c>
      <c r="L275" s="31">
        <v>2950.05</v>
      </c>
      <c r="M275" s="31">
        <v>3.6240899999999998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245.55</v>
      </c>
      <c r="D276" s="36">
        <v>252.96666666666667</v>
      </c>
      <c r="E276" s="36">
        <v>234.23333333333335</v>
      </c>
      <c r="F276" s="36">
        <v>222.91666666666669</v>
      </c>
      <c r="G276" s="36">
        <v>204.18333333333337</v>
      </c>
      <c r="H276" s="36">
        <v>264.2833333333333</v>
      </c>
      <c r="I276" s="36">
        <v>283.01666666666665</v>
      </c>
      <c r="J276" s="36">
        <v>294.33333333333331</v>
      </c>
      <c r="K276" s="31">
        <v>271.7</v>
      </c>
      <c r="L276" s="31">
        <v>241.65</v>
      </c>
      <c r="M276" s="31">
        <v>13.5503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1415.65</v>
      </c>
      <c r="D277" s="36">
        <v>1413.1666666666667</v>
      </c>
      <c r="E277" s="36">
        <v>1357.5333333333335</v>
      </c>
      <c r="F277" s="36">
        <v>1299.4166666666667</v>
      </c>
      <c r="G277" s="36">
        <v>1243.7833333333335</v>
      </c>
      <c r="H277" s="36">
        <v>1471.2833333333335</v>
      </c>
      <c r="I277" s="36">
        <v>1526.9166666666667</v>
      </c>
      <c r="J277" s="36">
        <v>1585.0333333333335</v>
      </c>
      <c r="K277" s="31">
        <v>1468.8</v>
      </c>
      <c r="L277" s="31">
        <v>1355.05</v>
      </c>
      <c r="M277" s="31">
        <v>19.018239999999999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284.64999999999998</v>
      </c>
      <c r="D278" s="36">
        <v>282.83333333333331</v>
      </c>
      <c r="E278" s="36">
        <v>277.36666666666662</v>
      </c>
      <c r="F278" s="36">
        <v>270.08333333333331</v>
      </c>
      <c r="G278" s="36">
        <v>264.61666666666662</v>
      </c>
      <c r="H278" s="36">
        <v>290.11666666666662</v>
      </c>
      <c r="I278" s="36">
        <v>295.58333333333331</v>
      </c>
      <c r="J278" s="36">
        <v>302.86666666666662</v>
      </c>
      <c r="K278" s="31">
        <v>288.3</v>
      </c>
      <c r="L278" s="31">
        <v>275.55</v>
      </c>
      <c r="M278" s="31">
        <v>10.849030000000001</v>
      </c>
      <c r="N278" s="1"/>
      <c r="O278" s="1"/>
    </row>
    <row r="279" spans="1:15" ht="12.75" customHeight="1">
      <c r="A279" s="33">
        <v>269</v>
      </c>
      <c r="B279" s="53" t="s">
        <v>837</v>
      </c>
      <c r="C279" s="31">
        <v>3577.15</v>
      </c>
      <c r="D279" s="36">
        <v>3506.4666666666672</v>
      </c>
      <c r="E279" s="36">
        <v>3388.2333333333345</v>
      </c>
      <c r="F279" s="36">
        <v>3199.3166666666675</v>
      </c>
      <c r="G279" s="36">
        <v>3081.0833333333348</v>
      </c>
      <c r="H279" s="36">
        <v>3695.3833333333341</v>
      </c>
      <c r="I279" s="36">
        <v>3813.6166666666668</v>
      </c>
      <c r="J279" s="36">
        <v>4002.5333333333338</v>
      </c>
      <c r="K279" s="31">
        <v>3624.7</v>
      </c>
      <c r="L279" s="31">
        <v>3317.55</v>
      </c>
      <c r="M279" s="31">
        <v>1.2999000000000001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1202.2</v>
      </c>
      <c r="D280" s="36">
        <v>1210.2166666666669</v>
      </c>
      <c r="E280" s="36">
        <v>1178.5333333333338</v>
      </c>
      <c r="F280" s="36">
        <v>1154.8666666666668</v>
      </c>
      <c r="G280" s="36">
        <v>1123.1833333333336</v>
      </c>
      <c r="H280" s="36">
        <v>1233.8833333333339</v>
      </c>
      <c r="I280" s="36">
        <v>1265.5666666666668</v>
      </c>
      <c r="J280" s="36">
        <v>1289.233333333334</v>
      </c>
      <c r="K280" s="31">
        <v>1241.9000000000001</v>
      </c>
      <c r="L280" s="31">
        <v>1186.55</v>
      </c>
      <c r="M280" s="31">
        <v>2.16866</v>
      </c>
      <c r="N280" s="1"/>
      <c r="O280" s="1"/>
    </row>
    <row r="281" spans="1:15" ht="12.75" customHeight="1">
      <c r="A281" s="33">
        <v>271</v>
      </c>
      <c r="B281" s="53" t="s">
        <v>824</v>
      </c>
      <c r="C281" s="31">
        <v>994.2</v>
      </c>
      <c r="D281" s="36">
        <v>1017.8333333333334</v>
      </c>
      <c r="E281" s="36">
        <v>941.36666666666679</v>
      </c>
      <c r="F281" s="36">
        <v>888.53333333333342</v>
      </c>
      <c r="G281" s="36">
        <v>812.06666666666683</v>
      </c>
      <c r="H281" s="36">
        <v>1070.6666666666667</v>
      </c>
      <c r="I281" s="36">
        <v>1147.1333333333332</v>
      </c>
      <c r="J281" s="36">
        <v>1199.9666666666667</v>
      </c>
      <c r="K281" s="31">
        <v>1094.3</v>
      </c>
      <c r="L281" s="31">
        <v>965</v>
      </c>
      <c r="M281" s="31">
        <v>4.4909499999999998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390.1</v>
      </c>
      <c r="D282" s="36">
        <v>382.75</v>
      </c>
      <c r="E282" s="36">
        <v>359.5</v>
      </c>
      <c r="F282" s="36">
        <v>328.9</v>
      </c>
      <c r="G282" s="36">
        <v>305.64999999999998</v>
      </c>
      <c r="H282" s="36">
        <v>413.35</v>
      </c>
      <c r="I282" s="36">
        <v>436.6</v>
      </c>
      <c r="J282" s="36">
        <v>467.20000000000005</v>
      </c>
      <c r="K282" s="31">
        <v>406</v>
      </c>
      <c r="L282" s="31">
        <v>352.15</v>
      </c>
      <c r="M282" s="31">
        <v>38.9983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258.64999999999998</v>
      </c>
      <c r="D283" s="36">
        <v>263.01666666666665</v>
      </c>
      <c r="E283" s="36">
        <v>253.13333333333333</v>
      </c>
      <c r="F283" s="36">
        <v>247.61666666666667</v>
      </c>
      <c r="G283" s="36">
        <v>237.73333333333335</v>
      </c>
      <c r="H283" s="36">
        <v>268.5333333333333</v>
      </c>
      <c r="I283" s="36">
        <v>278.41666666666663</v>
      </c>
      <c r="J283" s="36">
        <v>283.93333333333328</v>
      </c>
      <c r="K283" s="31">
        <v>272.89999999999998</v>
      </c>
      <c r="L283" s="31">
        <v>257.5</v>
      </c>
      <c r="M283" s="31">
        <v>5.2823700000000002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170.2</v>
      </c>
      <c r="D284" s="36">
        <v>172.26666666666665</v>
      </c>
      <c r="E284" s="36">
        <v>167.5333333333333</v>
      </c>
      <c r="F284" s="36">
        <v>164.86666666666665</v>
      </c>
      <c r="G284" s="36">
        <v>160.1333333333333</v>
      </c>
      <c r="H284" s="36">
        <v>174.93333333333331</v>
      </c>
      <c r="I284" s="36">
        <v>179.66666666666666</v>
      </c>
      <c r="J284" s="36">
        <v>182.33333333333331</v>
      </c>
      <c r="K284" s="31">
        <v>177</v>
      </c>
      <c r="L284" s="31">
        <v>169.6</v>
      </c>
      <c r="M284" s="31">
        <v>27.12772</v>
      </c>
      <c r="N284" s="1"/>
      <c r="O284" s="1"/>
    </row>
    <row r="285" spans="1:15" ht="12.75" customHeight="1">
      <c r="A285" s="33">
        <v>275</v>
      </c>
      <c r="B285" s="53" t="s">
        <v>891</v>
      </c>
      <c r="C285" s="31">
        <v>2784.05</v>
      </c>
      <c r="D285" s="36">
        <v>2729.9833333333336</v>
      </c>
      <c r="E285" s="36">
        <v>2620.9666666666672</v>
      </c>
      <c r="F285" s="36">
        <v>2457.8833333333337</v>
      </c>
      <c r="G285" s="36">
        <v>2348.8666666666672</v>
      </c>
      <c r="H285" s="36">
        <v>2893.0666666666671</v>
      </c>
      <c r="I285" s="36">
        <v>3002.0833333333335</v>
      </c>
      <c r="J285" s="36">
        <v>3165.166666666667</v>
      </c>
      <c r="K285" s="31">
        <v>2839</v>
      </c>
      <c r="L285" s="31">
        <v>2566.9</v>
      </c>
      <c r="M285" s="31">
        <v>5.7080200000000003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689.7</v>
      </c>
      <c r="D286" s="36">
        <v>705.41666666666663</v>
      </c>
      <c r="E286" s="36">
        <v>668.83333333333326</v>
      </c>
      <c r="F286" s="36">
        <v>647.96666666666658</v>
      </c>
      <c r="G286" s="36">
        <v>611.38333333333321</v>
      </c>
      <c r="H286" s="36">
        <v>726.2833333333333</v>
      </c>
      <c r="I286" s="36">
        <v>762.86666666666656</v>
      </c>
      <c r="J286" s="36">
        <v>783.73333333333335</v>
      </c>
      <c r="K286" s="31">
        <v>742</v>
      </c>
      <c r="L286" s="31">
        <v>684.55</v>
      </c>
      <c r="M286" s="31">
        <v>5.7890800000000002</v>
      </c>
      <c r="N286" s="1"/>
      <c r="O286" s="1"/>
    </row>
    <row r="287" spans="1:15" ht="12.75" customHeight="1">
      <c r="A287" s="33">
        <v>277</v>
      </c>
      <c r="B287" s="53" t="s">
        <v>836</v>
      </c>
      <c r="C287" s="31">
        <v>561.9</v>
      </c>
      <c r="D287" s="36">
        <v>571.4666666666667</v>
      </c>
      <c r="E287" s="36">
        <v>546.93333333333339</v>
      </c>
      <c r="F287" s="36">
        <v>531.9666666666667</v>
      </c>
      <c r="G287" s="36">
        <v>507.43333333333339</v>
      </c>
      <c r="H287" s="36">
        <v>586.43333333333339</v>
      </c>
      <c r="I287" s="36">
        <v>610.9666666666667</v>
      </c>
      <c r="J287" s="36">
        <v>625.93333333333339</v>
      </c>
      <c r="K287" s="31">
        <v>596</v>
      </c>
      <c r="L287" s="31">
        <v>556.5</v>
      </c>
      <c r="M287" s="31">
        <v>5.74024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1729.55</v>
      </c>
      <c r="D288" s="36">
        <v>1729.8333333333333</v>
      </c>
      <c r="E288" s="36">
        <v>1716.9166666666665</v>
      </c>
      <c r="F288" s="36">
        <v>1704.2833333333333</v>
      </c>
      <c r="G288" s="36">
        <v>1691.3666666666666</v>
      </c>
      <c r="H288" s="36">
        <v>1742.4666666666665</v>
      </c>
      <c r="I288" s="36">
        <v>1755.383333333333</v>
      </c>
      <c r="J288" s="36">
        <v>1768.0166666666664</v>
      </c>
      <c r="K288" s="31">
        <v>1742.75</v>
      </c>
      <c r="L288" s="31">
        <v>1717.2</v>
      </c>
      <c r="M288" s="31">
        <v>58.160829999999997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1994.55</v>
      </c>
      <c r="D289" s="36">
        <v>2005.6166666666668</v>
      </c>
      <c r="E289" s="36">
        <v>1963.8333333333335</v>
      </c>
      <c r="F289" s="36">
        <v>1933.1166666666668</v>
      </c>
      <c r="G289" s="36">
        <v>1891.3333333333335</v>
      </c>
      <c r="H289" s="36">
        <v>2036.3333333333335</v>
      </c>
      <c r="I289" s="36">
        <v>2078.1166666666668</v>
      </c>
      <c r="J289" s="36">
        <v>2108.8333333333335</v>
      </c>
      <c r="K289" s="31">
        <v>2047.4</v>
      </c>
      <c r="L289" s="31">
        <v>1974.9</v>
      </c>
      <c r="M289" s="31">
        <v>0.50366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147.6</v>
      </c>
      <c r="D290" s="36">
        <v>150.54999999999998</v>
      </c>
      <c r="E290" s="36">
        <v>143.39999999999998</v>
      </c>
      <c r="F290" s="36">
        <v>139.19999999999999</v>
      </c>
      <c r="G290" s="36">
        <v>132.04999999999998</v>
      </c>
      <c r="H290" s="36">
        <v>154.74999999999997</v>
      </c>
      <c r="I290" s="36">
        <v>161.9</v>
      </c>
      <c r="J290" s="36">
        <v>166.09999999999997</v>
      </c>
      <c r="K290" s="31">
        <v>157.69999999999999</v>
      </c>
      <c r="L290" s="31">
        <v>146.35</v>
      </c>
      <c r="M290" s="31">
        <v>72.669820000000001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5154.3999999999996</v>
      </c>
      <c r="D291" s="36">
        <v>5199.55</v>
      </c>
      <c r="E291" s="36">
        <v>5080.1000000000004</v>
      </c>
      <c r="F291" s="36">
        <v>5005.8</v>
      </c>
      <c r="G291" s="36">
        <v>4886.3500000000004</v>
      </c>
      <c r="H291" s="36">
        <v>5273.85</v>
      </c>
      <c r="I291" s="36">
        <v>5393.2999999999993</v>
      </c>
      <c r="J291" s="36">
        <v>5467.6</v>
      </c>
      <c r="K291" s="31">
        <v>5319</v>
      </c>
      <c r="L291" s="31">
        <v>5125.25</v>
      </c>
      <c r="M291" s="31">
        <v>1.25309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590.45000000000005</v>
      </c>
      <c r="D292" s="36">
        <v>600.45000000000005</v>
      </c>
      <c r="E292" s="36">
        <v>574.95000000000005</v>
      </c>
      <c r="F292" s="36">
        <v>559.45000000000005</v>
      </c>
      <c r="G292" s="36">
        <v>533.95000000000005</v>
      </c>
      <c r="H292" s="36">
        <v>615.95000000000005</v>
      </c>
      <c r="I292" s="36">
        <v>641.45000000000005</v>
      </c>
      <c r="J292" s="36">
        <v>656.95</v>
      </c>
      <c r="K292" s="31">
        <v>625.95000000000005</v>
      </c>
      <c r="L292" s="31">
        <v>584.95000000000005</v>
      </c>
      <c r="M292" s="31">
        <v>31.024460000000001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5195</v>
      </c>
      <c r="D293" s="36">
        <v>5210.1166666666668</v>
      </c>
      <c r="E293" s="36">
        <v>5145.0333333333338</v>
      </c>
      <c r="F293" s="36">
        <v>5095.0666666666666</v>
      </c>
      <c r="G293" s="36">
        <v>5029.9833333333336</v>
      </c>
      <c r="H293" s="36">
        <v>5260.0833333333339</v>
      </c>
      <c r="I293" s="36">
        <v>5325.1666666666661</v>
      </c>
      <c r="J293" s="36">
        <v>5375.1333333333341</v>
      </c>
      <c r="K293" s="31">
        <v>5275.2</v>
      </c>
      <c r="L293" s="31">
        <v>5160.1499999999996</v>
      </c>
      <c r="M293" s="31">
        <v>6.1766500000000004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13725.5</v>
      </c>
      <c r="D294" s="36">
        <v>13741.383333333331</v>
      </c>
      <c r="E294" s="36">
        <v>13317.166666666662</v>
      </c>
      <c r="F294" s="36">
        <v>12908.83333333333</v>
      </c>
      <c r="G294" s="36">
        <v>12484.616666666661</v>
      </c>
      <c r="H294" s="36">
        <v>14149.716666666664</v>
      </c>
      <c r="I294" s="36">
        <v>14573.933333333331</v>
      </c>
      <c r="J294" s="36">
        <v>14982.266666666665</v>
      </c>
      <c r="K294" s="31">
        <v>14165.6</v>
      </c>
      <c r="L294" s="31">
        <v>13333.05</v>
      </c>
      <c r="M294" s="31">
        <v>0.13172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3538.55</v>
      </c>
      <c r="D295" s="36">
        <v>3562.4166666666665</v>
      </c>
      <c r="E295" s="36">
        <v>3488.0333333333328</v>
      </c>
      <c r="F295" s="36">
        <v>3437.5166666666664</v>
      </c>
      <c r="G295" s="36">
        <v>3363.1333333333328</v>
      </c>
      <c r="H295" s="36">
        <v>3612.9333333333329</v>
      </c>
      <c r="I295" s="36">
        <v>3687.3166666666671</v>
      </c>
      <c r="J295" s="36">
        <v>3737.833333333333</v>
      </c>
      <c r="K295" s="31">
        <v>3636.8</v>
      </c>
      <c r="L295" s="31">
        <v>3511.9</v>
      </c>
      <c r="M295" s="31">
        <v>25.03293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443.55</v>
      </c>
      <c r="D296" s="36">
        <v>454.41666666666669</v>
      </c>
      <c r="E296" s="36">
        <v>428.23333333333335</v>
      </c>
      <c r="F296" s="36">
        <v>412.91666666666669</v>
      </c>
      <c r="G296" s="36">
        <v>386.73333333333335</v>
      </c>
      <c r="H296" s="36">
        <v>469.73333333333335</v>
      </c>
      <c r="I296" s="36">
        <v>495.91666666666663</v>
      </c>
      <c r="J296" s="36">
        <v>511.23333333333335</v>
      </c>
      <c r="K296" s="31">
        <v>480.6</v>
      </c>
      <c r="L296" s="31">
        <v>439.1</v>
      </c>
      <c r="M296" s="31">
        <v>11.78506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400.6</v>
      </c>
      <c r="D297" s="36">
        <v>404.14999999999992</v>
      </c>
      <c r="E297" s="36">
        <v>390.09999999999985</v>
      </c>
      <c r="F297" s="36">
        <v>379.59999999999991</v>
      </c>
      <c r="G297" s="36">
        <v>365.54999999999984</v>
      </c>
      <c r="H297" s="36">
        <v>414.64999999999986</v>
      </c>
      <c r="I297" s="36">
        <v>428.69999999999993</v>
      </c>
      <c r="J297" s="36">
        <v>439.19999999999987</v>
      </c>
      <c r="K297" s="31">
        <v>418.2</v>
      </c>
      <c r="L297" s="31">
        <v>393.65</v>
      </c>
      <c r="M297" s="31">
        <v>25.428909999999998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227</v>
      </c>
      <c r="D298" s="36">
        <v>231.03333333333333</v>
      </c>
      <c r="E298" s="36">
        <v>221.06666666666666</v>
      </c>
      <c r="F298" s="36">
        <v>215.13333333333333</v>
      </c>
      <c r="G298" s="36">
        <v>205.16666666666666</v>
      </c>
      <c r="H298" s="36">
        <v>236.96666666666667</v>
      </c>
      <c r="I298" s="36">
        <v>246.93333333333331</v>
      </c>
      <c r="J298" s="36">
        <v>252.86666666666667</v>
      </c>
      <c r="K298" s="31">
        <v>241</v>
      </c>
      <c r="L298" s="31">
        <v>225.1</v>
      </c>
      <c r="M298" s="31">
        <v>11.10098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125</v>
      </c>
      <c r="D299" s="36">
        <v>129.13333333333333</v>
      </c>
      <c r="E299" s="36">
        <v>118.06666666666666</v>
      </c>
      <c r="F299" s="36">
        <v>111.13333333333334</v>
      </c>
      <c r="G299" s="36">
        <v>100.06666666666668</v>
      </c>
      <c r="H299" s="36">
        <v>136.06666666666666</v>
      </c>
      <c r="I299" s="36">
        <v>147.13333333333333</v>
      </c>
      <c r="J299" s="36">
        <v>154.06666666666663</v>
      </c>
      <c r="K299" s="31">
        <v>140.19999999999999</v>
      </c>
      <c r="L299" s="31">
        <v>122.2</v>
      </c>
      <c r="M299" s="31">
        <v>61.38297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909.75</v>
      </c>
      <c r="D300" s="36">
        <v>934.9</v>
      </c>
      <c r="E300" s="36">
        <v>874.84999999999991</v>
      </c>
      <c r="F300" s="36">
        <v>839.94999999999993</v>
      </c>
      <c r="G300" s="36">
        <v>779.89999999999986</v>
      </c>
      <c r="H300" s="36">
        <v>969.8</v>
      </c>
      <c r="I300" s="36">
        <v>1029.8499999999999</v>
      </c>
      <c r="J300" s="36">
        <v>1064.75</v>
      </c>
      <c r="K300" s="31">
        <v>994.95</v>
      </c>
      <c r="L300" s="31">
        <v>900</v>
      </c>
      <c r="M300" s="31">
        <v>64.312489999999997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6057.95</v>
      </c>
      <c r="D301" s="36">
        <v>6203.833333333333</v>
      </c>
      <c r="E301" s="36">
        <v>5813.3166666666657</v>
      </c>
      <c r="F301" s="36">
        <v>5568.6833333333325</v>
      </c>
      <c r="G301" s="36">
        <v>5178.1666666666652</v>
      </c>
      <c r="H301" s="36">
        <v>6448.4666666666662</v>
      </c>
      <c r="I301" s="36">
        <v>6838.9833333333345</v>
      </c>
      <c r="J301" s="36">
        <v>7083.6166666666668</v>
      </c>
      <c r="K301" s="31">
        <v>6594.35</v>
      </c>
      <c r="L301" s="31">
        <v>5959.2</v>
      </c>
      <c r="M301" s="31">
        <v>5.7247700000000004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1603.5</v>
      </c>
      <c r="D302" s="36">
        <v>1618.0833333333333</v>
      </c>
      <c r="E302" s="36">
        <v>1574.9666666666665</v>
      </c>
      <c r="F302" s="36">
        <v>1546.4333333333332</v>
      </c>
      <c r="G302" s="36">
        <v>1503.3166666666664</v>
      </c>
      <c r="H302" s="36">
        <v>1646.6166666666666</v>
      </c>
      <c r="I302" s="36">
        <v>1689.7333333333333</v>
      </c>
      <c r="J302" s="36">
        <v>1718.2666666666667</v>
      </c>
      <c r="K302" s="31">
        <v>1661.2</v>
      </c>
      <c r="L302" s="31">
        <v>1589.55</v>
      </c>
      <c r="M302" s="31">
        <v>8.9707399999999993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1116.5999999999999</v>
      </c>
      <c r="D303" s="36">
        <v>1133.8833333333332</v>
      </c>
      <c r="E303" s="36">
        <v>1092.7666666666664</v>
      </c>
      <c r="F303" s="36">
        <v>1068.9333333333332</v>
      </c>
      <c r="G303" s="36">
        <v>1027.8166666666664</v>
      </c>
      <c r="H303" s="36">
        <v>1157.7166666666665</v>
      </c>
      <c r="I303" s="36">
        <v>1198.8333333333333</v>
      </c>
      <c r="J303" s="36">
        <v>1222.6666666666665</v>
      </c>
      <c r="K303" s="31">
        <v>1175</v>
      </c>
      <c r="L303" s="31">
        <v>1110.05</v>
      </c>
      <c r="M303" s="31">
        <v>1.0442899999999999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66.150000000000006</v>
      </c>
      <c r="D304" s="36">
        <v>67.983333333333334</v>
      </c>
      <c r="E304" s="36">
        <v>64.316666666666663</v>
      </c>
      <c r="F304" s="36">
        <v>62.483333333333334</v>
      </c>
      <c r="G304" s="36">
        <v>58.816666666666663</v>
      </c>
      <c r="H304" s="36">
        <v>69.816666666666663</v>
      </c>
      <c r="I304" s="36">
        <v>73.48333333333332</v>
      </c>
      <c r="J304" s="36">
        <v>75.316666666666663</v>
      </c>
      <c r="K304" s="31">
        <v>71.650000000000006</v>
      </c>
      <c r="L304" s="31">
        <v>66.150000000000006</v>
      </c>
      <c r="M304" s="31">
        <v>24.359680000000001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139057.70000000001</v>
      </c>
      <c r="D305" s="36">
        <v>140101.53333333333</v>
      </c>
      <c r="E305" s="36">
        <v>136703.06666666665</v>
      </c>
      <c r="F305" s="36">
        <v>134348.43333333332</v>
      </c>
      <c r="G305" s="36">
        <v>130949.96666666665</v>
      </c>
      <c r="H305" s="36">
        <v>142456.16666666666</v>
      </c>
      <c r="I305" s="36">
        <v>145854.63333333333</v>
      </c>
      <c r="J305" s="36">
        <v>148209.26666666666</v>
      </c>
      <c r="K305" s="31">
        <v>143500</v>
      </c>
      <c r="L305" s="31">
        <v>137746.9</v>
      </c>
      <c r="M305" s="31">
        <v>9.8460000000000006E-2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1712.25</v>
      </c>
      <c r="D306" s="36">
        <v>1711.1166666666668</v>
      </c>
      <c r="E306" s="36">
        <v>1667.2333333333336</v>
      </c>
      <c r="F306" s="36">
        <v>1622.2166666666667</v>
      </c>
      <c r="G306" s="36">
        <v>1578.3333333333335</v>
      </c>
      <c r="H306" s="36">
        <v>1756.1333333333337</v>
      </c>
      <c r="I306" s="36">
        <v>1800.0166666666669</v>
      </c>
      <c r="J306" s="36">
        <v>1845.0333333333338</v>
      </c>
      <c r="K306" s="31">
        <v>1755</v>
      </c>
      <c r="L306" s="31">
        <v>1666.1</v>
      </c>
      <c r="M306" s="31">
        <v>3.61456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1012.6</v>
      </c>
      <c r="D307" s="36">
        <v>1040.0333333333333</v>
      </c>
      <c r="E307" s="36">
        <v>959.06666666666661</v>
      </c>
      <c r="F307" s="36">
        <v>905.5333333333333</v>
      </c>
      <c r="G307" s="36">
        <v>824.56666666666661</v>
      </c>
      <c r="H307" s="36">
        <v>1093.5666666666666</v>
      </c>
      <c r="I307" s="36">
        <v>1174.5333333333333</v>
      </c>
      <c r="J307" s="36">
        <v>1228.0666666666666</v>
      </c>
      <c r="K307" s="31">
        <v>1121</v>
      </c>
      <c r="L307" s="31">
        <v>986.5</v>
      </c>
      <c r="M307" s="31">
        <v>27.178290000000001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1220.3</v>
      </c>
      <c r="D308" s="36">
        <v>1249.1666666666667</v>
      </c>
      <c r="E308" s="36">
        <v>1172.1333333333334</v>
      </c>
      <c r="F308" s="36">
        <v>1123.9666666666667</v>
      </c>
      <c r="G308" s="36">
        <v>1046.9333333333334</v>
      </c>
      <c r="H308" s="36">
        <v>1297.3333333333335</v>
      </c>
      <c r="I308" s="36">
        <v>1374.3666666666668</v>
      </c>
      <c r="J308" s="36">
        <v>1422.5333333333335</v>
      </c>
      <c r="K308" s="31">
        <v>1326.2</v>
      </c>
      <c r="L308" s="31">
        <v>1201</v>
      </c>
      <c r="M308" s="31">
        <v>13.88921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264.39999999999998</v>
      </c>
      <c r="D309" s="36">
        <v>270.15000000000003</v>
      </c>
      <c r="E309" s="36">
        <v>256.30000000000007</v>
      </c>
      <c r="F309" s="36">
        <v>248.20000000000005</v>
      </c>
      <c r="G309" s="36">
        <v>234.35000000000008</v>
      </c>
      <c r="H309" s="36">
        <v>278.25000000000006</v>
      </c>
      <c r="I309" s="36">
        <v>292.10000000000008</v>
      </c>
      <c r="J309" s="36">
        <v>300.20000000000005</v>
      </c>
      <c r="K309" s="31">
        <v>284</v>
      </c>
      <c r="L309" s="31">
        <v>262.05</v>
      </c>
      <c r="M309" s="31">
        <v>40.819090000000003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1853.7</v>
      </c>
      <c r="D310" s="36">
        <v>1866.45</v>
      </c>
      <c r="E310" s="36">
        <v>1831.5</v>
      </c>
      <c r="F310" s="36">
        <v>1809.3</v>
      </c>
      <c r="G310" s="36">
        <v>1774.35</v>
      </c>
      <c r="H310" s="36">
        <v>1888.65</v>
      </c>
      <c r="I310" s="36">
        <v>1923.6000000000004</v>
      </c>
      <c r="J310" s="36">
        <v>1945.8000000000002</v>
      </c>
      <c r="K310" s="31">
        <v>1901.4</v>
      </c>
      <c r="L310" s="31">
        <v>1844.25</v>
      </c>
      <c r="M310" s="31">
        <v>42.709940000000003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379</v>
      </c>
      <c r="D311" s="36">
        <v>379.63333333333338</v>
      </c>
      <c r="E311" s="36">
        <v>367.36666666666679</v>
      </c>
      <c r="F311" s="36">
        <v>355.73333333333341</v>
      </c>
      <c r="G311" s="36">
        <v>343.46666666666681</v>
      </c>
      <c r="H311" s="36">
        <v>391.26666666666677</v>
      </c>
      <c r="I311" s="36">
        <v>403.5333333333333</v>
      </c>
      <c r="J311" s="36">
        <v>415.16666666666674</v>
      </c>
      <c r="K311" s="31">
        <v>391.9</v>
      </c>
      <c r="L311" s="31">
        <v>368</v>
      </c>
      <c r="M311" s="31">
        <v>2.7772700000000001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525.9</v>
      </c>
      <c r="D312" s="36">
        <v>536.2833333333333</v>
      </c>
      <c r="E312" s="36">
        <v>508.86666666666656</v>
      </c>
      <c r="F312" s="36">
        <v>491.83333333333326</v>
      </c>
      <c r="G312" s="36">
        <v>464.41666666666652</v>
      </c>
      <c r="H312" s="36">
        <v>553.31666666666661</v>
      </c>
      <c r="I312" s="36">
        <v>580.73333333333335</v>
      </c>
      <c r="J312" s="36">
        <v>597.76666666666665</v>
      </c>
      <c r="K312" s="31">
        <v>563.70000000000005</v>
      </c>
      <c r="L312" s="31">
        <v>519.25</v>
      </c>
      <c r="M312" s="31">
        <v>4.3332899999999999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160.30000000000001</v>
      </c>
      <c r="D313" s="36">
        <v>163.51666666666668</v>
      </c>
      <c r="E313" s="36">
        <v>155.08333333333337</v>
      </c>
      <c r="F313" s="36">
        <v>149.8666666666667</v>
      </c>
      <c r="G313" s="36">
        <v>141.43333333333339</v>
      </c>
      <c r="H313" s="36">
        <v>168.73333333333335</v>
      </c>
      <c r="I313" s="36">
        <v>177.16666666666669</v>
      </c>
      <c r="J313" s="36">
        <v>182.38333333333333</v>
      </c>
      <c r="K313" s="31">
        <v>171.95</v>
      </c>
      <c r="L313" s="31">
        <v>158.30000000000001</v>
      </c>
      <c r="M313" s="31">
        <v>83.552869999999999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189</v>
      </c>
      <c r="D314" s="36">
        <v>197.4</v>
      </c>
      <c r="E314" s="36">
        <v>180.60000000000002</v>
      </c>
      <c r="F314" s="36">
        <v>172.20000000000002</v>
      </c>
      <c r="G314" s="36">
        <v>155.40000000000003</v>
      </c>
      <c r="H314" s="36">
        <v>205.8</v>
      </c>
      <c r="I314" s="36">
        <v>222.60000000000002</v>
      </c>
      <c r="J314" s="36">
        <v>231</v>
      </c>
      <c r="K314" s="31">
        <v>214.2</v>
      </c>
      <c r="L314" s="31">
        <v>189</v>
      </c>
      <c r="M314" s="31">
        <v>55.64331</v>
      </c>
      <c r="N314" s="1"/>
      <c r="O314" s="1"/>
    </row>
    <row r="315" spans="1:15" ht="12.75" customHeight="1">
      <c r="A315" s="33">
        <v>305</v>
      </c>
      <c r="B315" s="53" t="s">
        <v>842</v>
      </c>
      <c r="C315" s="31">
        <v>2066.1999999999998</v>
      </c>
      <c r="D315" s="36">
        <v>2072.6</v>
      </c>
      <c r="E315" s="36">
        <v>2015.6</v>
      </c>
      <c r="F315" s="36">
        <v>1965</v>
      </c>
      <c r="G315" s="36">
        <v>1908</v>
      </c>
      <c r="H315" s="36">
        <v>2123.1999999999998</v>
      </c>
      <c r="I315" s="36">
        <v>2180.1999999999998</v>
      </c>
      <c r="J315" s="36">
        <v>2230.7999999999997</v>
      </c>
      <c r="K315" s="31">
        <v>2129.6</v>
      </c>
      <c r="L315" s="31">
        <v>2022</v>
      </c>
      <c r="M315" s="31">
        <v>2.96258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496.15</v>
      </c>
      <c r="D316" s="36">
        <v>500.83333333333331</v>
      </c>
      <c r="E316" s="36">
        <v>489.96666666666664</v>
      </c>
      <c r="F316" s="36">
        <v>483.7833333333333</v>
      </c>
      <c r="G316" s="36">
        <v>472.91666666666663</v>
      </c>
      <c r="H316" s="36">
        <v>507.01666666666665</v>
      </c>
      <c r="I316" s="36">
        <v>517.88333333333333</v>
      </c>
      <c r="J316" s="36">
        <v>524.06666666666661</v>
      </c>
      <c r="K316" s="31">
        <v>511.7</v>
      </c>
      <c r="L316" s="31">
        <v>494.65</v>
      </c>
      <c r="M316" s="31">
        <v>22.17193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11390.15</v>
      </c>
      <c r="D317" s="36">
        <v>11404.199999999999</v>
      </c>
      <c r="E317" s="36">
        <v>11253.549999999997</v>
      </c>
      <c r="F317" s="36">
        <v>11116.949999999999</v>
      </c>
      <c r="G317" s="36">
        <v>10966.299999999997</v>
      </c>
      <c r="H317" s="36">
        <v>11540.799999999997</v>
      </c>
      <c r="I317" s="36">
        <v>11691.449999999999</v>
      </c>
      <c r="J317" s="36">
        <v>11828.049999999997</v>
      </c>
      <c r="K317" s="31">
        <v>11554.85</v>
      </c>
      <c r="L317" s="31">
        <v>11267.6</v>
      </c>
      <c r="M317" s="31">
        <v>3.8520400000000001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2619.85</v>
      </c>
      <c r="D318" s="36">
        <v>2651.9500000000003</v>
      </c>
      <c r="E318" s="36">
        <v>2548.9000000000005</v>
      </c>
      <c r="F318" s="36">
        <v>2477.9500000000003</v>
      </c>
      <c r="G318" s="36">
        <v>2374.9000000000005</v>
      </c>
      <c r="H318" s="36">
        <v>2722.9000000000005</v>
      </c>
      <c r="I318" s="36">
        <v>2825.9500000000007</v>
      </c>
      <c r="J318" s="36">
        <v>2896.9000000000005</v>
      </c>
      <c r="K318" s="31">
        <v>2755</v>
      </c>
      <c r="L318" s="31">
        <v>2581</v>
      </c>
      <c r="M318" s="31">
        <v>0.62780999999999998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951.95</v>
      </c>
      <c r="D319" s="36">
        <v>965.9</v>
      </c>
      <c r="E319" s="36">
        <v>931.8</v>
      </c>
      <c r="F319" s="36">
        <v>911.65</v>
      </c>
      <c r="G319" s="36">
        <v>877.55</v>
      </c>
      <c r="H319" s="36">
        <v>986.05</v>
      </c>
      <c r="I319" s="36">
        <v>1020.1500000000001</v>
      </c>
      <c r="J319" s="36">
        <v>1040.3</v>
      </c>
      <c r="K319" s="31">
        <v>1000</v>
      </c>
      <c r="L319" s="31">
        <v>945.75</v>
      </c>
      <c r="M319" s="31">
        <v>12.64419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744.45</v>
      </c>
      <c r="D320" s="36">
        <v>750.81666666666661</v>
      </c>
      <c r="E320" s="36">
        <v>728.63333333333321</v>
      </c>
      <c r="F320" s="36">
        <v>712.81666666666661</v>
      </c>
      <c r="G320" s="36">
        <v>690.63333333333321</v>
      </c>
      <c r="H320" s="36">
        <v>766.63333333333321</v>
      </c>
      <c r="I320" s="36">
        <v>788.81666666666661</v>
      </c>
      <c r="J320" s="36">
        <v>804.63333333333321</v>
      </c>
      <c r="K320" s="31">
        <v>773</v>
      </c>
      <c r="L320" s="31">
        <v>735</v>
      </c>
      <c r="M320" s="31">
        <v>23.67867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1858.95</v>
      </c>
      <c r="D321" s="36">
        <v>1913.5666666666666</v>
      </c>
      <c r="E321" s="36">
        <v>1790.3833333333332</v>
      </c>
      <c r="F321" s="36">
        <v>1721.8166666666666</v>
      </c>
      <c r="G321" s="36">
        <v>1598.6333333333332</v>
      </c>
      <c r="H321" s="36">
        <v>1982.1333333333332</v>
      </c>
      <c r="I321" s="36">
        <v>2105.3166666666666</v>
      </c>
      <c r="J321" s="36">
        <v>2173.8833333333332</v>
      </c>
      <c r="K321" s="31">
        <v>2036.75</v>
      </c>
      <c r="L321" s="31">
        <v>1845</v>
      </c>
      <c r="M321" s="31">
        <v>11.731859999999999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665.25</v>
      </c>
      <c r="D322" s="36">
        <v>668.65</v>
      </c>
      <c r="E322" s="36">
        <v>656.75</v>
      </c>
      <c r="F322" s="36">
        <v>648.25</v>
      </c>
      <c r="G322" s="36">
        <v>636.35</v>
      </c>
      <c r="H322" s="36">
        <v>677.15</v>
      </c>
      <c r="I322" s="36">
        <v>689.04999999999984</v>
      </c>
      <c r="J322" s="36">
        <v>697.55</v>
      </c>
      <c r="K322" s="31">
        <v>680.55</v>
      </c>
      <c r="L322" s="31">
        <v>660.15</v>
      </c>
      <c r="M322" s="31">
        <v>1.6276600000000001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1041.3</v>
      </c>
      <c r="D323" s="36">
        <v>1057.3500000000001</v>
      </c>
      <c r="E323" s="36">
        <v>1017.9500000000003</v>
      </c>
      <c r="F323" s="36">
        <v>994.60000000000014</v>
      </c>
      <c r="G323" s="36">
        <v>955.20000000000027</v>
      </c>
      <c r="H323" s="36">
        <v>1080.7000000000003</v>
      </c>
      <c r="I323" s="36">
        <v>1120.1000000000004</v>
      </c>
      <c r="J323" s="36">
        <v>1143.4500000000003</v>
      </c>
      <c r="K323" s="31">
        <v>1096.75</v>
      </c>
      <c r="L323" s="31">
        <v>1034</v>
      </c>
      <c r="M323" s="31">
        <v>2.4590700000000001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1587.8</v>
      </c>
      <c r="D324" s="36">
        <v>1614.2666666666667</v>
      </c>
      <c r="E324" s="36">
        <v>1553.5333333333333</v>
      </c>
      <c r="F324" s="36">
        <v>1519.2666666666667</v>
      </c>
      <c r="G324" s="36">
        <v>1458.5333333333333</v>
      </c>
      <c r="H324" s="36">
        <v>1648.5333333333333</v>
      </c>
      <c r="I324" s="36">
        <v>1709.2666666666664</v>
      </c>
      <c r="J324" s="36">
        <v>1743.5333333333333</v>
      </c>
      <c r="K324" s="31">
        <v>1675</v>
      </c>
      <c r="L324" s="31">
        <v>1580</v>
      </c>
      <c r="M324" s="31">
        <v>3.40578</v>
      </c>
      <c r="N324" s="1"/>
      <c r="O324" s="1"/>
    </row>
    <row r="325" spans="1:15" ht="12.75" customHeight="1">
      <c r="A325" s="33">
        <v>315</v>
      </c>
      <c r="B325" s="53" t="s">
        <v>841</v>
      </c>
      <c r="C325" s="31">
        <v>382.5</v>
      </c>
      <c r="D325" s="36">
        <v>389.98333333333335</v>
      </c>
      <c r="E325" s="36">
        <v>372.56666666666672</v>
      </c>
      <c r="F325" s="36">
        <v>362.63333333333338</v>
      </c>
      <c r="G325" s="36">
        <v>345.21666666666675</v>
      </c>
      <c r="H325" s="36">
        <v>399.91666666666669</v>
      </c>
      <c r="I325" s="36">
        <v>417.33333333333331</v>
      </c>
      <c r="J325" s="36">
        <v>427.26666666666665</v>
      </c>
      <c r="K325" s="31">
        <v>407.4</v>
      </c>
      <c r="L325" s="31">
        <v>380.05</v>
      </c>
      <c r="M325" s="31">
        <v>4.6542199999999996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61.55</v>
      </c>
      <c r="D326" s="36">
        <v>62.833333333333336</v>
      </c>
      <c r="E326" s="36">
        <v>59.716666666666669</v>
      </c>
      <c r="F326" s="36">
        <v>57.883333333333333</v>
      </c>
      <c r="G326" s="36">
        <v>54.766666666666666</v>
      </c>
      <c r="H326" s="36">
        <v>64.666666666666671</v>
      </c>
      <c r="I326" s="36">
        <v>67.783333333333331</v>
      </c>
      <c r="J326" s="36">
        <v>69.616666666666674</v>
      </c>
      <c r="K326" s="31">
        <v>65.95</v>
      </c>
      <c r="L326" s="31">
        <v>61</v>
      </c>
      <c r="M326" s="31">
        <v>167.84016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1400.9</v>
      </c>
      <c r="D327" s="36">
        <v>1443.9833333333336</v>
      </c>
      <c r="E327" s="36">
        <v>1344.0166666666671</v>
      </c>
      <c r="F327" s="36">
        <v>1287.1333333333334</v>
      </c>
      <c r="G327" s="36">
        <v>1187.166666666667</v>
      </c>
      <c r="H327" s="36">
        <v>1500.8666666666672</v>
      </c>
      <c r="I327" s="36">
        <v>1600.8333333333335</v>
      </c>
      <c r="J327" s="36">
        <v>1657.7166666666674</v>
      </c>
      <c r="K327" s="31">
        <v>1543.95</v>
      </c>
      <c r="L327" s="31">
        <v>1387.1</v>
      </c>
      <c r="M327" s="31">
        <v>2.3231799999999998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2375.3000000000002</v>
      </c>
      <c r="D328" s="36">
        <v>2394.7166666666667</v>
      </c>
      <c r="E328" s="36">
        <v>2328.6333333333332</v>
      </c>
      <c r="F328" s="36">
        <v>2281.9666666666667</v>
      </c>
      <c r="G328" s="36">
        <v>2215.8833333333332</v>
      </c>
      <c r="H328" s="36">
        <v>2441.3833333333332</v>
      </c>
      <c r="I328" s="36">
        <v>2507.4666666666662</v>
      </c>
      <c r="J328" s="36">
        <v>2554.1333333333332</v>
      </c>
      <c r="K328" s="31">
        <v>2460.8000000000002</v>
      </c>
      <c r="L328" s="31">
        <v>2348.0500000000002</v>
      </c>
      <c r="M328" s="31">
        <v>5.3175699999999999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3210.6</v>
      </c>
      <c r="D329" s="36">
        <v>3293.1</v>
      </c>
      <c r="E329" s="36">
        <v>3092.5</v>
      </c>
      <c r="F329" s="36">
        <v>2974.4</v>
      </c>
      <c r="G329" s="36">
        <v>2773.8</v>
      </c>
      <c r="H329" s="36">
        <v>3411.2</v>
      </c>
      <c r="I329" s="36">
        <v>3611.7999999999993</v>
      </c>
      <c r="J329" s="36">
        <v>3729.8999999999996</v>
      </c>
      <c r="K329" s="31">
        <v>3493.7</v>
      </c>
      <c r="L329" s="31">
        <v>3175</v>
      </c>
      <c r="M329" s="31">
        <v>7.6237399999999997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1350.5</v>
      </c>
      <c r="D330" s="36">
        <v>1364.25</v>
      </c>
      <c r="E330" s="36">
        <v>1326.55</v>
      </c>
      <c r="F330" s="36">
        <v>1302.5999999999999</v>
      </c>
      <c r="G330" s="36">
        <v>1264.8999999999999</v>
      </c>
      <c r="H330" s="36">
        <v>1388.2</v>
      </c>
      <c r="I330" s="36">
        <v>1425.8999999999999</v>
      </c>
      <c r="J330" s="36">
        <v>1449.8500000000001</v>
      </c>
      <c r="K330" s="31">
        <v>1401.95</v>
      </c>
      <c r="L330" s="31">
        <v>1340.3</v>
      </c>
      <c r="M330" s="31">
        <v>5.1122500000000004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933.45</v>
      </c>
      <c r="D331" s="36">
        <v>955.58333333333337</v>
      </c>
      <c r="E331" s="36">
        <v>905.86666666666679</v>
      </c>
      <c r="F331" s="36">
        <v>878.28333333333342</v>
      </c>
      <c r="G331" s="36">
        <v>828.56666666666683</v>
      </c>
      <c r="H331" s="36">
        <v>983.16666666666674</v>
      </c>
      <c r="I331" s="36">
        <v>1032.8833333333332</v>
      </c>
      <c r="J331" s="36">
        <v>1060.4666666666667</v>
      </c>
      <c r="K331" s="31">
        <v>1005.3</v>
      </c>
      <c r="L331" s="31">
        <v>928</v>
      </c>
      <c r="M331" s="31">
        <v>11.54973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110.6</v>
      </c>
      <c r="D332" s="36">
        <v>113.98333333333333</v>
      </c>
      <c r="E332" s="36">
        <v>107.21666666666667</v>
      </c>
      <c r="F332" s="36">
        <v>103.83333333333333</v>
      </c>
      <c r="G332" s="36">
        <v>97.066666666666663</v>
      </c>
      <c r="H332" s="36">
        <v>117.36666666666667</v>
      </c>
      <c r="I332" s="36">
        <v>124.13333333333335</v>
      </c>
      <c r="J332" s="36">
        <v>127.51666666666668</v>
      </c>
      <c r="K332" s="31">
        <v>120.75</v>
      </c>
      <c r="L332" s="31">
        <v>110.6</v>
      </c>
      <c r="M332" s="31">
        <v>103.90967999999999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210.9</v>
      </c>
      <c r="D333" s="36">
        <v>219.43333333333331</v>
      </c>
      <c r="E333" s="36">
        <v>199.46666666666661</v>
      </c>
      <c r="F333" s="36">
        <v>188.0333333333333</v>
      </c>
      <c r="G333" s="36">
        <v>168.06666666666661</v>
      </c>
      <c r="H333" s="36">
        <v>230.86666666666662</v>
      </c>
      <c r="I333" s="36">
        <v>250.83333333333331</v>
      </c>
      <c r="J333" s="36">
        <v>262.26666666666665</v>
      </c>
      <c r="K333" s="31">
        <v>239.4</v>
      </c>
      <c r="L333" s="31">
        <v>208</v>
      </c>
      <c r="M333" s="31">
        <v>125.97396999999999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78.150000000000006</v>
      </c>
      <c r="D334" s="36">
        <v>80.666666666666671</v>
      </c>
      <c r="E334" s="36">
        <v>74.833333333333343</v>
      </c>
      <c r="F334" s="36">
        <v>71.516666666666666</v>
      </c>
      <c r="G334" s="36">
        <v>65.683333333333337</v>
      </c>
      <c r="H334" s="36">
        <v>83.983333333333348</v>
      </c>
      <c r="I334" s="36">
        <v>89.816666666666691</v>
      </c>
      <c r="J334" s="36">
        <v>93.133333333333354</v>
      </c>
      <c r="K334" s="31">
        <v>86.5</v>
      </c>
      <c r="L334" s="31">
        <v>77.349999999999994</v>
      </c>
      <c r="M334" s="31">
        <v>1916.12158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202.15</v>
      </c>
      <c r="D335" s="36">
        <v>206.86666666666665</v>
      </c>
      <c r="E335" s="36">
        <v>191.98333333333329</v>
      </c>
      <c r="F335" s="36">
        <v>181.81666666666663</v>
      </c>
      <c r="G335" s="36">
        <v>166.93333333333328</v>
      </c>
      <c r="H335" s="36">
        <v>217.0333333333333</v>
      </c>
      <c r="I335" s="36">
        <v>231.91666666666669</v>
      </c>
      <c r="J335" s="36">
        <v>242.08333333333331</v>
      </c>
      <c r="K335" s="31">
        <v>221.75</v>
      </c>
      <c r="L335" s="31">
        <v>196.7</v>
      </c>
      <c r="M335" s="31">
        <v>156.75734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205.45</v>
      </c>
      <c r="D336" s="36">
        <v>211</v>
      </c>
      <c r="E336" s="36">
        <v>197.85</v>
      </c>
      <c r="F336" s="36">
        <v>190.25</v>
      </c>
      <c r="G336" s="36">
        <v>177.1</v>
      </c>
      <c r="H336" s="36">
        <v>218.6</v>
      </c>
      <c r="I336" s="36">
        <v>231.74999999999997</v>
      </c>
      <c r="J336" s="36">
        <v>239.35</v>
      </c>
      <c r="K336" s="31">
        <v>224.15</v>
      </c>
      <c r="L336" s="31">
        <v>203.4</v>
      </c>
      <c r="M336" s="31">
        <v>221.98770999999999</v>
      </c>
      <c r="N336" s="1"/>
      <c r="O336" s="1"/>
    </row>
    <row r="337" spans="1:15" ht="12.75" customHeight="1">
      <c r="A337" s="33">
        <v>327</v>
      </c>
      <c r="B337" s="53" t="s">
        <v>839</v>
      </c>
      <c r="C337" s="31">
        <v>51.9</v>
      </c>
      <c r="D337" s="36">
        <v>53.966666666666669</v>
      </c>
      <c r="E337" s="36">
        <v>49.033333333333339</v>
      </c>
      <c r="F337" s="36">
        <v>46.166666666666671</v>
      </c>
      <c r="G337" s="36">
        <v>41.233333333333341</v>
      </c>
      <c r="H337" s="36">
        <v>56.833333333333336</v>
      </c>
      <c r="I337" s="36">
        <v>61.766666666666673</v>
      </c>
      <c r="J337" s="36">
        <v>64.633333333333326</v>
      </c>
      <c r="K337" s="31">
        <v>58.9</v>
      </c>
      <c r="L337" s="31">
        <v>51.1</v>
      </c>
      <c r="M337" s="31">
        <v>264.87853999999999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322.5</v>
      </c>
      <c r="D338" s="36">
        <v>328.83333333333331</v>
      </c>
      <c r="E338" s="36">
        <v>313.16666666666663</v>
      </c>
      <c r="F338" s="36">
        <v>303.83333333333331</v>
      </c>
      <c r="G338" s="36">
        <v>288.16666666666663</v>
      </c>
      <c r="H338" s="36">
        <v>338.16666666666663</v>
      </c>
      <c r="I338" s="36">
        <v>353.83333333333326</v>
      </c>
      <c r="J338" s="36">
        <v>363.16666666666663</v>
      </c>
      <c r="K338" s="31">
        <v>344.5</v>
      </c>
      <c r="L338" s="31">
        <v>319.5</v>
      </c>
      <c r="M338" s="31">
        <v>237.22232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1187.6500000000001</v>
      </c>
      <c r="D339" s="36">
        <v>1205.5333333333335</v>
      </c>
      <c r="E339" s="36">
        <v>1162.116666666667</v>
      </c>
      <c r="F339" s="36">
        <v>1136.5833333333335</v>
      </c>
      <c r="G339" s="36">
        <v>1093.166666666667</v>
      </c>
      <c r="H339" s="36">
        <v>1231.0666666666671</v>
      </c>
      <c r="I339" s="36">
        <v>1274.4833333333336</v>
      </c>
      <c r="J339" s="36">
        <v>1300.0166666666671</v>
      </c>
      <c r="K339" s="31">
        <v>1248.95</v>
      </c>
      <c r="L339" s="31">
        <v>1180</v>
      </c>
      <c r="M339" s="31">
        <v>4.5848399999999998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136.15</v>
      </c>
      <c r="D340" s="36">
        <v>139.79999999999998</v>
      </c>
      <c r="E340" s="36">
        <v>126.59999999999997</v>
      </c>
      <c r="F340" s="36">
        <v>117.04999999999998</v>
      </c>
      <c r="G340" s="36">
        <v>103.84999999999997</v>
      </c>
      <c r="H340" s="36">
        <v>149.34999999999997</v>
      </c>
      <c r="I340" s="36">
        <v>162.54999999999995</v>
      </c>
      <c r="J340" s="36">
        <v>172.09999999999997</v>
      </c>
      <c r="K340" s="31">
        <v>153</v>
      </c>
      <c r="L340" s="31">
        <v>130.25</v>
      </c>
      <c r="M340" s="31">
        <v>404.56369000000001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2924.25</v>
      </c>
      <c r="D341" s="36">
        <v>2956.4333333333329</v>
      </c>
      <c r="E341" s="36">
        <v>2881.9666666666658</v>
      </c>
      <c r="F341" s="36">
        <v>2839.6833333333329</v>
      </c>
      <c r="G341" s="36">
        <v>2765.2166666666658</v>
      </c>
      <c r="H341" s="36">
        <v>2998.7166666666658</v>
      </c>
      <c r="I341" s="36">
        <v>3073.1833333333329</v>
      </c>
      <c r="J341" s="36">
        <v>3115.4666666666658</v>
      </c>
      <c r="K341" s="31">
        <v>3030.9</v>
      </c>
      <c r="L341" s="31">
        <v>2914.15</v>
      </c>
      <c r="M341" s="31">
        <v>3.09551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630.70000000000005</v>
      </c>
      <c r="D342" s="36">
        <v>642.93333333333339</v>
      </c>
      <c r="E342" s="36">
        <v>607.76666666666677</v>
      </c>
      <c r="F342" s="36">
        <v>584.83333333333337</v>
      </c>
      <c r="G342" s="36">
        <v>549.66666666666674</v>
      </c>
      <c r="H342" s="36">
        <v>665.86666666666679</v>
      </c>
      <c r="I342" s="36">
        <v>701.0333333333333</v>
      </c>
      <c r="J342" s="36">
        <v>723.96666666666681</v>
      </c>
      <c r="K342" s="31">
        <v>678.1</v>
      </c>
      <c r="L342" s="31">
        <v>620</v>
      </c>
      <c r="M342" s="31">
        <v>4.6417700000000002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2582.9499999999998</v>
      </c>
      <c r="D343" s="36">
        <v>2596.4833333333336</v>
      </c>
      <c r="E343" s="36">
        <v>2539.3166666666671</v>
      </c>
      <c r="F343" s="36">
        <v>2495.6833333333334</v>
      </c>
      <c r="G343" s="36">
        <v>2438.5166666666669</v>
      </c>
      <c r="H343" s="36">
        <v>2640.1166666666672</v>
      </c>
      <c r="I343" s="36">
        <v>2697.2833333333333</v>
      </c>
      <c r="J343" s="36">
        <v>2740.9166666666674</v>
      </c>
      <c r="K343" s="31">
        <v>2653.65</v>
      </c>
      <c r="L343" s="31">
        <v>2552.85</v>
      </c>
      <c r="M343" s="31">
        <v>18.138020000000001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83.15</v>
      </c>
      <c r="D344" s="36">
        <v>84.933333333333337</v>
      </c>
      <c r="E344" s="36">
        <v>81.366666666666674</v>
      </c>
      <c r="F344" s="36">
        <v>79.583333333333343</v>
      </c>
      <c r="G344" s="36">
        <v>76.01666666666668</v>
      </c>
      <c r="H344" s="36">
        <v>86.716666666666669</v>
      </c>
      <c r="I344" s="36">
        <v>90.283333333333331</v>
      </c>
      <c r="J344" s="36">
        <v>92.066666666666663</v>
      </c>
      <c r="K344" s="31">
        <v>88.5</v>
      </c>
      <c r="L344" s="31">
        <v>83.15</v>
      </c>
      <c r="M344" s="31">
        <v>10.524050000000001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445.2</v>
      </c>
      <c r="D345" s="36">
        <v>458.84999999999997</v>
      </c>
      <c r="E345" s="36">
        <v>418.59999999999991</v>
      </c>
      <c r="F345" s="36">
        <v>391.99999999999994</v>
      </c>
      <c r="G345" s="36">
        <v>351.74999999999989</v>
      </c>
      <c r="H345" s="36">
        <v>485.44999999999993</v>
      </c>
      <c r="I345" s="36">
        <v>525.70000000000005</v>
      </c>
      <c r="J345" s="36">
        <v>552.29999999999995</v>
      </c>
      <c r="K345" s="31">
        <v>499.1</v>
      </c>
      <c r="L345" s="31">
        <v>432.25</v>
      </c>
      <c r="M345" s="31">
        <v>15.58137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298</v>
      </c>
      <c r="D346" s="36">
        <v>300.06666666666666</v>
      </c>
      <c r="E346" s="36">
        <v>289.23333333333335</v>
      </c>
      <c r="F346" s="36">
        <v>280.4666666666667</v>
      </c>
      <c r="G346" s="36">
        <v>269.63333333333338</v>
      </c>
      <c r="H346" s="36">
        <v>308.83333333333331</v>
      </c>
      <c r="I346" s="36">
        <v>319.66666666666669</v>
      </c>
      <c r="J346" s="36">
        <v>328.43333333333328</v>
      </c>
      <c r="K346" s="31">
        <v>310.89999999999998</v>
      </c>
      <c r="L346" s="31">
        <v>291.3</v>
      </c>
      <c r="M346" s="31">
        <v>9.9699799999999996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1299.8499999999999</v>
      </c>
      <c r="D347" s="36">
        <v>1312.4333333333332</v>
      </c>
      <c r="E347" s="36">
        <v>1271.5666666666664</v>
      </c>
      <c r="F347" s="36">
        <v>1243.2833333333333</v>
      </c>
      <c r="G347" s="36">
        <v>1202.4166666666665</v>
      </c>
      <c r="H347" s="36">
        <v>1340.7166666666662</v>
      </c>
      <c r="I347" s="36">
        <v>1381.583333333333</v>
      </c>
      <c r="J347" s="36">
        <v>1409.8666666666661</v>
      </c>
      <c r="K347" s="31">
        <v>1353.3</v>
      </c>
      <c r="L347" s="31">
        <v>1284.1500000000001</v>
      </c>
      <c r="M347" s="31">
        <v>8.9668100000000006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255.35</v>
      </c>
      <c r="D348" s="36">
        <v>259.7</v>
      </c>
      <c r="E348" s="36">
        <v>248.39999999999998</v>
      </c>
      <c r="F348" s="36">
        <v>241.45</v>
      </c>
      <c r="G348" s="36">
        <v>230.14999999999998</v>
      </c>
      <c r="H348" s="36">
        <v>266.64999999999998</v>
      </c>
      <c r="I348" s="36">
        <v>277.95000000000005</v>
      </c>
      <c r="J348" s="36">
        <v>284.89999999999998</v>
      </c>
      <c r="K348" s="31">
        <v>271</v>
      </c>
      <c r="L348" s="31">
        <v>252.75</v>
      </c>
      <c r="M348" s="31">
        <v>200.79496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573.79999999999995</v>
      </c>
      <c r="D349" s="36">
        <v>585.43333333333339</v>
      </c>
      <c r="E349" s="36">
        <v>551.51666666666677</v>
      </c>
      <c r="F349" s="36">
        <v>529.23333333333335</v>
      </c>
      <c r="G349" s="36">
        <v>495.31666666666672</v>
      </c>
      <c r="H349" s="36">
        <v>607.71666666666681</v>
      </c>
      <c r="I349" s="36">
        <v>641.63333333333333</v>
      </c>
      <c r="J349" s="36">
        <v>663.91666666666686</v>
      </c>
      <c r="K349" s="31">
        <v>619.35</v>
      </c>
      <c r="L349" s="31">
        <v>563.15</v>
      </c>
      <c r="M349" s="31">
        <v>56.3675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1590.05</v>
      </c>
      <c r="D350" s="36">
        <v>1650.3500000000001</v>
      </c>
      <c r="E350" s="36">
        <v>1500.7000000000003</v>
      </c>
      <c r="F350" s="36">
        <v>1411.3500000000001</v>
      </c>
      <c r="G350" s="36">
        <v>1261.7000000000003</v>
      </c>
      <c r="H350" s="36">
        <v>1739.7000000000003</v>
      </c>
      <c r="I350" s="36">
        <v>1889.3500000000004</v>
      </c>
      <c r="J350" s="36">
        <v>1978.7000000000003</v>
      </c>
      <c r="K350" s="31">
        <v>1800</v>
      </c>
      <c r="L350" s="31">
        <v>1561</v>
      </c>
      <c r="M350" s="31">
        <v>23.917390000000001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350.95</v>
      </c>
      <c r="D351" s="36">
        <v>358.11666666666662</v>
      </c>
      <c r="E351" s="36">
        <v>343.78333333333325</v>
      </c>
      <c r="F351" s="36">
        <v>336.61666666666662</v>
      </c>
      <c r="G351" s="36">
        <v>322.28333333333325</v>
      </c>
      <c r="H351" s="36">
        <v>365.28333333333325</v>
      </c>
      <c r="I351" s="36">
        <v>379.61666666666662</v>
      </c>
      <c r="J351" s="36">
        <v>386.78333333333325</v>
      </c>
      <c r="K351" s="31">
        <v>372.45</v>
      </c>
      <c r="L351" s="31">
        <v>350.95</v>
      </c>
      <c r="M351" s="31">
        <v>25.83164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8033.15</v>
      </c>
      <c r="D352" s="36">
        <v>8136.6833333333334</v>
      </c>
      <c r="E352" s="36">
        <v>7856.4666666666672</v>
      </c>
      <c r="F352" s="36">
        <v>7679.7833333333338</v>
      </c>
      <c r="G352" s="36">
        <v>7399.5666666666675</v>
      </c>
      <c r="H352" s="36">
        <v>8313.3666666666668</v>
      </c>
      <c r="I352" s="36">
        <v>8593.5833333333321</v>
      </c>
      <c r="J352" s="36">
        <v>8770.2666666666664</v>
      </c>
      <c r="K352" s="31">
        <v>8416.9</v>
      </c>
      <c r="L352" s="31">
        <v>7960</v>
      </c>
      <c r="M352" s="31">
        <v>4.8464499999999999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195.7</v>
      </c>
      <c r="D353" s="36">
        <v>198.56666666666669</v>
      </c>
      <c r="E353" s="36">
        <v>192.23333333333338</v>
      </c>
      <c r="F353" s="36">
        <v>188.76666666666668</v>
      </c>
      <c r="G353" s="36">
        <v>182.43333333333337</v>
      </c>
      <c r="H353" s="36">
        <v>202.03333333333339</v>
      </c>
      <c r="I353" s="36">
        <v>208.3666666666667</v>
      </c>
      <c r="J353" s="36">
        <v>211.8333333333334</v>
      </c>
      <c r="K353" s="31">
        <v>204.9</v>
      </c>
      <c r="L353" s="31">
        <v>195.1</v>
      </c>
      <c r="M353" s="31">
        <v>3.9963500000000001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1075.6500000000001</v>
      </c>
      <c r="D354" s="36">
        <v>1087.8666666666668</v>
      </c>
      <c r="E354" s="36">
        <v>1022.8333333333335</v>
      </c>
      <c r="F354" s="36">
        <v>970.01666666666665</v>
      </c>
      <c r="G354" s="36">
        <v>904.98333333333335</v>
      </c>
      <c r="H354" s="36">
        <v>1140.6833333333336</v>
      </c>
      <c r="I354" s="36">
        <v>1205.7166666666669</v>
      </c>
      <c r="J354" s="36">
        <v>1258.5333333333338</v>
      </c>
      <c r="K354" s="31">
        <v>1152.9000000000001</v>
      </c>
      <c r="L354" s="31">
        <v>1035.05</v>
      </c>
      <c r="M354" s="31">
        <v>29.238299999999999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231</v>
      </c>
      <c r="D355" s="36">
        <v>236.48333333333335</v>
      </c>
      <c r="E355" s="36">
        <v>219.7166666666667</v>
      </c>
      <c r="F355" s="36">
        <v>208.43333333333334</v>
      </c>
      <c r="G355" s="36">
        <v>191.66666666666669</v>
      </c>
      <c r="H355" s="36">
        <v>247.76666666666671</v>
      </c>
      <c r="I355" s="36">
        <v>264.53333333333336</v>
      </c>
      <c r="J355" s="36">
        <v>275.81666666666672</v>
      </c>
      <c r="K355" s="31">
        <v>253.25</v>
      </c>
      <c r="L355" s="31">
        <v>225.2</v>
      </c>
      <c r="M355" s="31">
        <v>48.149250000000002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3580.8</v>
      </c>
      <c r="D356" s="36">
        <v>3593.7666666666664</v>
      </c>
      <c r="E356" s="36">
        <v>3532.1833333333329</v>
      </c>
      <c r="F356" s="36">
        <v>3483.5666666666666</v>
      </c>
      <c r="G356" s="36">
        <v>3421.9833333333331</v>
      </c>
      <c r="H356" s="36">
        <v>3642.3833333333328</v>
      </c>
      <c r="I356" s="36">
        <v>3703.9666666666667</v>
      </c>
      <c r="J356" s="36">
        <v>3752.5833333333326</v>
      </c>
      <c r="K356" s="31">
        <v>3655.35</v>
      </c>
      <c r="L356" s="31">
        <v>3545.15</v>
      </c>
      <c r="M356" s="31">
        <v>4.4022300000000003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611.85</v>
      </c>
      <c r="D357" s="36">
        <v>626.7833333333333</v>
      </c>
      <c r="E357" s="36">
        <v>589.06666666666661</v>
      </c>
      <c r="F357" s="36">
        <v>566.2833333333333</v>
      </c>
      <c r="G357" s="36">
        <v>528.56666666666661</v>
      </c>
      <c r="H357" s="36">
        <v>649.56666666666661</v>
      </c>
      <c r="I357" s="36">
        <v>687.2833333333333</v>
      </c>
      <c r="J357" s="36">
        <v>710.06666666666661</v>
      </c>
      <c r="K357" s="31">
        <v>664.5</v>
      </c>
      <c r="L357" s="31">
        <v>604</v>
      </c>
      <c r="M357" s="31">
        <v>4.31935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390.45</v>
      </c>
      <c r="D358" s="36">
        <v>396.06666666666666</v>
      </c>
      <c r="E358" s="36">
        <v>376.43333333333334</v>
      </c>
      <c r="F358" s="36">
        <v>362.41666666666669</v>
      </c>
      <c r="G358" s="36">
        <v>342.78333333333336</v>
      </c>
      <c r="H358" s="36">
        <v>410.08333333333331</v>
      </c>
      <c r="I358" s="36">
        <v>429.71666666666664</v>
      </c>
      <c r="J358" s="36">
        <v>443.73333333333329</v>
      </c>
      <c r="K358" s="31">
        <v>415.7</v>
      </c>
      <c r="L358" s="31">
        <v>382.05</v>
      </c>
      <c r="M358" s="31">
        <v>10.1717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1305</v>
      </c>
      <c r="D359" s="36">
        <v>1317.7</v>
      </c>
      <c r="E359" s="36">
        <v>1277.3000000000002</v>
      </c>
      <c r="F359" s="36">
        <v>1249.6000000000001</v>
      </c>
      <c r="G359" s="36">
        <v>1209.2000000000003</v>
      </c>
      <c r="H359" s="36">
        <v>1345.4</v>
      </c>
      <c r="I359" s="36">
        <v>1385.8000000000002</v>
      </c>
      <c r="J359" s="36">
        <v>1413.5</v>
      </c>
      <c r="K359" s="31">
        <v>1358.1</v>
      </c>
      <c r="L359" s="31">
        <v>1290</v>
      </c>
      <c r="M359" s="31">
        <v>12.07916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34031.75</v>
      </c>
      <c r="D360" s="36">
        <v>34401.35</v>
      </c>
      <c r="E360" s="36">
        <v>33480.399999999994</v>
      </c>
      <c r="F360" s="36">
        <v>32929.049999999996</v>
      </c>
      <c r="G360" s="36">
        <v>32008.099999999991</v>
      </c>
      <c r="H360" s="36">
        <v>34952.699999999997</v>
      </c>
      <c r="I360" s="36">
        <v>35873.649999999994</v>
      </c>
      <c r="J360" s="36">
        <v>36425</v>
      </c>
      <c r="K360" s="31">
        <v>35322.300000000003</v>
      </c>
      <c r="L360" s="31">
        <v>33850</v>
      </c>
      <c r="M360" s="31">
        <v>0.32801999999999998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1348.3</v>
      </c>
      <c r="D361" s="36">
        <v>1340.5333333333333</v>
      </c>
      <c r="E361" s="36">
        <v>1288.7666666666667</v>
      </c>
      <c r="F361" s="36">
        <v>1229.2333333333333</v>
      </c>
      <c r="G361" s="36">
        <v>1177.4666666666667</v>
      </c>
      <c r="H361" s="36">
        <v>1400.0666666666666</v>
      </c>
      <c r="I361" s="36">
        <v>1451.833333333333</v>
      </c>
      <c r="J361" s="36">
        <v>1511.3666666666666</v>
      </c>
      <c r="K361" s="31">
        <v>1392.3</v>
      </c>
      <c r="L361" s="31">
        <v>1281</v>
      </c>
      <c r="M361" s="31">
        <v>13.549160000000001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8127.35</v>
      </c>
      <c r="D362" s="36">
        <v>8164.4833333333327</v>
      </c>
      <c r="E362" s="36">
        <v>8013.9666666666653</v>
      </c>
      <c r="F362" s="36">
        <v>7900.583333333333</v>
      </c>
      <c r="G362" s="36">
        <v>7750.0666666666657</v>
      </c>
      <c r="H362" s="36">
        <v>8277.866666666665</v>
      </c>
      <c r="I362" s="36">
        <v>8428.3833333333332</v>
      </c>
      <c r="J362" s="36">
        <v>8541.7666666666646</v>
      </c>
      <c r="K362" s="31">
        <v>8315</v>
      </c>
      <c r="L362" s="31">
        <v>8051.1</v>
      </c>
      <c r="M362" s="31">
        <v>2.5203500000000001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263.75</v>
      </c>
      <c r="D363" s="36">
        <v>268.13333333333333</v>
      </c>
      <c r="E363" s="36">
        <v>258.01666666666665</v>
      </c>
      <c r="F363" s="36">
        <v>252.2833333333333</v>
      </c>
      <c r="G363" s="36">
        <v>242.16666666666663</v>
      </c>
      <c r="H363" s="36">
        <v>273.86666666666667</v>
      </c>
      <c r="I363" s="36">
        <v>283.98333333333335</v>
      </c>
      <c r="J363" s="36">
        <v>289.7166666666667</v>
      </c>
      <c r="K363" s="31">
        <v>278.25</v>
      </c>
      <c r="L363" s="31">
        <v>262.39999999999998</v>
      </c>
      <c r="M363" s="31">
        <v>51.977899999999998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4267</v>
      </c>
      <c r="D364" s="36">
        <v>4285.3666666666668</v>
      </c>
      <c r="E364" s="36">
        <v>4181.7333333333336</v>
      </c>
      <c r="F364" s="36">
        <v>4096.4666666666672</v>
      </c>
      <c r="G364" s="36">
        <v>3992.8333333333339</v>
      </c>
      <c r="H364" s="36">
        <v>4370.6333333333332</v>
      </c>
      <c r="I364" s="36">
        <v>4474.2666666666664</v>
      </c>
      <c r="J364" s="36">
        <v>4559.5333333333328</v>
      </c>
      <c r="K364" s="31">
        <v>4389</v>
      </c>
      <c r="L364" s="31">
        <v>4200.1000000000004</v>
      </c>
      <c r="M364" s="31">
        <v>0.38857999999999998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2589.4499999999998</v>
      </c>
      <c r="D365" s="36">
        <v>2692.6166666666663</v>
      </c>
      <c r="E365" s="36">
        <v>2413.6333333333328</v>
      </c>
      <c r="F365" s="36">
        <v>2237.8166666666666</v>
      </c>
      <c r="G365" s="36">
        <v>1958.833333333333</v>
      </c>
      <c r="H365" s="36">
        <v>2868.4333333333325</v>
      </c>
      <c r="I365" s="36">
        <v>3147.4166666666661</v>
      </c>
      <c r="J365" s="36">
        <v>3323.2333333333322</v>
      </c>
      <c r="K365" s="31">
        <v>2971.6</v>
      </c>
      <c r="L365" s="31">
        <v>2516.8000000000002</v>
      </c>
      <c r="M365" s="31">
        <v>11.07708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2823.2</v>
      </c>
      <c r="D366" s="36">
        <v>2839.85</v>
      </c>
      <c r="E366" s="36">
        <v>2782.25</v>
      </c>
      <c r="F366" s="36">
        <v>2741.3</v>
      </c>
      <c r="G366" s="36">
        <v>2683.7000000000003</v>
      </c>
      <c r="H366" s="36">
        <v>2880.7999999999997</v>
      </c>
      <c r="I366" s="36">
        <v>2938.3999999999992</v>
      </c>
      <c r="J366" s="36">
        <v>2979.3499999999995</v>
      </c>
      <c r="K366" s="31">
        <v>2897.45</v>
      </c>
      <c r="L366" s="31">
        <v>2798.9</v>
      </c>
      <c r="M366" s="31">
        <v>4.7744999999999997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822.85</v>
      </c>
      <c r="D367" s="36">
        <v>831.95000000000016</v>
      </c>
      <c r="E367" s="36">
        <v>797.35000000000036</v>
      </c>
      <c r="F367" s="36">
        <v>771.85000000000025</v>
      </c>
      <c r="G367" s="36">
        <v>737.25000000000045</v>
      </c>
      <c r="H367" s="36">
        <v>857.45000000000027</v>
      </c>
      <c r="I367" s="36">
        <v>892.05</v>
      </c>
      <c r="J367" s="36">
        <v>917.55000000000018</v>
      </c>
      <c r="K367" s="31">
        <v>866.55</v>
      </c>
      <c r="L367" s="31">
        <v>806.45</v>
      </c>
      <c r="M367" s="31">
        <v>19.718119999999999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118.7</v>
      </c>
      <c r="D368" s="36">
        <v>119.86666666666667</v>
      </c>
      <c r="E368" s="36">
        <v>115.48333333333335</v>
      </c>
      <c r="F368" s="36">
        <v>112.26666666666668</v>
      </c>
      <c r="G368" s="36">
        <v>107.88333333333335</v>
      </c>
      <c r="H368" s="36">
        <v>123.08333333333334</v>
      </c>
      <c r="I368" s="36">
        <v>127.46666666666667</v>
      </c>
      <c r="J368" s="36">
        <v>130.68333333333334</v>
      </c>
      <c r="K368" s="31">
        <v>124.25</v>
      </c>
      <c r="L368" s="31">
        <v>116.65</v>
      </c>
      <c r="M368" s="31">
        <v>73.52552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1396.1</v>
      </c>
      <c r="D369" s="36">
        <v>1416</v>
      </c>
      <c r="E369" s="36">
        <v>1372.3</v>
      </c>
      <c r="F369" s="36">
        <v>1348.5</v>
      </c>
      <c r="G369" s="36">
        <v>1304.8</v>
      </c>
      <c r="H369" s="36">
        <v>1439.8</v>
      </c>
      <c r="I369" s="36">
        <v>1483.4999999999998</v>
      </c>
      <c r="J369" s="36">
        <v>1507.3</v>
      </c>
      <c r="K369" s="31">
        <v>1459.7</v>
      </c>
      <c r="L369" s="31">
        <v>1392.2</v>
      </c>
      <c r="M369" s="31">
        <v>1.86534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4778.8999999999996</v>
      </c>
      <c r="D370" s="36">
        <v>4812.7666666666664</v>
      </c>
      <c r="E370" s="36">
        <v>4696.3833333333332</v>
      </c>
      <c r="F370" s="36">
        <v>4613.8666666666668</v>
      </c>
      <c r="G370" s="36">
        <v>4497.4833333333336</v>
      </c>
      <c r="H370" s="36">
        <v>4895.2833333333328</v>
      </c>
      <c r="I370" s="36">
        <v>5011.6666666666661</v>
      </c>
      <c r="J370" s="36">
        <v>5094.1833333333325</v>
      </c>
      <c r="K370" s="31">
        <v>4929.1499999999996</v>
      </c>
      <c r="L370" s="31">
        <v>4730.25</v>
      </c>
      <c r="M370" s="31">
        <v>6.3314599999999999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773.55</v>
      </c>
      <c r="D371" s="36">
        <v>786.05000000000007</v>
      </c>
      <c r="E371" s="36">
        <v>748.35000000000014</v>
      </c>
      <c r="F371" s="36">
        <v>723.15000000000009</v>
      </c>
      <c r="G371" s="36">
        <v>685.45000000000016</v>
      </c>
      <c r="H371" s="36">
        <v>811.25000000000011</v>
      </c>
      <c r="I371" s="36">
        <v>848.95000000000016</v>
      </c>
      <c r="J371" s="36">
        <v>874.15000000000009</v>
      </c>
      <c r="K371" s="31">
        <v>823.75</v>
      </c>
      <c r="L371" s="31">
        <v>760.85</v>
      </c>
      <c r="M371" s="31">
        <v>2.8981499999999998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465.35</v>
      </c>
      <c r="D372" s="36">
        <v>467.13333333333338</v>
      </c>
      <c r="E372" s="36">
        <v>445.26666666666677</v>
      </c>
      <c r="F372" s="36">
        <v>425.18333333333339</v>
      </c>
      <c r="G372" s="36">
        <v>403.31666666666678</v>
      </c>
      <c r="H372" s="36">
        <v>487.21666666666675</v>
      </c>
      <c r="I372" s="36">
        <v>509.08333333333343</v>
      </c>
      <c r="J372" s="36">
        <v>529.16666666666674</v>
      </c>
      <c r="K372" s="31">
        <v>489</v>
      </c>
      <c r="L372" s="31">
        <v>447.05</v>
      </c>
      <c r="M372" s="31">
        <v>64.448440000000005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397.6</v>
      </c>
      <c r="D373" s="36">
        <v>406.63333333333338</v>
      </c>
      <c r="E373" s="36">
        <v>383.31666666666678</v>
      </c>
      <c r="F373" s="36">
        <v>369.03333333333342</v>
      </c>
      <c r="G373" s="36">
        <v>345.71666666666681</v>
      </c>
      <c r="H373" s="36">
        <v>420.91666666666674</v>
      </c>
      <c r="I373" s="36">
        <v>444.23333333333335</v>
      </c>
      <c r="J373" s="36">
        <v>458.51666666666671</v>
      </c>
      <c r="K373" s="31">
        <v>429.95</v>
      </c>
      <c r="L373" s="31">
        <v>392.35</v>
      </c>
      <c r="M373" s="31">
        <v>183.57785999999999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264.3</v>
      </c>
      <c r="D374" s="36">
        <v>270</v>
      </c>
      <c r="E374" s="36">
        <v>256.10000000000002</v>
      </c>
      <c r="F374" s="36">
        <v>247.90000000000003</v>
      </c>
      <c r="G374" s="36">
        <v>234.00000000000006</v>
      </c>
      <c r="H374" s="36">
        <v>278.2</v>
      </c>
      <c r="I374" s="36">
        <v>292.09999999999997</v>
      </c>
      <c r="J374" s="36">
        <v>300.29999999999995</v>
      </c>
      <c r="K374" s="31">
        <v>283.89999999999998</v>
      </c>
      <c r="L374" s="31">
        <v>261.8</v>
      </c>
      <c r="M374" s="31">
        <v>393.89523000000003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455.05</v>
      </c>
      <c r="D375" s="36">
        <v>464.2</v>
      </c>
      <c r="E375" s="36">
        <v>441.34999999999997</v>
      </c>
      <c r="F375" s="36">
        <v>427.65</v>
      </c>
      <c r="G375" s="36">
        <v>404.79999999999995</v>
      </c>
      <c r="H375" s="36">
        <v>477.9</v>
      </c>
      <c r="I375" s="36">
        <v>500.75</v>
      </c>
      <c r="J375" s="36">
        <v>514.45000000000005</v>
      </c>
      <c r="K375" s="31">
        <v>487.05</v>
      </c>
      <c r="L375" s="31">
        <v>450.5</v>
      </c>
      <c r="M375" s="31">
        <v>10.640829999999999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1123</v>
      </c>
      <c r="D376" s="36">
        <v>1110.0833333333333</v>
      </c>
      <c r="E376" s="36">
        <v>1061.1666666666665</v>
      </c>
      <c r="F376" s="36">
        <v>999.33333333333326</v>
      </c>
      <c r="G376" s="36">
        <v>950.41666666666652</v>
      </c>
      <c r="H376" s="36">
        <v>1171.9166666666665</v>
      </c>
      <c r="I376" s="36">
        <v>1220.833333333333</v>
      </c>
      <c r="J376" s="36">
        <v>1282.6666666666665</v>
      </c>
      <c r="K376" s="31">
        <v>1159</v>
      </c>
      <c r="L376" s="31">
        <v>1048.25</v>
      </c>
      <c r="M376" s="31">
        <v>21.049759999999999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530.20000000000005</v>
      </c>
      <c r="D377" s="36">
        <v>535.4</v>
      </c>
      <c r="E377" s="36">
        <v>521.79999999999995</v>
      </c>
      <c r="F377" s="36">
        <v>513.4</v>
      </c>
      <c r="G377" s="36">
        <v>499.79999999999995</v>
      </c>
      <c r="H377" s="36">
        <v>543.79999999999995</v>
      </c>
      <c r="I377" s="36">
        <v>557.40000000000009</v>
      </c>
      <c r="J377" s="36">
        <v>565.79999999999995</v>
      </c>
      <c r="K377" s="31">
        <v>549</v>
      </c>
      <c r="L377" s="31">
        <v>527</v>
      </c>
      <c r="M377" s="31">
        <v>1.89334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165.05</v>
      </c>
      <c r="D378" s="36">
        <v>166.66666666666666</v>
      </c>
      <c r="E378" s="36">
        <v>161.38333333333333</v>
      </c>
      <c r="F378" s="36">
        <v>157.71666666666667</v>
      </c>
      <c r="G378" s="36">
        <v>152.43333333333334</v>
      </c>
      <c r="H378" s="36">
        <v>170.33333333333331</v>
      </c>
      <c r="I378" s="36">
        <v>175.61666666666667</v>
      </c>
      <c r="J378" s="36">
        <v>179.2833333333333</v>
      </c>
      <c r="K378" s="31">
        <v>171.95</v>
      </c>
      <c r="L378" s="31">
        <v>163</v>
      </c>
      <c r="M378" s="31">
        <v>3.9131499999999999</v>
      </c>
      <c r="N378" s="1"/>
      <c r="O378" s="1"/>
    </row>
    <row r="379" spans="1:15" ht="12.75" customHeight="1">
      <c r="A379" s="33">
        <v>369</v>
      </c>
      <c r="B379" s="53" t="s">
        <v>892</v>
      </c>
      <c r="C379" s="31">
        <v>4882.75</v>
      </c>
      <c r="D379" s="36">
        <v>4929.916666666667</v>
      </c>
      <c r="E379" s="36">
        <v>4779.8333333333339</v>
      </c>
      <c r="F379" s="36">
        <v>4676.916666666667</v>
      </c>
      <c r="G379" s="36">
        <v>4526.8333333333339</v>
      </c>
      <c r="H379" s="36">
        <v>5032.8333333333339</v>
      </c>
      <c r="I379" s="36">
        <v>5182.9166666666679</v>
      </c>
      <c r="J379" s="36">
        <v>5285.8333333333339</v>
      </c>
      <c r="K379" s="31">
        <v>5080</v>
      </c>
      <c r="L379" s="31">
        <v>4827</v>
      </c>
      <c r="M379" s="31">
        <v>0.10238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15509.85</v>
      </c>
      <c r="D380" s="36">
        <v>15544.316666666668</v>
      </c>
      <c r="E380" s="36">
        <v>15310.933333333334</v>
      </c>
      <c r="F380" s="36">
        <v>15112.016666666666</v>
      </c>
      <c r="G380" s="36">
        <v>14878.633333333333</v>
      </c>
      <c r="H380" s="36">
        <v>15743.233333333335</v>
      </c>
      <c r="I380" s="36">
        <v>15976.61666666667</v>
      </c>
      <c r="J380" s="36">
        <v>16175.533333333336</v>
      </c>
      <c r="K380" s="31">
        <v>15777.7</v>
      </c>
      <c r="L380" s="31">
        <v>15345.4</v>
      </c>
      <c r="M380" s="31">
        <v>2.8930000000000001E-2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118.8</v>
      </c>
      <c r="D381" s="36">
        <v>120.84999999999998</v>
      </c>
      <c r="E381" s="36">
        <v>114.84999999999997</v>
      </c>
      <c r="F381" s="36">
        <v>110.89999999999999</v>
      </c>
      <c r="G381" s="36">
        <v>104.89999999999998</v>
      </c>
      <c r="H381" s="36">
        <v>124.79999999999995</v>
      </c>
      <c r="I381" s="36">
        <v>130.79999999999998</v>
      </c>
      <c r="J381" s="36">
        <v>134.74999999999994</v>
      </c>
      <c r="K381" s="31">
        <v>126.85</v>
      </c>
      <c r="L381" s="31">
        <v>116.9</v>
      </c>
      <c r="M381" s="31">
        <v>696.47673999999995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479.6</v>
      </c>
      <c r="D382" s="36">
        <v>480.23333333333335</v>
      </c>
      <c r="E382" s="36">
        <v>463.4666666666667</v>
      </c>
      <c r="F382" s="36">
        <v>447.33333333333337</v>
      </c>
      <c r="G382" s="36">
        <v>430.56666666666672</v>
      </c>
      <c r="H382" s="36">
        <v>496.36666666666667</v>
      </c>
      <c r="I382" s="36">
        <v>513.13333333333333</v>
      </c>
      <c r="J382" s="36">
        <v>529.26666666666665</v>
      </c>
      <c r="K382" s="31">
        <v>497</v>
      </c>
      <c r="L382" s="31">
        <v>464.1</v>
      </c>
      <c r="M382" s="31">
        <v>4.0958800000000002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230.45</v>
      </c>
      <c r="D383" s="36">
        <v>236.36666666666667</v>
      </c>
      <c r="E383" s="36">
        <v>221.93333333333334</v>
      </c>
      <c r="F383" s="36">
        <v>213.41666666666666</v>
      </c>
      <c r="G383" s="36">
        <v>198.98333333333332</v>
      </c>
      <c r="H383" s="36">
        <v>244.88333333333335</v>
      </c>
      <c r="I383" s="36">
        <v>259.31666666666672</v>
      </c>
      <c r="J383" s="36">
        <v>267.83333333333337</v>
      </c>
      <c r="K383" s="31">
        <v>250.8</v>
      </c>
      <c r="L383" s="31">
        <v>227.85</v>
      </c>
      <c r="M383" s="31">
        <v>107.38392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448.5</v>
      </c>
      <c r="D384" s="36">
        <v>458.56666666666666</v>
      </c>
      <c r="E384" s="36">
        <v>431.43333333333334</v>
      </c>
      <c r="F384" s="36">
        <v>414.36666666666667</v>
      </c>
      <c r="G384" s="36">
        <v>387.23333333333335</v>
      </c>
      <c r="H384" s="36">
        <v>475.63333333333333</v>
      </c>
      <c r="I384" s="36">
        <v>502.76666666666665</v>
      </c>
      <c r="J384" s="36">
        <v>519.83333333333326</v>
      </c>
      <c r="K384" s="31">
        <v>485.7</v>
      </c>
      <c r="L384" s="31">
        <v>441.5</v>
      </c>
      <c r="M384" s="31">
        <v>222.69569999999999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512.79999999999995</v>
      </c>
      <c r="D385" s="36">
        <v>518.25</v>
      </c>
      <c r="E385" s="36">
        <v>498.79999999999995</v>
      </c>
      <c r="F385" s="36">
        <v>484.79999999999995</v>
      </c>
      <c r="G385" s="36">
        <v>465.34999999999991</v>
      </c>
      <c r="H385" s="36">
        <v>532.25</v>
      </c>
      <c r="I385" s="36">
        <v>551.70000000000005</v>
      </c>
      <c r="J385" s="36">
        <v>565.70000000000005</v>
      </c>
      <c r="K385" s="31">
        <v>537.70000000000005</v>
      </c>
      <c r="L385" s="31">
        <v>504.25</v>
      </c>
      <c r="M385" s="31">
        <v>4.3645199999999997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585.54999999999995</v>
      </c>
      <c r="D386" s="36">
        <v>613.88333333333333</v>
      </c>
      <c r="E386" s="36">
        <v>531.86666666666667</v>
      </c>
      <c r="F386" s="36">
        <v>478.18333333333339</v>
      </c>
      <c r="G386" s="36">
        <v>396.16666666666674</v>
      </c>
      <c r="H386" s="36">
        <v>667.56666666666661</v>
      </c>
      <c r="I386" s="36">
        <v>749.58333333333326</v>
      </c>
      <c r="J386" s="36">
        <v>803.26666666666654</v>
      </c>
      <c r="K386" s="31">
        <v>695.9</v>
      </c>
      <c r="L386" s="31">
        <v>560.20000000000005</v>
      </c>
      <c r="M386" s="31">
        <v>93.846429999999998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1524.4</v>
      </c>
      <c r="D387" s="36">
        <v>1519.3833333333332</v>
      </c>
      <c r="E387" s="36">
        <v>1491.0166666666664</v>
      </c>
      <c r="F387" s="36">
        <v>1457.6333333333332</v>
      </c>
      <c r="G387" s="36">
        <v>1429.2666666666664</v>
      </c>
      <c r="H387" s="36">
        <v>1552.7666666666664</v>
      </c>
      <c r="I387" s="36">
        <v>1581.1333333333332</v>
      </c>
      <c r="J387" s="36">
        <v>1614.5166666666664</v>
      </c>
      <c r="K387" s="31">
        <v>1547.75</v>
      </c>
      <c r="L387" s="31">
        <v>1486</v>
      </c>
      <c r="M387" s="31">
        <v>2.44977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222.6</v>
      </c>
      <c r="D388" s="36">
        <v>229.25</v>
      </c>
      <c r="E388" s="36">
        <v>212.9</v>
      </c>
      <c r="F388" s="36">
        <v>203.20000000000002</v>
      </c>
      <c r="G388" s="36">
        <v>186.85000000000002</v>
      </c>
      <c r="H388" s="36">
        <v>238.95</v>
      </c>
      <c r="I388" s="36">
        <v>255.3</v>
      </c>
      <c r="J388" s="36">
        <v>265</v>
      </c>
      <c r="K388" s="31">
        <v>245.6</v>
      </c>
      <c r="L388" s="31">
        <v>219.55</v>
      </c>
      <c r="M388" s="31">
        <v>262.57105999999999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154.1</v>
      </c>
      <c r="D389" s="36">
        <v>159.15</v>
      </c>
      <c r="E389" s="36">
        <v>144.95000000000002</v>
      </c>
      <c r="F389" s="36">
        <v>135.80000000000001</v>
      </c>
      <c r="G389" s="36">
        <v>121.60000000000002</v>
      </c>
      <c r="H389" s="36">
        <v>168.3</v>
      </c>
      <c r="I389" s="36">
        <v>182.5</v>
      </c>
      <c r="J389" s="36">
        <v>191.65</v>
      </c>
      <c r="K389" s="31">
        <v>173.35</v>
      </c>
      <c r="L389" s="31">
        <v>150</v>
      </c>
      <c r="M389" s="31">
        <v>65.384039999999999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1104.4000000000001</v>
      </c>
      <c r="D390" s="36">
        <v>1111.8</v>
      </c>
      <c r="E390" s="36">
        <v>1083.5999999999999</v>
      </c>
      <c r="F390" s="36">
        <v>1062.8</v>
      </c>
      <c r="G390" s="36">
        <v>1034.5999999999999</v>
      </c>
      <c r="H390" s="36">
        <v>1132.5999999999999</v>
      </c>
      <c r="I390" s="36">
        <v>1160.8000000000002</v>
      </c>
      <c r="J390" s="36">
        <v>1181.5999999999999</v>
      </c>
      <c r="K390" s="31">
        <v>1140</v>
      </c>
      <c r="L390" s="31">
        <v>1091</v>
      </c>
      <c r="M390" s="31">
        <v>5.08399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286.89999999999998</v>
      </c>
      <c r="D391" s="36">
        <v>292.5333333333333</v>
      </c>
      <c r="E391" s="36">
        <v>277.36666666666662</v>
      </c>
      <c r="F391" s="36">
        <v>267.83333333333331</v>
      </c>
      <c r="G391" s="36">
        <v>252.66666666666663</v>
      </c>
      <c r="H391" s="36">
        <v>302.06666666666661</v>
      </c>
      <c r="I391" s="36">
        <v>317.23333333333335</v>
      </c>
      <c r="J391" s="36">
        <v>326.76666666666659</v>
      </c>
      <c r="K391" s="31">
        <v>307.7</v>
      </c>
      <c r="L391" s="31">
        <v>283</v>
      </c>
      <c r="M391" s="31">
        <v>16.75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240.65</v>
      </c>
      <c r="D392" s="36">
        <v>247.66666666666666</v>
      </c>
      <c r="E392" s="36">
        <v>232.0333333333333</v>
      </c>
      <c r="F392" s="36">
        <v>223.41666666666666</v>
      </c>
      <c r="G392" s="36">
        <v>207.7833333333333</v>
      </c>
      <c r="H392" s="36">
        <v>256.2833333333333</v>
      </c>
      <c r="I392" s="36">
        <v>271.91666666666669</v>
      </c>
      <c r="J392" s="36">
        <v>280.5333333333333</v>
      </c>
      <c r="K392" s="31">
        <v>263.3</v>
      </c>
      <c r="L392" s="31">
        <v>239.05</v>
      </c>
      <c r="M392" s="31">
        <v>19.73462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120.35</v>
      </c>
      <c r="D393" s="36">
        <v>124.16666666666667</v>
      </c>
      <c r="E393" s="36">
        <v>114.58333333333334</v>
      </c>
      <c r="F393" s="36">
        <v>108.81666666666668</v>
      </c>
      <c r="G393" s="36">
        <v>99.233333333333348</v>
      </c>
      <c r="H393" s="36">
        <v>129.93333333333334</v>
      </c>
      <c r="I393" s="36">
        <v>139.51666666666668</v>
      </c>
      <c r="J393" s="36">
        <v>145.28333333333333</v>
      </c>
      <c r="K393" s="31">
        <v>133.75</v>
      </c>
      <c r="L393" s="31">
        <v>118.4</v>
      </c>
      <c r="M393" s="31">
        <v>49.070120000000003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2609.35</v>
      </c>
      <c r="D394" s="36">
        <v>2640.35</v>
      </c>
      <c r="E394" s="36">
        <v>2550.5</v>
      </c>
      <c r="F394" s="36">
        <v>2491.65</v>
      </c>
      <c r="G394" s="36">
        <v>2401.8000000000002</v>
      </c>
      <c r="H394" s="36">
        <v>2699.2</v>
      </c>
      <c r="I394" s="36">
        <v>2789.0499999999993</v>
      </c>
      <c r="J394" s="36">
        <v>2847.8999999999996</v>
      </c>
      <c r="K394" s="31">
        <v>2730.2</v>
      </c>
      <c r="L394" s="31">
        <v>2581.5</v>
      </c>
      <c r="M394" s="31">
        <v>0.45387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65.400000000000006</v>
      </c>
      <c r="D395" s="36">
        <v>67.366666666666674</v>
      </c>
      <c r="E395" s="36">
        <v>61.533333333333346</v>
      </c>
      <c r="F395" s="36">
        <v>57.666666666666671</v>
      </c>
      <c r="G395" s="36">
        <v>51.833333333333343</v>
      </c>
      <c r="H395" s="36">
        <v>71.233333333333348</v>
      </c>
      <c r="I395" s="36">
        <v>77.066666666666663</v>
      </c>
      <c r="J395" s="36">
        <v>80.933333333333351</v>
      </c>
      <c r="K395" s="31">
        <v>73.2</v>
      </c>
      <c r="L395" s="31">
        <v>63.5</v>
      </c>
      <c r="M395" s="31">
        <v>76.913539999999998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1626.85</v>
      </c>
      <c r="D396" s="36">
        <v>1640.1666666666667</v>
      </c>
      <c r="E396" s="36">
        <v>1576.6833333333334</v>
      </c>
      <c r="F396" s="36">
        <v>1526.5166666666667</v>
      </c>
      <c r="G396" s="36">
        <v>1463.0333333333333</v>
      </c>
      <c r="H396" s="36">
        <v>1690.3333333333335</v>
      </c>
      <c r="I396" s="36">
        <v>1753.8166666666666</v>
      </c>
      <c r="J396" s="36">
        <v>1803.9833333333336</v>
      </c>
      <c r="K396" s="31">
        <v>1703.65</v>
      </c>
      <c r="L396" s="31">
        <v>1590</v>
      </c>
      <c r="M396" s="31">
        <v>2.3692700000000002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191.9</v>
      </c>
      <c r="D397" s="36">
        <v>193.93333333333331</v>
      </c>
      <c r="E397" s="36">
        <v>186.76666666666662</v>
      </c>
      <c r="F397" s="36">
        <v>181.63333333333333</v>
      </c>
      <c r="G397" s="36">
        <v>174.46666666666664</v>
      </c>
      <c r="H397" s="36">
        <v>199.06666666666661</v>
      </c>
      <c r="I397" s="36">
        <v>206.23333333333329</v>
      </c>
      <c r="J397" s="36">
        <v>211.36666666666659</v>
      </c>
      <c r="K397" s="31">
        <v>201.1</v>
      </c>
      <c r="L397" s="31">
        <v>188.8</v>
      </c>
      <c r="M397" s="31">
        <v>18.676760000000002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806</v>
      </c>
      <c r="D398" s="36">
        <v>808.81666666666661</v>
      </c>
      <c r="E398" s="36">
        <v>796.28333333333319</v>
      </c>
      <c r="F398" s="36">
        <v>786.56666666666661</v>
      </c>
      <c r="G398" s="36">
        <v>774.03333333333319</v>
      </c>
      <c r="H398" s="36">
        <v>818.53333333333319</v>
      </c>
      <c r="I398" s="36">
        <v>831.06666666666649</v>
      </c>
      <c r="J398" s="36">
        <v>840.78333333333319</v>
      </c>
      <c r="K398" s="31">
        <v>821.35</v>
      </c>
      <c r="L398" s="31">
        <v>799.1</v>
      </c>
      <c r="M398" s="31">
        <v>1.1433899999999999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2864.35</v>
      </c>
      <c r="D399" s="36">
        <v>2895.3666666666663</v>
      </c>
      <c r="E399" s="36">
        <v>2824.5333333333328</v>
      </c>
      <c r="F399" s="36">
        <v>2784.7166666666667</v>
      </c>
      <c r="G399" s="36">
        <v>2713.8833333333332</v>
      </c>
      <c r="H399" s="36">
        <v>2935.1833333333325</v>
      </c>
      <c r="I399" s="36">
        <v>3006.0166666666655</v>
      </c>
      <c r="J399" s="36">
        <v>3045.8333333333321</v>
      </c>
      <c r="K399" s="31">
        <v>2966.2</v>
      </c>
      <c r="L399" s="31">
        <v>2855.55</v>
      </c>
      <c r="M399" s="31">
        <v>67.610669999999999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101.9</v>
      </c>
      <c r="D400" s="36">
        <v>101.01666666666667</v>
      </c>
      <c r="E400" s="36">
        <v>98.683333333333337</v>
      </c>
      <c r="F400" s="36">
        <v>95.466666666666669</v>
      </c>
      <c r="G400" s="36">
        <v>93.13333333333334</v>
      </c>
      <c r="H400" s="36">
        <v>104.23333333333333</v>
      </c>
      <c r="I400" s="36">
        <v>106.56666666666668</v>
      </c>
      <c r="J400" s="36">
        <v>109.78333333333333</v>
      </c>
      <c r="K400" s="31">
        <v>103.35</v>
      </c>
      <c r="L400" s="31">
        <v>97.8</v>
      </c>
      <c r="M400" s="31">
        <v>43.062539999999998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683.8</v>
      </c>
      <c r="D401" s="36">
        <v>692.44999999999993</v>
      </c>
      <c r="E401" s="36">
        <v>656.94999999999982</v>
      </c>
      <c r="F401" s="36">
        <v>630.09999999999991</v>
      </c>
      <c r="G401" s="36">
        <v>594.5999999999998</v>
      </c>
      <c r="H401" s="36">
        <v>719.29999999999984</v>
      </c>
      <c r="I401" s="36">
        <v>754.80000000000007</v>
      </c>
      <c r="J401" s="36">
        <v>781.64999999999986</v>
      </c>
      <c r="K401" s="31">
        <v>727.95</v>
      </c>
      <c r="L401" s="31">
        <v>665.6</v>
      </c>
      <c r="M401" s="31">
        <v>1.4541900000000001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1569.45</v>
      </c>
      <c r="D402" s="36">
        <v>1567.6833333333334</v>
      </c>
      <c r="E402" s="36">
        <v>1555.5166666666669</v>
      </c>
      <c r="F402" s="36">
        <v>1541.5833333333335</v>
      </c>
      <c r="G402" s="36">
        <v>1529.416666666667</v>
      </c>
      <c r="H402" s="36">
        <v>1581.6166666666668</v>
      </c>
      <c r="I402" s="36">
        <v>1593.7833333333333</v>
      </c>
      <c r="J402" s="36">
        <v>1607.7166666666667</v>
      </c>
      <c r="K402" s="31">
        <v>1579.85</v>
      </c>
      <c r="L402" s="31">
        <v>1553.75</v>
      </c>
      <c r="M402" s="31">
        <v>2.3436599999999999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685.3</v>
      </c>
      <c r="D403" s="36">
        <v>690.6</v>
      </c>
      <c r="E403" s="36">
        <v>677.7</v>
      </c>
      <c r="F403" s="36">
        <v>670.1</v>
      </c>
      <c r="G403" s="36">
        <v>657.2</v>
      </c>
      <c r="H403" s="36">
        <v>698.2</v>
      </c>
      <c r="I403" s="36">
        <v>711.09999999999991</v>
      </c>
      <c r="J403" s="36">
        <v>718.7</v>
      </c>
      <c r="K403" s="31">
        <v>703.5</v>
      </c>
      <c r="L403" s="31">
        <v>683</v>
      </c>
      <c r="M403" s="31">
        <v>15.18868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1487.35</v>
      </c>
      <c r="D404" s="36">
        <v>1500.2</v>
      </c>
      <c r="E404" s="36">
        <v>1467.8000000000002</v>
      </c>
      <c r="F404" s="36">
        <v>1448.2500000000002</v>
      </c>
      <c r="G404" s="36">
        <v>1415.8500000000004</v>
      </c>
      <c r="H404" s="36">
        <v>1519.75</v>
      </c>
      <c r="I404" s="36">
        <v>1552.15</v>
      </c>
      <c r="J404" s="36">
        <v>1571.6999999999998</v>
      </c>
      <c r="K404" s="31">
        <v>1532.6</v>
      </c>
      <c r="L404" s="31">
        <v>1480.65</v>
      </c>
      <c r="M404" s="31">
        <v>14.61171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101.2</v>
      </c>
      <c r="D405" s="36">
        <v>104.75</v>
      </c>
      <c r="E405" s="36">
        <v>95.15</v>
      </c>
      <c r="F405" s="36">
        <v>89.100000000000009</v>
      </c>
      <c r="G405" s="36">
        <v>79.500000000000014</v>
      </c>
      <c r="H405" s="36">
        <v>110.8</v>
      </c>
      <c r="I405" s="36">
        <v>120.39999999999999</v>
      </c>
      <c r="J405" s="36">
        <v>126.44999999999999</v>
      </c>
      <c r="K405" s="31">
        <v>114.35</v>
      </c>
      <c r="L405" s="31">
        <v>98.7</v>
      </c>
      <c r="M405" s="31">
        <v>505.27598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4092.5</v>
      </c>
      <c r="D406" s="36">
        <v>4115.8499999999995</v>
      </c>
      <c r="E406" s="36">
        <v>4001.1499999999987</v>
      </c>
      <c r="F406" s="36">
        <v>3909.7999999999993</v>
      </c>
      <c r="G406" s="36">
        <v>3795.0999999999985</v>
      </c>
      <c r="H406" s="36">
        <v>4207.1999999999989</v>
      </c>
      <c r="I406" s="36">
        <v>4321.8999999999996</v>
      </c>
      <c r="J406" s="36">
        <v>4413.2499999999991</v>
      </c>
      <c r="K406" s="31">
        <v>4230.55</v>
      </c>
      <c r="L406" s="31">
        <v>4024.5</v>
      </c>
      <c r="M406" s="31">
        <v>1.6198699999999999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2386</v>
      </c>
      <c r="D407" s="36">
        <v>2407.7000000000003</v>
      </c>
      <c r="E407" s="36">
        <v>2353.4000000000005</v>
      </c>
      <c r="F407" s="36">
        <v>2320.8000000000002</v>
      </c>
      <c r="G407" s="36">
        <v>2266.5000000000005</v>
      </c>
      <c r="H407" s="36">
        <v>2440.3000000000006</v>
      </c>
      <c r="I407" s="36">
        <v>2494.6000000000008</v>
      </c>
      <c r="J407" s="36">
        <v>2527.2000000000007</v>
      </c>
      <c r="K407" s="31">
        <v>2462</v>
      </c>
      <c r="L407" s="31">
        <v>2375.1</v>
      </c>
      <c r="M407" s="31">
        <v>4.4226099999999997</v>
      </c>
      <c r="N407" s="1"/>
      <c r="O407" s="1"/>
    </row>
    <row r="408" spans="1:15" ht="12.75" customHeight="1">
      <c r="A408" s="33">
        <v>398</v>
      </c>
      <c r="B408" s="53" t="s">
        <v>893</v>
      </c>
      <c r="C408" s="31">
        <v>1711.55</v>
      </c>
      <c r="D408" s="36">
        <v>1748.1833333333332</v>
      </c>
      <c r="E408" s="36">
        <v>1653.2666666666664</v>
      </c>
      <c r="F408" s="36">
        <v>1594.9833333333333</v>
      </c>
      <c r="G408" s="36">
        <v>1500.0666666666666</v>
      </c>
      <c r="H408" s="36">
        <v>1806.4666666666662</v>
      </c>
      <c r="I408" s="36">
        <v>1901.3833333333328</v>
      </c>
      <c r="J408" s="36">
        <v>1959.6666666666661</v>
      </c>
      <c r="K408" s="31">
        <v>1843.1</v>
      </c>
      <c r="L408" s="31">
        <v>1689.9</v>
      </c>
      <c r="M408" s="31">
        <v>0.72111999999999998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110.2</v>
      </c>
      <c r="D409" s="36">
        <v>111.38333333333333</v>
      </c>
      <c r="E409" s="36">
        <v>106.31666666666665</v>
      </c>
      <c r="F409" s="36">
        <v>102.43333333333332</v>
      </c>
      <c r="G409" s="36">
        <v>97.366666666666646</v>
      </c>
      <c r="H409" s="36">
        <v>115.26666666666665</v>
      </c>
      <c r="I409" s="36">
        <v>120.33333333333331</v>
      </c>
      <c r="J409" s="36">
        <v>124.21666666666665</v>
      </c>
      <c r="K409" s="31">
        <v>116.45</v>
      </c>
      <c r="L409" s="31">
        <v>107.5</v>
      </c>
      <c r="M409" s="31">
        <v>313.16694000000001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8028.5</v>
      </c>
      <c r="D410" s="36">
        <v>8092.75</v>
      </c>
      <c r="E410" s="36">
        <v>7862.75</v>
      </c>
      <c r="F410" s="36">
        <v>7697</v>
      </c>
      <c r="G410" s="36">
        <v>7467</v>
      </c>
      <c r="H410" s="36">
        <v>8258.5</v>
      </c>
      <c r="I410" s="36">
        <v>8488.5</v>
      </c>
      <c r="J410" s="36">
        <v>8654.25</v>
      </c>
      <c r="K410" s="31">
        <v>8322.75</v>
      </c>
      <c r="L410" s="31">
        <v>7927</v>
      </c>
      <c r="M410" s="31">
        <v>0.36191000000000001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1390.9</v>
      </c>
      <c r="D411" s="36">
        <v>1417.1500000000003</v>
      </c>
      <c r="E411" s="36">
        <v>1343.9000000000005</v>
      </c>
      <c r="F411" s="36">
        <v>1296.9000000000003</v>
      </c>
      <c r="G411" s="36">
        <v>1223.6500000000005</v>
      </c>
      <c r="H411" s="36">
        <v>1464.1500000000005</v>
      </c>
      <c r="I411" s="36">
        <v>1537.4</v>
      </c>
      <c r="J411" s="36">
        <v>1584.4000000000005</v>
      </c>
      <c r="K411" s="31">
        <v>1490.4</v>
      </c>
      <c r="L411" s="31">
        <v>1370.15</v>
      </c>
      <c r="M411" s="31">
        <v>2.17842</v>
      </c>
      <c r="N411" s="1"/>
      <c r="O411" s="1"/>
    </row>
    <row r="412" spans="1:15" ht="12.75" customHeight="1">
      <c r="A412" s="33">
        <v>402</v>
      </c>
      <c r="B412" t="s">
        <v>894</v>
      </c>
      <c r="C412" s="31">
        <v>345.55</v>
      </c>
      <c r="D412" s="36">
        <v>350.20000000000005</v>
      </c>
      <c r="E412" s="36">
        <v>334.55000000000007</v>
      </c>
      <c r="F412" s="36">
        <v>323.55</v>
      </c>
      <c r="G412" s="36">
        <v>307.90000000000003</v>
      </c>
      <c r="H412" s="36">
        <v>361.2000000000001</v>
      </c>
      <c r="I412" s="36">
        <v>376.85000000000008</v>
      </c>
      <c r="J412" s="36">
        <v>387.85000000000014</v>
      </c>
      <c r="K412" s="31">
        <v>365.85</v>
      </c>
      <c r="L412" s="31">
        <v>339.2</v>
      </c>
      <c r="M412" s="31">
        <v>5.6975600000000002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2769.4</v>
      </c>
      <c r="D413" s="36">
        <v>2787.9666666666667</v>
      </c>
      <c r="E413" s="36">
        <v>2728.0833333333335</v>
      </c>
      <c r="F413" s="36">
        <v>2686.7666666666669</v>
      </c>
      <c r="G413" s="36">
        <v>2626.8833333333337</v>
      </c>
      <c r="H413" s="36">
        <v>2829.2833333333333</v>
      </c>
      <c r="I413" s="36">
        <v>2889.1666666666665</v>
      </c>
      <c r="J413" s="36">
        <v>2930.4833333333331</v>
      </c>
      <c r="K413" s="31">
        <v>2847.85</v>
      </c>
      <c r="L413" s="31">
        <v>2746.65</v>
      </c>
      <c r="M413" s="31">
        <v>0.83731999999999995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329.35</v>
      </c>
      <c r="D414" s="36">
        <v>332.48333333333335</v>
      </c>
      <c r="E414" s="36">
        <v>321.36666666666667</v>
      </c>
      <c r="F414" s="36">
        <v>313.38333333333333</v>
      </c>
      <c r="G414" s="36">
        <v>302.26666666666665</v>
      </c>
      <c r="H414" s="36">
        <v>340.4666666666667</v>
      </c>
      <c r="I414" s="36">
        <v>351.58333333333337</v>
      </c>
      <c r="J414" s="36">
        <v>359.56666666666672</v>
      </c>
      <c r="K414" s="31">
        <v>343.6</v>
      </c>
      <c r="L414" s="31">
        <v>324.5</v>
      </c>
      <c r="M414" s="31">
        <v>2.4593500000000001</v>
      </c>
      <c r="N414" s="1"/>
      <c r="O414" s="1"/>
    </row>
    <row r="415" spans="1:15" ht="12.75" customHeight="1">
      <c r="A415" s="33">
        <v>405</v>
      </c>
      <c r="B415" s="53" t="s">
        <v>895</v>
      </c>
      <c r="C415" s="31">
        <v>948.7</v>
      </c>
      <c r="D415" s="36">
        <v>960.55000000000007</v>
      </c>
      <c r="E415" s="36">
        <v>926.15000000000009</v>
      </c>
      <c r="F415" s="36">
        <v>903.6</v>
      </c>
      <c r="G415" s="36">
        <v>869.2</v>
      </c>
      <c r="H415" s="36">
        <v>983.10000000000014</v>
      </c>
      <c r="I415" s="36">
        <v>1017.5</v>
      </c>
      <c r="J415" s="36">
        <v>1040.0500000000002</v>
      </c>
      <c r="K415" s="31">
        <v>994.95</v>
      </c>
      <c r="L415" s="31">
        <v>938</v>
      </c>
      <c r="M415" s="31">
        <v>0.60546999999999995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716.9</v>
      </c>
      <c r="D416" s="36">
        <v>733.7166666666667</v>
      </c>
      <c r="E416" s="36">
        <v>685.93333333333339</v>
      </c>
      <c r="F416" s="36">
        <v>654.9666666666667</v>
      </c>
      <c r="G416" s="36">
        <v>607.18333333333339</v>
      </c>
      <c r="H416" s="36">
        <v>764.68333333333339</v>
      </c>
      <c r="I416" s="36">
        <v>812.4666666666667</v>
      </c>
      <c r="J416" s="36">
        <v>843.43333333333339</v>
      </c>
      <c r="K416" s="31">
        <v>781.5</v>
      </c>
      <c r="L416" s="31">
        <v>702.75</v>
      </c>
      <c r="M416" s="31">
        <v>0.69721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24360.35</v>
      </c>
      <c r="D417" s="36">
        <v>24591.033333333336</v>
      </c>
      <c r="E417" s="36">
        <v>24017.066666666673</v>
      </c>
      <c r="F417" s="36">
        <v>23673.783333333336</v>
      </c>
      <c r="G417" s="36">
        <v>23099.816666666673</v>
      </c>
      <c r="H417" s="36">
        <v>24934.316666666673</v>
      </c>
      <c r="I417" s="36">
        <v>25508.28333333334</v>
      </c>
      <c r="J417" s="36">
        <v>25851.566666666673</v>
      </c>
      <c r="K417" s="31">
        <v>25165</v>
      </c>
      <c r="L417" s="31">
        <v>24247.75</v>
      </c>
      <c r="M417" s="31">
        <v>0.35720000000000002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39.950000000000003</v>
      </c>
      <c r="D418" s="36">
        <v>41.06666666666667</v>
      </c>
      <c r="E418" s="36">
        <v>38.583333333333343</v>
      </c>
      <c r="F418" s="36">
        <v>37.216666666666676</v>
      </c>
      <c r="G418" s="36">
        <v>34.733333333333348</v>
      </c>
      <c r="H418" s="36">
        <v>42.433333333333337</v>
      </c>
      <c r="I418" s="36">
        <v>44.916666666666671</v>
      </c>
      <c r="J418" s="36">
        <v>46.283333333333331</v>
      </c>
      <c r="K418" s="31">
        <v>43.55</v>
      </c>
      <c r="L418" s="31">
        <v>39.700000000000003</v>
      </c>
      <c r="M418" s="31">
        <v>113.59354999999999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2321.4</v>
      </c>
      <c r="D419" s="36">
        <v>2353.7333333333336</v>
      </c>
      <c r="E419" s="36">
        <v>2267.7666666666673</v>
      </c>
      <c r="F419" s="36">
        <v>2214.1333333333337</v>
      </c>
      <c r="G419" s="36">
        <v>2128.1666666666674</v>
      </c>
      <c r="H419" s="36">
        <v>2407.3666666666672</v>
      </c>
      <c r="I419" s="36">
        <v>2493.3333333333335</v>
      </c>
      <c r="J419" s="36">
        <v>2546.9666666666672</v>
      </c>
      <c r="K419" s="31">
        <v>2439.6999999999998</v>
      </c>
      <c r="L419" s="31">
        <v>2300.1</v>
      </c>
      <c r="M419" s="31">
        <v>16.23771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544.29999999999995</v>
      </c>
      <c r="D420" s="36">
        <v>549.43333333333328</v>
      </c>
      <c r="E420" s="36">
        <v>506.06666666666661</v>
      </c>
      <c r="F420" s="36">
        <v>467.83333333333331</v>
      </c>
      <c r="G420" s="36">
        <v>424.46666666666664</v>
      </c>
      <c r="H420" s="36">
        <v>587.66666666666652</v>
      </c>
      <c r="I420" s="36">
        <v>631.03333333333308</v>
      </c>
      <c r="J420" s="36">
        <v>669.26666666666654</v>
      </c>
      <c r="K420" s="31">
        <v>592.79999999999995</v>
      </c>
      <c r="L420" s="31">
        <v>511.2</v>
      </c>
      <c r="M420" s="31">
        <v>19.657520000000002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4650.1000000000004</v>
      </c>
      <c r="D421" s="36">
        <v>4702.6333333333341</v>
      </c>
      <c r="E421" s="36">
        <v>4561.2666666666682</v>
      </c>
      <c r="F421" s="36">
        <v>4472.4333333333343</v>
      </c>
      <c r="G421" s="36">
        <v>4331.0666666666684</v>
      </c>
      <c r="H421" s="36">
        <v>4791.4666666666681</v>
      </c>
      <c r="I421" s="36">
        <v>4932.8333333333348</v>
      </c>
      <c r="J421" s="36">
        <v>5021.6666666666679</v>
      </c>
      <c r="K421" s="31">
        <v>4844</v>
      </c>
      <c r="L421" s="31">
        <v>4613.8</v>
      </c>
      <c r="M421" s="31">
        <v>3.7901699999999998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1268</v>
      </c>
      <c r="D422" s="36">
        <v>1315.7</v>
      </c>
      <c r="E422" s="36">
        <v>1183.45</v>
      </c>
      <c r="F422" s="36">
        <v>1098.9000000000001</v>
      </c>
      <c r="G422" s="36">
        <v>966.65000000000009</v>
      </c>
      <c r="H422" s="36">
        <v>1400.25</v>
      </c>
      <c r="I422" s="36">
        <v>1532.5</v>
      </c>
      <c r="J422" s="36">
        <v>1617.05</v>
      </c>
      <c r="K422" s="31">
        <v>1447.95</v>
      </c>
      <c r="L422" s="31">
        <v>1231.1500000000001</v>
      </c>
      <c r="M422" s="31">
        <v>5.2411099999999999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7346.25</v>
      </c>
      <c r="D423" s="36">
        <v>7532.2666666666664</v>
      </c>
      <c r="E423" s="36">
        <v>7069.5333333333328</v>
      </c>
      <c r="F423" s="36">
        <v>6792.8166666666666</v>
      </c>
      <c r="G423" s="36">
        <v>6330.083333333333</v>
      </c>
      <c r="H423" s="36">
        <v>7808.9833333333327</v>
      </c>
      <c r="I423" s="36">
        <v>8271.7166666666672</v>
      </c>
      <c r="J423" s="36">
        <v>8548.4333333333325</v>
      </c>
      <c r="K423" s="31">
        <v>7995</v>
      </c>
      <c r="L423" s="31">
        <v>7255.55</v>
      </c>
      <c r="M423" s="31">
        <v>4.04359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642.5</v>
      </c>
      <c r="D424" s="36">
        <v>644.73333333333323</v>
      </c>
      <c r="E424" s="36">
        <v>601.41666666666652</v>
      </c>
      <c r="F424" s="36">
        <v>560.33333333333326</v>
      </c>
      <c r="G424" s="36">
        <v>517.01666666666654</v>
      </c>
      <c r="H424" s="36">
        <v>685.81666666666649</v>
      </c>
      <c r="I424" s="36">
        <v>729.13333333333333</v>
      </c>
      <c r="J424" s="36">
        <v>770.21666666666647</v>
      </c>
      <c r="K424" s="31">
        <v>688.05</v>
      </c>
      <c r="L424" s="31">
        <v>603.65</v>
      </c>
      <c r="M424" s="31">
        <v>69.540300000000002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740.3</v>
      </c>
      <c r="D425" s="36">
        <v>734.65</v>
      </c>
      <c r="E425" s="36">
        <v>711.59999999999991</v>
      </c>
      <c r="F425" s="36">
        <v>682.9</v>
      </c>
      <c r="G425" s="36">
        <v>659.84999999999991</v>
      </c>
      <c r="H425" s="36">
        <v>763.34999999999991</v>
      </c>
      <c r="I425" s="36">
        <v>786.39999999999986</v>
      </c>
      <c r="J425" s="36">
        <v>815.09999999999991</v>
      </c>
      <c r="K425" s="31">
        <v>757.7</v>
      </c>
      <c r="L425" s="31">
        <v>705.95</v>
      </c>
      <c r="M425" s="31">
        <v>9.3798100000000009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545.5</v>
      </c>
      <c r="D426" s="36">
        <v>545.0333333333333</v>
      </c>
      <c r="E426" s="36">
        <v>534.51666666666665</v>
      </c>
      <c r="F426" s="36">
        <v>523.5333333333333</v>
      </c>
      <c r="G426" s="36">
        <v>513.01666666666665</v>
      </c>
      <c r="H426" s="36">
        <v>556.01666666666665</v>
      </c>
      <c r="I426" s="36">
        <v>566.5333333333333</v>
      </c>
      <c r="J426" s="36">
        <v>577.51666666666665</v>
      </c>
      <c r="K426" s="31">
        <v>555.54999999999995</v>
      </c>
      <c r="L426" s="31">
        <v>534.04999999999995</v>
      </c>
      <c r="M426" s="31">
        <v>4.4732000000000003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747.25</v>
      </c>
      <c r="D427" s="36">
        <v>751.31666666666661</v>
      </c>
      <c r="E427" s="36">
        <v>738.93333333333317</v>
      </c>
      <c r="F427" s="36">
        <v>730.61666666666656</v>
      </c>
      <c r="G427" s="36">
        <v>718.23333333333312</v>
      </c>
      <c r="H427" s="36">
        <v>759.63333333333321</v>
      </c>
      <c r="I427" s="36">
        <v>772.01666666666665</v>
      </c>
      <c r="J427" s="36">
        <v>780.33333333333326</v>
      </c>
      <c r="K427" s="31">
        <v>763.7</v>
      </c>
      <c r="L427" s="31">
        <v>743</v>
      </c>
      <c r="M427" s="31">
        <v>279.50252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118.7</v>
      </c>
      <c r="D428" s="36">
        <v>122.16666666666667</v>
      </c>
      <c r="E428" s="36">
        <v>113.88333333333335</v>
      </c>
      <c r="F428" s="36">
        <v>109.06666666666668</v>
      </c>
      <c r="G428" s="36">
        <v>100.78333333333336</v>
      </c>
      <c r="H428" s="36">
        <v>126.98333333333335</v>
      </c>
      <c r="I428" s="36">
        <v>135.26666666666668</v>
      </c>
      <c r="J428" s="36">
        <v>140.08333333333334</v>
      </c>
      <c r="K428" s="31">
        <v>130.44999999999999</v>
      </c>
      <c r="L428" s="31">
        <v>117.35</v>
      </c>
      <c r="M428" s="31">
        <v>540.01247000000001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514.6</v>
      </c>
      <c r="D429" s="36">
        <v>514.6</v>
      </c>
      <c r="E429" s="36">
        <v>514.6</v>
      </c>
      <c r="F429" s="36">
        <v>514.6</v>
      </c>
      <c r="G429" s="36">
        <v>514.6</v>
      </c>
      <c r="H429" s="36">
        <v>514.6</v>
      </c>
      <c r="I429" s="36">
        <v>514.6</v>
      </c>
      <c r="J429" s="36">
        <v>514.6</v>
      </c>
      <c r="K429" s="31">
        <v>514.6</v>
      </c>
      <c r="L429" s="31">
        <v>514.6</v>
      </c>
      <c r="M429" s="31">
        <v>5.0171900000000003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116.8</v>
      </c>
      <c r="D430" s="36">
        <v>120.28333333333335</v>
      </c>
      <c r="E430" s="36">
        <v>112.16666666666669</v>
      </c>
      <c r="F430" s="36">
        <v>107.53333333333335</v>
      </c>
      <c r="G430" s="36">
        <v>99.416666666666686</v>
      </c>
      <c r="H430" s="36">
        <v>124.91666666666669</v>
      </c>
      <c r="I430" s="36">
        <v>133.03333333333333</v>
      </c>
      <c r="J430" s="36">
        <v>137.66666666666669</v>
      </c>
      <c r="K430" s="31">
        <v>128.4</v>
      </c>
      <c r="L430" s="31">
        <v>115.65</v>
      </c>
      <c r="M430" s="31">
        <v>25.819929999999999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339.35</v>
      </c>
      <c r="D431" s="36">
        <v>342.23333333333329</v>
      </c>
      <c r="E431" s="36">
        <v>333.76666666666659</v>
      </c>
      <c r="F431" s="36">
        <v>328.18333333333328</v>
      </c>
      <c r="G431" s="36">
        <v>319.71666666666658</v>
      </c>
      <c r="H431" s="36">
        <v>347.81666666666661</v>
      </c>
      <c r="I431" s="36">
        <v>356.2833333333333</v>
      </c>
      <c r="J431" s="36">
        <v>361.86666666666662</v>
      </c>
      <c r="K431" s="31">
        <v>350.7</v>
      </c>
      <c r="L431" s="31">
        <v>336.65</v>
      </c>
      <c r="M431" s="31">
        <v>4.9428999999999998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357.3</v>
      </c>
      <c r="D432" s="36">
        <v>363.5333333333333</v>
      </c>
      <c r="E432" s="36">
        <v>351.06666666666661</v>
      </c>
      <c r="F432" s="36">
        <v>344.83333333333331</v>
      </c>
      <c r="G432" s="36">
        <v>332.36666666666662</v>
      </c>
      <c r="H432" s="36">
        <v>369.76666666666659</v>
      </c>
      <c r="I432" s="36">
        <v>382.23333333333329</v>
      </c>
      <c r="J432" s="36">
        <v>388.46666666666658</v>
      </c>
      <c r="K432" s="31">
        <v>376</v>
      </c>
      <c r="L432" s="31">
        <v>357.3</v>
      </c>
      <c r="M432" s="31">
        <v>2.1580599999999999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1558.6</v>
      </c>
      <c r="D433" s="36">
        <v>1564.9333333333334</v>
      </c>
      <c r="E433" s="36">
        <v>1537.6666666666667</v>
      </c>
      <c r="F433" s="36">
        <v>1516.7333333333333</v>
      </c>
      <c r="G433" s="36">
        <v>1489.4666666666667</v>
      </c>
      <c r="H433" s="36">
        <v>1585.8666666666668</v>
      </c>
      <c r="I433" s="36">
        <v>1613.1333333333332</v>
      </c>
      <c r="J433" s="36">
        <v>1634.0666666666668</v>
      </c>
      <c r="K433" s="31">
        <v>1592.2</v>
      </c>
      <c r="L433" s="31">
        <v>1544</v>
      </c>
      <c r="M433" s="31">
        <v>28.81503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585.75</v>
      </c>
      <c r="D434" s="36">
        <v>595.4666666666667</v>
      </c>
      <c r="E434" s="36">
        <v>572.53333333333342</v>
      </c>
      <c r="F434" s="36">
        <v>559.31666666666672</v>
      </c>
      <c r="G434" s="36">
        <v>536.38333333333344</v>
      </c>
      <c r="H434" s="36">
        <v>608.68333333333339</v>
      </c>
      <c r="I434" s="36">
        <v>631.61666666666679</v>
      </c>
      <c r="J434" s="36">
        <v>644.83333333333337</v>
      </c>
      <c r="K434" s="31">
        <v>618.4</v>
      </c>
      <c r="L434" s="31">
        <v>582.25</v>
      </c>
      <c r="M434" s="31">
        <v>11.23714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3898.85</v>
      </c>
      <c r="D435" s="36">
        <v>3957.7166666666667</v>
      </c>
      <c r="E435" s="36">
        <v>3807.9833333333336</v>
      </c>
      <c r="F435" s="36">
        <v>3717.1166666666668</v>
      </c>
      <c r="G435" s="36">
        <v>3567.3833333333337</v>
      </c>
      <c r="H435" s="36">
        <v>4048.5833333333335</v>
      </c>
      <c r="I435" s="36">
        <v>4198.3166666666657</v>
      </c>
      <c r="J435" s="36">
        <v>4289.1833333333334</v>
      </c>
      <c r="K435" s="31">
        <v>4107.45</v>
      </c>
      <c r="L435" s="31">
        <v>3866.85</v>
      </c>
      <c r="M435" s="31">
        <v>2.5424099999999998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1027.8</v>
      </c>
      <c r="D436" s="36">
        <v>1032.7333333333333</v>
      </c>
      <c r="E436" s="36">
        <v>1011.0666666666666</v>
      </c>
      <c r="F436" s="36">
        <v>994.33333333333326</v>
      </c>
      <c r="G436" s="36">
        <v>972.66666666666652</v>
      </c>
      <c r="H436" s="36">
        <v>1049.4666666666667</v>
      </c>
      <c r="I436" s="36">
        <v>1071.1333333333332</v>
      </c>
      <c r="J436" s="36">
        <v>1087.8666666666668</v>
      </c>
      <c r="K436" s="31">
        <v>1054.4000000000001</v>
      </c>
      <c r="L436" s="31">
        <v>1016</v>
      </c>
      <c r="M436" s="31">
        <v>1.1465099999999999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399.9</v>
      </c>
      <c r="D437" s="36">
        <v>409.01666666666665</v>
      </c>
      <c r="E437" s="36">
        <v>385.88333333333333</v>
      </c>
      <c r="F437" s="36">
        <v>371.86666666666667</v>
      </c>
      <c r="G437" s="36">
        <v>348.73333333333335</v>
      </c>
      <c r="H437" s="36">
        <v>423.0333333333333</v>
      </c>
      <c r="I437" s="36">
        <v>446.16666666666663</v>
      </c>
      <c r="J437" s="36">
        <v>460.18333333333328</v>
      </c>
      <c r="K437" s="31">
        <v>432.15</v>
      </c>
      <c r="L437" s="31">
        <v>395</v>
      </c>
      <c r="M437" s="31">
        <v>4.0855100000000002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400.15</v>
      </c>
      <c r="D438" s="36">
        <v>405.54999999999995</v>
      </c>
      <c r="E438" s="36">
        <v>388.89999999999992</v>
      </c>
      <c r="F438" s="36">
        <v>377.65</v>
      </c>
      <c r="G438" s="36">
        <v>360.99999999999994</v>
      </c>
      <c r="H438" s="36">
        <v>416.7999999999999</v>
      </c>
      <c r="I438" s="36">
        <v>433.45</v>
      </c>
      <c r="J438" s="36">
        <v>444.69999999999987</v>
      </c>
      <c r="K438" s="31">
        <v>422.2</v>
      </c>
      <c r="L438" s="31">
        <v>394.3</v>
      </c>
      <c r="M438" s="31">
        <v>2.4216600000000001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3719.2</v>
      </c>
      <c r="D439" s="36">
        <v>3748.6833333333329</v>
      </c>
      <c r="E439" s="36">
        <v>3571.516666666666</v>
      </c>
      <c r="F439" s="36">
        <v>3423.833333333333</v>
      </c>
      <c r="G439" s="36">
        <v>3246.6666666666661</v>
      </c>
      <c r="H439" s="36">
        <v>3896.3666666666659</v>
      </c>
      <c r="I439" s="36">
        <v>4073.5333333333328</v>
      </c>
      <c r="J439" s="36">
        <v>4221.2166666666653</v>
      </c>
      <c r="K439" s="31">
        <v>3925.85</v>
      </c>
      <c r="L439" s="31">
        <v>3601</v>
      </c>
      <c r="M439" s="31">
        <v>2.4426800000000002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632.45000000000005</v>
      </c>
      <c r="D440" s="36">
        <v>637.88333333333333</v>
      </c>
      <c r="E440" s="36">
        <v>618.56666666666661</v>
      </c>
      <c r="F440" s="36">
        <v>604.68333333333328</v>
      </c>
      <c r="G440" s="36">
        <v>585.36666666666656</v>
      </c>
      <c r="H440" s="36">
        <v>651.76666666666665</v>
      </c>
      <c r="I440" s="36">
        <v>671.08333333333348</v>
      </c>
      <c r="J440" s="36">
        <v>684.9666666666667</v>
      </c>
      <c r="K440" s="31">
        <v>657.2</v>
      </c>
      <c r="L440" s="31">
        <v>624</v>
      </c>
      <c r="M440" s="31">
        <v>2.3888600000000002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37.35</v>
      </c>
      <c r="D441" s="36">
        <v>38</v>
      </c>
      <c r="E441" s="36">
        <v>36.700000000000003</v>
      </c>
      <c r="F441" s="36">
        <v>36.050000000000004</v>
      </c>
      <c r="G441" s="36">
        <v>34.750000000000007</v>
      </c>
      <c r="H441" s="36">
        <v>38.65</v>
      </c>
      <c r="I441" s="36">
        <v>39.949999999999996</v>
      </c>
      <c r="J441" s="36">
        <v>40.599999999999994</v>
      </c>
      <c r="K441" s="31">
        <v>39.299999999999997</v>
      </c>
      <c r="L441" s="31">
        <v>37.35</v>
      </c>
      <c r="M441" s="31">
        <v>381.60910000000001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473.9</v>
      </c>
      <c r="D442" s="36">
        <v>506.93333333333322</v>
      </c>
      <c r="E442" s="36">
        <v>404.06666666666649</v>
      </c>
      <c r="F442" s="36">
        <v>334.23333333333329</v>
      </c>
      <c r="G442" s="36">
        <v>231.36666666666656</v>
      </c>
      <c r="H442" s="36">
        <v>576.76666666666642</v>
      </c>
      <c r="I442" s="36">
        <v>679.6333333333331</v>
      </c>
      <c r="J442" s="36">
        <v>749.46666666666636</v>
      </c>
      <c r="K442" s="31">
        <v>609.79999999999995</v>
      </c>
      <c r="L442" s="31">
        <v>437.1</v>
      </c>
      <c r="M442" s="31">
        <v>264.97759000000002</v>
      </c>
      <c r="N442" s="1"/>
      <c r="O442" s="1"/>
    </row>
    <row r="443" spans="1:15" ht="12.75" customHeight="1">
      <c r="A443" s="33">
        <v>433</v>
      </c>
      <c r="B443" s="53" t="s">
        <v>896</v>
      </c>
      <c r="C443" s="31">
        <v>830.65</v>
      </c>
      <c r="D443" s="36">
        <v>840.86666666666667</v>
      </c>
      <c r="E443" s="36">
        <v>815.7833333333333</v>
      </c>
      <c r="F443" s="36">
        <v>800.91666666666663</v>
      </c>
      <c r="G443" s="36">
        <v>775.83333333333326</v>
      </c>
      <c r="H443" s="36">
        <v>855.73333333333335</v>
      </c>
      <c r="I443" s="36">
        <v>880.81666666666661</v>
      </c>
      <c r="J443" s="36">
        <v>895.68333333333339</v>
      </c>
      <c r="K443" s="31">
        <v>865.95</v>
      </c>
      <c r="L443" s="31">
        <v>826</v>
      </c>
      <c r="M443" s="31">
        <v>0.62907999999999997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670.45</v>
      </c>
      <c r="D444" s="36">
        <v>677.69999999999993</v>
      </c>
      <c r="E444" s="36">
        <v>657.99999999999989</v>
      </c>
      <c r="F444" s="36">
        <v>645.54999999999995</v>
      </c>
      <c r="G444" s="36">
        <v>625.84999999999991</v>
      </c>
      <c r="H444" s="36">
        <v>690.14999999999986</v>
      </c>
      <c r="I444" s="36">
        <v>709.84999999999991</v>
      </c>
      <c r="J444" s="36">
        <v>722.29999999999984</v>
      </c>
      <c r="K444" s="31">
        <v>697.4</v>
      </c>
      <c r="L444" s="31">
        <v>665.25</v>
      </c>
      <c r="M444" s="31">
        <v>7.7142799999999996</v>
      </c>
      <c r="N444" s="1"/>
      <c r="O444" s="1"/>
    </row>
    <row r="445" spans="1:15" ht="12.75" customHeight="1">
      <c r="A445" s="33">
        <v>435</v>
      </c>
      <c r="B445" s="53" t="s">
        <v>897</v>
      </c>
      <c r="C445" s="31">
        <v>456.55</v>
      </c>
      <c r="D445" s="36">
        <v>469</v>
      </c>
      <c r="E445" s="36">
        <v>437.55</v>
      </c>
      <c r="F445" s="36">
        <v>418.55</v>
      </c>
      <c r="G445" s="36">
        <v>387.1</v>
      </c>
      <c r="H445" s="36">
        <v>488</v>
      </c>
      <c r="I445" s="36">
        <v>519.45000000000005</v>
      </c>
      <c r="J445" s="36">
        <v>538.45000000000005</v>
      </c>
      <c r="K445" s="31">
        <v>500.45</v>
      </c>
      <c r="L445" s="31">
        <v>450</v>
      </c>
      <c r="M445" s="31">
        <v>9.9793599999999998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699.3</v>
      </c>
      <c r="D446" s="36">
        <v>701.26666666666677</v>
      </c>
      <c r="E446" s="36">
        <v>693.08333333333348</v>
      </c>
      <c r="F446" s="36">
        <v>686.86666666666667</v>
      </c>
      <c r="G446" s="36">
        <v>678.68333333333339</v>
      </c>
      <c r="H446" s="36">
        <v>707.48333333333358</v>
      </c>
      <c r="I446" s="36">
        <v>715.66666666666674</v>
      </c>
      <c r="J446" s="36">
        <v>721.88333333333367</v>
      </c>
      <c r="K446" s="31">
        <v>709.45</v>
      </c>
      <c r="L446" s="31">
        <v>695.05</v>
      </c>
      <c r="M446" s="31">
        <v>0.62778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46.3</v>
      </c>
      <c r="D447" s="36">
        <v>47.766666666666673</v>
      </c>
      <c r="E447" s="36">
        <v>44.833333333333343</v>
      </c>
      <c r="F447" s="36">
        <v>43.366666666666667</v>
      </c>
      <c r="G447" s="36">
        <v>40.433333333333337</v>
      </c>
      <c r="H447" s="36">
        <v>49.233333333333348</v>
      </c>
      <c r="I447" s="36">
        <v>52.166666666666671</v>
      </c>
      <c r="J447" s="36">
        <v>53.633333333333354</v>
      </c>
      <c r="K447" s="31">
        <v>50.7</v>
      </c>
      <c r="L447" s="31">
        <v>46.3</v>
      </c>
      <c r="M447" s="31">
        <v>34.800159999999998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2146.25</v>
      </c>
      <c r="D448" s="36">
        <v>2176.5</v>
      </c>
      <c r="E448" s="36">
        <v>2095.5</v>
      </c>
      <c r="F448" s="36">
        <v>2044.75</v>
      </c>
      <c r="G448" s="36">
        <v>1963.75</v>
      </c>
      <c r="H448" s="36">
        <v>2227.25</v>
      </c>
      <c r="I448" s="36">
        <v>2308.25</v>
      </c>
      <c r="J448" s="36">
        <v>2359</v>
      </c>
      <c r="K448" s="31">
        <v>2257.5</v>
      </c>
      <c r="L448" s="31">
        <v>2125.75</v>
      </c>
      <c r="M448" s="31">
        <v>9.99329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804.5</v>
      </c>
      <c r="D449" s="36">
        <v>831.91666666666663</v>
      </c>
      <c r="E449" s="36">
        <v>754.63333333333321</v>
      </c>
      <c r="F449" s="36">
        <v>704.76666666666654</v>
      </c>
      <c r="G449" s="36">
        <v>627.48333333333312</v>
      </c>
      <c r="H449" s="36">
        <v>881.7833333333333</v>
      </c>
      <c r="I449" s="36">
        <v>959.06666666666683</v>
      </c>
      <c r="J449" s="36">
        <v>1008.9333333333334</v>
      </c>
      <c r="K449" s="31">
        <v>909.2</v>
      </c>
      <c r="L449" s="31">
        <v>782.05</v>
      </c>
      <c r="M449" s="31">
        <v>10.38879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1097.45</v>
      </c>
      <c r="D450" s="36">
        <v>1115.9666666666665</v>
      </c>
      <c r="E450" s="36">
        <v>1062.9333333333329</v>
      </c>
      <c r="F450" s="36">
        <v>1028.4166666666665</v>
      </c>
      <c r="G450" s="36">
        <v>975.38333333333298</v>
      </c>
      <c r="H450" s="36">
        <v>1150.4833333333329</v>
      </c>
      <c r="I450" s="36">
        <v>1203.5166666666662</v>
      </c>
      <c r="J450" s="36">
        <v>1238.0333333333328</v>
      </c>
      <c r="K450" s="31">
        <v>1169</v>
      </c>
      <c r="L450" s="31">
        <v>1081.45</v>
      </c>
      <c r="M450" s="31">
        <v>37.974240000000002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1885.6</v>
      </c>
      <c r="D451" s="36">
        <v>1914.5333333333335</v>
      </c>
      <c r="E451" s="36">
        <v>1832.0666666666671</v>
      </c>
      <c r="F451" s="36">
        <v>1778.5333333333335</v>
      </c>
      <c r="G451" s="36">
        <v>1696.0666666666671</v>
      </c>
      <c r="H451" s="36">
        <v>1968.0666666666671</v>
      </c>
      <c r="I451" s="36">
        <v>2050.5333333333338</v>
      </c>
      <c r="J451" s="36">
        <v>2104.0666666666671</v>
      </c>
      <c r="K451" s="31">
        <v>1997</v>
      </c>
      <c r="L451" s="31">
        <v>1861</v>
      </c>
      <c r="M451" s="31">
        <v>7.0285399999999996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4149</v>
      </c>
      <c r="D452" s="36">
        <v>4173.9666666666662</v>
      </c>
      <c r="E452" s="36">
        <v>4106.9333333333325</v>
      </c>
      <c r="F452" s="36">
        <v>4064.8666666666659</v>
      </c>
      <c r="G452" s="36">
        <v>3997.8333333333321</v>
      </c>
      <c r="H452" s="36">
        <v>4216.0333333333328</v>
      </c>
      <c r="I452" s="36">
        <v>4283.0666666666675</v>
      </c>
      <c r="J452" s="36">
        <v>4325.1333333333332</v>
      </c>
      <c r="K452" s="31">
        <v>4241</v>
      </c>
      <c r="L452" s="31">
        <v>4131.8999999999996</v>
      </c>
      <c r="M452" s="31">
        <v>28.372599999999998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1178.95</v>
      </c>
      <c r="D453" s="36">
        <v>1189.0166666666667</v>
      </c>
      <c r="E453" s="36">
        <v>1160.6333333333332</v>
      </c>
      <c r="F453" s="36">
        <v>1142.3166666666666</v>
      </c>
      <c r="G453" s="36">
        <v>1113.9333333333332</v>
      </c>
      <c r="H453" s="36">
        <v>1207.3333333333333</v>
      </c>
      <c r="I453" s="36">
        <v>1235.7166666666669</v>
      </c>
      <c r="J453" s="36">
        <v>1254.0333333333333</v>
      </c>
      <c r="K453" s="31">
        <v>1217.4000000000001</v>
      </c>
      <c r="L453" s="31">
        <v>1170.7</v>
      </c>
      <c r="M453" s="31">
        <v>20.507560000000002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7392.8</v>
      </c>
      <c r="D454" s="36">
        <v>7521.8166666666666</v>
      </c>
      <c r="E454" s="36">
        <v>7205.9833333333336</v>
      </c>
      <c r="F454" s="36">
        <v>7019.166666666667</v>
      </c>
      <c r="G454" s="36">
        <v>6703.3333333333339</v>
      </c>
      <c r="H454" s="36">
        <v>7708.6333333333332</v>
      </c>
      <c r="I454" s="36">
        <v>8024.4666666666672</v>
      </c>
      <c r="J454" s="36">
        <v>8211.2833333333328</v>
      </c>
      <c r="K454" s="31">
        <v>7837.65</v>
      </c>
      <c r="L454" s="31">
        <v>7335</v>
      </c>
      <c r="M454" s="31">
        <v>3.1471200000000001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8365.2999999999993</v>
      </c>
      <c r="D455" s="36">
        <v>8365.2999999999993</v>
      </c>
      <c r="E455" s="36">
        <v>8365.2999999999993</v>
      </c>
      <c r="F455" s="36">
        <v>8365.2999999999993</v>
      </c>
      <c r="G455" s="36">
        <v>8365.2999999999993</v>
      </c>
      <c r="H455" s="36">
        <v>8365.2999999999993</v>
      </c>
      <c r="I455" s="36">
        <v>8365.2999999999993</v>
      </c>
      <c r="J455" s="36">
        <v>8365.2999999999993</v>
      </c>
      <c r="K455" s="31">
        <v>8365.2999999999993</v>
      </c>
      <c r="L455" s="31">
        <v>8365.2999999999993</v>
      </c>
      <c r="M455" s="31">
        <v>0.20000999999999999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642.95000000000005</v>
      </c>
      <c r="D456" s="36">
        <v>652.75</v>
      </c>
      <c r="E456" s="36">
        <v>626.54999999999995</v>
      </c>
      <c r="F456" s="36">
        <v>610.15</v>
      </c>
      <c r="G456" s="36">
        <v>583.94999999999993</v>
      </c>
      <c r="H456" s="36">
        <v>669.15</v>
      </c>
      <c r="I456" s="36">
        <v>695.35</v>
      </c>
      <c r="J456" s="36">
        <v>711.75</v>
      </c>
      <c r="K456" s="31">
        <v>678.95</v>
      </c>
      <c r="L456" s="31">
        <v>636.35</v>
      </c>
      <c r="M456" s="31">
        <v>32.411279999999998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973.2</v>
      </c>
      <c r="D457" s="36">
        <v>985.91666666666663</v>
      </c>
      <c r="E457" s="36">
        <v>950.83333333333326</v>
      </c>
      <c r="F457" s="36">
        <v>928.46666666666658</v>
      </c>
      <c r="G457" s="36">
        <v>893.38333333333321</v>
      </c>
      <c r="H457" s="36">
        <v>1008.2833333333333</v>
      </c>
      <c r="I457" s="36">
        <v>1043.3666666666666</v>
      </c>
      <c r="J457" s="36">
        <v>1065.7333333333333</v>
      </c>
      <c r="K457" s="31">
        <v>1021</v>
      </c>
      <c r="L457" s="31">
        <v>963.55</v>
      </c>
      <c r="M457" s="31">
        <v>165.64155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371.95</v>
      </c>
      <c r="D458" s="36">
        <v>379.83333333333331</v>
      </c>
      <c r="E458" s="36">
        <v>359.86666666666662</v>
      </c>
      <c r="F458" s="36">
        <v>347.7833333333333</v>
      </c>
      <c r="G458" s="36">
        <v>327.81666666666661</v>
      </c>
      <c r="H458" s="36">
        <v>391.91666666666663</v>
      </c>
      <c r="I458" s="36">
        <v>411.88333333333333</v>
      </c>
      <c r="J458" s="36">
        <v>423.96666666666664</v>
      </c>
      <c r="K458" s="31">
        <v>399.8</v>
      </c>
      <c r="L458" s="31">
        <v>367.75</v>
      </c>
      <c r="M458" s="31">
        <v>361.85917999999998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143.65</v>
      </c>
      <c r="D459" s="36">
        <v>146.35</v>
      </c>
      <c r="E459" s="36">
        <v>139.79999999999998</v>
      </c>
      <c r="F459" s="36">
        <v>135.94999999999999</v>
      </c>
      <c r="G459" s="36">
        <v>129.39999999999998</v>
      </c>
      <c r="H459" s="36">
        <v>150.19999999999999</v>
      </c>
      <c r="I459" s="36">
        <v>156.75</v>
      </c>
      <c r="J459" s="36">
        <v>160.6</v>
      </c>
      <c r="K459" s="31">
        <v>152.9</v>
      </c>
      <c r="L459" s="31">
        <v>142.5</v>
      </c>
      <c r="M459" s="31">
        <v>709.37597000000005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74.2</v>
      </c>
      <c r="D460" s="36">
        <v>76.966666666666669</v>
      </c>
      <c r="E460" s="36">
        <v>70.38333333333334</v>
      </c>
      <c r="F460" s="36">
        <v>66.566666666666677</v>
      </c>
      <c r="G460" s="36">
        <v>59.983333333333348</v>
      </c>
      <c r="H460" s="36">
        <v>80.783333333333331</v>
      </c>
      <c r="I460" s="36">
        <v>87.366666666666646</v>
      </c>
      <c r="J460" s="36">
        <v>91.183333333333323</v>
      </c>
      <c r="K460" s="31">
        <v>83.55</v>
      </c>
      <c r="L460" s="31">
        <v>73.150000000000006</v>
      </c>
      <c r="M460" s="31">
        <v>94.082549999999998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2846.45</v>
      </c>
      <c r="D461" s="36">
        <v>2852.0499999999997</v>
      </c>
      <c r="E461" s="36">
        <v>2779.9999999999995</v>
      </c>
      <c r="F461" s="36">
        <v>2713.5499999999997</v>
      </c>
      <c r="G461" s="36">
        <v>2641.4999999999995</v>
      </c>
      <c r="H461" s="36">
        <v>2918.4999999999995</v>
      </c>
      <c r="I461" s="36">
        <v>2990.5499999999997</v>
      </c>
      <c r="J461" s="36">
        <v>3056.9999999999995</v>
      </c>
      <c r="K461" s="31">
        <v>2924.1</v>
      </c>
      <c r="L461" s="31">
        <v>2785.6</v>
      </c>
      <c r="M461" s="31">
        <v>0.65607000000000004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1277.2</v>
      </c>
      <c r="D462" s="36">
        <v>1280.9666666666669</v>
      </c>
      <c r="E462" s="36">
        <v>1262.5333333333338</v>
      </c>
      <c r="F462" s="36">
        <v>1247.8666666666668</v>
      </c>
      <c r="G462" s="36">
        <v>1229.4333333333336</v>
      </c>
      <c r="H462" s="36">
        <v>1295.6333333333339</v>
      </c>
      <c r="I462" s="36">
        <v>1314.0666666666668</v>
      </c>
      <c r="J462" s="36">
        <v>1328.733333333334</v>
      </c>
      <c r="K462" s="31">
        <v>1299.4000000000001</v>
      </c>
      <c r="L462" s="31">
        <v>1266.3</v>
      </c>
      <c r="M462" s="31">
        <v>20.01399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672.9</v>
      </c>
      <c r="D463" s="36">
        <v>687.06666666666661</v>
      </c>
      <c r="E463" s="36">
        <v>653.18333333333317</v>
      </c>
      <c r="F463" s="36">
        <v>633.46666666666658</v>
      </c>
      <c r="G463" s="36">
        <v>599.58333333333314</v>
      </c>
      <c r="H463" s="36">
        <v>706.78333333333319</v>
      </c>
      <c r="I463" s="36">
        <v>740.66666666666663</v>
      </c>
      <c r="J463" s="36">
        <v>760.38333333333321</v>
      </c>
      <c r="K463" s="31">
        <v>720.95</v>
      </c>
      <c r="L463" s="31">
        <v>667.35</v>
      </c>
      <c r="M463" s="31">
        <v>7.0824400000000001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217.7</v>
      </c>
      <c r="D464" s="36">
        <v>226.68333333333331</v>
      </c>
      <c r="E464" s="36">
        <v>202.06666666666661</v>
      </c>
      <c r="F464" s="36">
        <v>186.43333333333331</v>
      </c>
      <c r="G464" s="36">
        <v>161.81666666666661</v>
      </c>
      <c r="H464" s="36">
        <v>242.31666666666661</v>
      </c>
      <c r="I464" s="36">
        <v>266.93333333333334</v>
      </c>
      <c r="J464" s="36">
        <v>282.56666666666661</v>
      </c>
      <c r="K464" s="31">
        <v>251.3</v>
      </c>
      <c r="L464" s="31">
        <v>211.05</v>
      </c>
      <c r="M464" s="31">
        <v>51.165950000000002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790.25</v>
      </c>
      <c r="D465" s="36">
        <v>794.0333333333333</v>
      </c>
      <c r="E465" s="36">
        <v>778.06666666666661</v>
      </c>
      <c r="F465" s="36">
        <v>765.88333333333333</v>
      </c>
      <c r="G465" s="36">
        <v>749.91666666666663</v>
      </c>
      <c r="H465" s="36">
        <v>806.21666666666658</v>
      </c>
      <c r="I465" s="36">
        <v>822.18333333333328</v>
      </c>
      <c r="J465" s="36">
        <v>834.36666666666656</v>
      </c>
      <c r="K465" s="31">
        <v>810</v>
      </c>
      <c r="L465" s="31">
        <v>781.85</v>
      </c>
      <c r="M465" s="31">
        <v>4.8747299999999996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3629.05</v>
      </c>
      <c r="D466" s="36">
        <v>3644.6333333333332</v>
      </c>
      <c r="E466" s="36">
        <v>3527.2666666666664</v>
      </c>
      <c r="F466" s="36">
        <v>3425.4833333333331</v>
      </c>
      <c r="G466" s="36">
        <v>3308.1166666666663</v>
      </c>
      <c r="H466" s="36">
        <v>3746.4166666666665</v>
      </c>
      <c r="I466" s="36">
        <v>3863.7833333333333</v>
      </c>
      <c r="J466" s="36">
        <v>3965.5666666666666</v>
      </c>
      <c r="K466" s="31">
        <v>3762</v>
      </c>
      <c r="L466" s="31">
        <v>3542.85</v>
      </c>
      <c r="M466" s="31">
        <v>2.0454400000000001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2574.1</v>
      </c>
      <c r="D467" s="36">
        <v>2577.3666666666668</v>
      </c>
      <c r="E467" s="36">
        <v>2524.7333333333336</v>
      </c>
      <c r="F467" s="36">
        <v>2475.3666666666668</v>
      </c>
      <c r="G467" s="36">
        <v>2422.7333333333336</v>
      </c>
      <c r="H467" s="36">
        <v>2626.7333333333336</v>
      </c>
      <c r="I467" s="36">
        <v>2679.3666666666668</v>
      </c>
      <c r="J467" s="36">
        <v>2728.7333333333336</v>
      </c>
      <c r="K467" s="31">
        <v>2630</v>
      </c>
      <c r="L467" s="31">
        <v>2528</v>
      </c>
      <c r="M467" s="31">
        <v>2.2023299999999999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3625.7</v>
      </c>
      <c r="D468" s="36">
        <v>3659.2333333333336</v>
      </c>
      <c r="E468" s="36">
        <v>3556.4666666666672</v>
      </c>
      <c r="F468" s="36">
        <v>3487.2333333333336</v>
      </c>
      <c r="G468" s="36">
        <v>3384.4666666666672</v>
      </c>
      <c r="H468" s="36">
        <v>3728.4666666666672</v>
      </c>
      <c r="I468" s="36">
        <v>3831.2333333333336</v>
      </c>
      <c r="J468" s="36">
        <v>3900.4666666666672</v>
      </c>
      <c r="K468" s="31">
        <v>3762</v>
      </c>
      <c r="L468" s="31">
        <v>3590</v>
      </c>
      <c r="M468" s="31">
        <v>10.277290000000001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2663.95</v>
      </c>
      <c r="D469" s="36">
        <v>2664.45</v>
      </c>
      <c r="E469" s="36">
        <v>2638.45</v>
      </c>
      <c r="F469" s="36">
        <v>2612.9499999999998</v>
      </c>
      <c r="G469" s="36">
        <v>2586.9499999999998</v>
      </c>
      <c r="H469" s="36">
        <v>2689.95</v>
      </c>
      <c r="I469" s="36">
        <v>2715.95</v>
      </c>
      <c r="J469" s="36">
        <v>2741.45</v>
      </c>
      <c r="K469" s="31">
        <v>2690.45</v>
      </c>
      <c r="L469" s="31">
        <v>2638.95</v>
      </c>
      <c r="M469" s="31">
        <v>4.1326099999999997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1135.95</v>
      </c>
      <c r="D470" s="36">
        <v>1155.6000000000001</v>
      </c>
      <c r="E470" s="36">
        <v>1105.3500000000004</v>
      </c>
      <c r="F470" s="36">
        <v>1074.7500000000002</v>
      </c>
      <c r="G470" s="36">
        <v>1024.5000000000005</v>
      </c>
      <c r="H470" s="36">
        <v>1186.2000000000003</v>
      </c>
      <c r="I470" s="36">
        <v>1236.4499999999998</v>
      </c>
      <c r="J470" s="36">
        <v>1267.0500000000002</v>
      </c>
      <c r="K470" s="31">
        <v>1205.8499999999999</v>
      </c>
      <c r="L470" s="31">
        <v>1125</v>
      </c>
      <c r="M470" s="31">
        <v>15.19388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3944.05</v>
      </c>
      <c r="D471" s="36">
        <v>3953.1666666666665</v>
      </c>
      <c r="E471" s="36">
        <v>3868.3833333333332</v>
      </c>
      <c r="F471" s="36">
        <v>3792.7166666666667</v>
      </c>
      <c r="G471" s="36">
        <v>3707.9333333333334</v>
      </c>
      <c r="H471" s="36">
        <v>4028.833333333333</v>
      </c>
      <c r="I471" s="36">
        <v>4113.6166666666668</v>
      </c>
      <c r="J471" s="36">
        <v>4189.2833333333328</v>
      </c>
      <c r="K471" s="31">
        <v>4037.95</v>
      </c>
      <c r="L471" s="31">
        <v>3877.5</v>
      </c>
      <c r="M471" s="31">
        <v>9.6808399999999999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35.549999999999997</v>
      </c>
      <c r="D472" s="36">
        <v>36.466666666666669</v>
      </c>
      <c r="E472" s="36">
        <v>34.083333333333336</v>
      </c>
      <c r="F472" s="36">
        <v>32.616666666666667</v>
      </c>
      <c r="G472" s="36">
        <v>30.233333333333334</v>
      </c>
      <c r="H472" s="36">
        <v>37.933333333333337</v>
      </c>
      <c r="I472" s="36">
        <v>40.316666666666663</v>
      </c>
      <c r="J472" s="36">
        <v>41.783333333333339</v>
      </c>
      <c r="K472" s="31">
        <v>38.85</v>
      </c>
      <c r="L472" s="31">
        <v>35</v>
      </c>
      <c r="M472" s="31">
        <v>239.23525000000001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307.8</v>
      </c>
      <c r="D473" s="36">
        <v>314.01666666666665</v>
      </c>
      <c r="E473" s="36">
        <v>298.2833333333333</v>
      </c>
      <c r="F473" s="36">
        <v>288.76666666666665</v>
      </c>
      <c r="G473" s="36">
        <v>273.0333333333333</v>
      </c>
      <c r="H473" s="36">
        <v>323.5333333333333</v>
      </c>
      <c r="I473" s="36">
        <v>339.26666666666665</v>
      </c>
      <c r="J473" s="36">
        <v>348.7833333333333</v>
      </c>
      <c r="K473" s="31">
        <v>329.75</v>
      </c>
      <c r="L473" s="31">
        <v>304.5</v>
      </c>
      <c r="M473" s="31">
        <v>8.4156200000000005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461.1</v>
      </c>
      <c r="D474" s="36">
        <v>462.84999999999997</v>
      </c>
      <c r="E474" s="36">
        <v>447.74999999999994</v>
      </c>
      <c r="F474" s="36">
        <v>434.4</v>
      </c>
      <c r="G474" s="36">
        <v>419.29999999999995</v>
      </c>
      <c r="H474" s="36">
        <v>476.19999999999993</v>
      </c>
      <c r="I474" s="36">
        <v>491.29999999999995</v>
      </c>
      <c r="J474" s="36">
        <v>504.64999999999992</v>
      </c>
      <c r="K474" s="31">
        <v>477.95</v>
      </c>
      <c r="L474" s="31">
        <v>449.5</v>
      </c>
      <c r="M474" s="31">
        <v>11.90455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3455.3</v>
      </c>
      <c r="D475" s="36">
        <v>3471.2666666666664</v>
      </c>
      <c r="E475" s="36">
        <v>3394.5333333333328</v>
      </c>
      <c r="F475" s="36">
        <v>3333.7666666666664</v>
      </c>
      <c r="G475" s="36">
        <v>3257.0333333333328</v>
      </c>
      <c r="H475" s="36">
        <v>3532.0333333333328</v>
      </c>
      <c r="I475" s="36">
        <v>3608.7666666666664</v>
      </c>
      <c r="J475" s="36">
        <v>3669.5333333333328</v>
      </c>
      <c r="K475" s="31">
        <v>3548</v>
      </c>
      <c r="L475" s="31">
        <v>3410.5</v>
      </c>
      <c r="M475" s="31">
        <v>1.7241500000000001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48.15</v>
      </c>
      <c r="D476" s="36">
        <v>49.449999999999996</v>
      </c>
      <c r="E476" s="36">
        <v>45.999999999999993</v>
      </c>
      <c r="F476" s="36">
        <v>43.849999999999994</v>
      </c>
      <c r="G476" s="36">
        <v>40.399999999999991</v>
      </c>
      <c r="H476" s="36">
        <v>51.599999999999994</v>
      </c>
      <c r="I476" s="36">
        <v>55.05</v>
      </c>
      <c r="J476" s="36">
        <v>57.199999999999996</v>
      </c>
      <c r="K476" s="31">
        <v>52.9</v>
      </c>
      <c r="L476" s="31">
        <v>47.3</v>
      </c>
      <c r="M476" s="31">
        <v>303.33152000000001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620.85</v>
      </c>
      <c r="D477" s="36">
        <v>618.79999999999995</v>
      </c>
      <c r="E477" s="36">
        <v>606.59999999999991</v>
      </c>
      <c r="F477" s="36">
        <v>592.34999999999991</v>
      </c>
      <c r="G477" s="36">
        <v>580.14999999999986</v>
      </c>
      <c r="H477" s="36">
        <v>633.04999999999995</v>
      </c>
      <c r="I477" s="36">
        <v>645.25</v>
      </c>
      <c r="J477" s="36">
        <v>659.5</v>
      </c>
      <c r="K477" s="31">
        <v>631</v>
      </c>
      <c r="L477" s="31">
        <v>604.54999999999995</v>
      </c>
      <c r="M477" s="31">
        <v>11.404769999999999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451.9</v>
      </c>
      <c r="D478" s="36">
        <v>459.58333333333331</v>
      </c>
      <c r="E478" s="36">
        <v>442.36666666666662</v>
      </c>
      <c r="F478" s="36">
        <v>432.83333333333331</v>
      </c>
      <c r="G478" s="36">
        <v>415.61666666666662</v>
      </c>
      <c r="H478" s="36">
        <v>469.11666666666662</v>
      </c>
      <c r="I478" s="36">
        <v>486.33333333333331</v>
      </c>
      <c r="J478" s="36">
        <v>495.86666666666662</v>
      </c>
      <c r="K478" s="31">
        <v>476.8</v>
      </c>
      <c r="L478" s="31">
        <v>450.05</v>
      </c>
      <c r="M478" s="31">
        <v>34.463850000000001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811.5</v>
      </c>
      <c r="D479" s="36">
        <v>827.5</v>
      </c>
      <c r="E479" s="36">
        <v>790</v>
      </c>
      <c r="F479" s="36">
        <v>768.5</v>
      </c>
      <c r="G479" s="36">
        <v>731</v>
      </c>
      <c r="H479" s="36">
        <v>849</v>
      </c>
      <c r="I479" s="36">
        <v>886.5</v>
      </c>
      <c r="J479" s="36">
        <v>908</v>
      </c>
      <c r="K479" s="31">
        <v>865</v>
      </c>
      <c r="L479" s="31">
        <v>806</v>
      </c>
      <c r="M479" s="31">
        <v>1.6561999999999999</v>
      </c>
      <c r="N479" s="1"/>
      <c r="O479" s="1"/>
    </row>
    <row r="480" spans="1:15" ht="12.75" customHeight="1">
      <c r="A480" s="33">
        <v>470</v>
      </c>
      <c r="B480" s="53" t="s">
        <v>898</v>
      </c>
      <c r="C480" s="31">
        <v>44.85</v>
      </c>
      <c r="D480" s="36">
        <v>46.15</v>
      </c>
      <c r="E480" s="36">
        <v>42.8</v>
      </c>
      <c r="F480" s="36">
        <v>40.75</v>
      </c>
      <c r="G480" s="36">
        <v>37.4</v>
      </c>
      <c r="H480" s="36">
        <v>48.199999999999996</v>
      </c>
      <c r="I480" s="36">
        <v>51.550000000000004</v>
      </c>
      <c r="J480" s="36">
        <v>53.599999999999994</v>
      </c>
      <c r="K480" s="31">
        <v>49.5</v>
      </c>
      <c r="L480" s="31">
        <v>44.1</v>
      </c>
      <c r="M480" s="31">
        <v>176.90105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9593.5499999999993</v>
      </c>
      <c r="D481" s="36">
        <v>9582.1833333333325</v>
      </c>
      <c r="E481" s="36">
        <v>9511.366666666665</v>
      </c>
      <c r="F481" s="36">
        <v>9429.1833333333325</v>
      </c>
      <c r="G481" s="36">
        <v>9358.366666666665</v>
      </c>
      <c r="H481" s="36">
        <v>9664.366666666665</v>
      </c>
      <c r="I481" s="36">
        <v>9735.1833333333343</v>
      </c>
      <c r="J481" s="31">
        <v>9817.366666666665</v>
      </c>
      <c r="K481" s="31">
        <v>9653</v>
      </c>
      <c r="L481" s="31">
        <v>9500</v>
      </c>
      <c r="M481" s="53">
        <v>4.1592500000000001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141.55000000000001</v>
      </c>
      <c r="D482" s="36">
        <v>144.68333333333334</v>
      </c>
      <c r="E482" s="36">
        <v>136.36666666666667</v>
      </c>
      <c r="F482" s="36">
        <v>131.18333333333334</v>
      </c>
      <c r="G482" s="36">
        <v>122.86666666666667</v>
      </c>
      <c r="H482" s="36">
        <v>149.86666666666667</v>
      </c>
      <c r="I482" s="36">
        <v>158.18333333333334</v>
      </c>
      <c r="J482" s="31">
        <v>163.36666666666667</v>
      </c>
      <c r="K482" s="31">
        <v>153</v>
      </c>
      <c r="L482" s="31">
        <v>139.5</v>
      </c>
      <c r="M482" s="53">
        <v>271.24015000000003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1687.85</v>
      </c>
      <c r="D483" s="36">
        <v>1704.4166666666667</v>
      </c>
      <c r="E483" s="36">
        <v>1663.5333333333335</v>
      </c>
      <c r="F483" s="36">
        <v>1639.2166666666667</v>
      </c>
      <c r="G483" s="36">
        <v>1598.3333333333335</v>
      </c>
      <c r="H483" s="36">
        <v>1728.7333333333336</v>
      </c>
      <c r="I483" s="36">
        <v>1769.6166666666668</v>
      </c>
      <c r="J483" s="36">
        <v>1793.9333333333336</v>
      </c>
      <c r="K483" s="31">
        <v>1745.3</v>
      </c>
      <c r="L483" s="31">
        <v>1680.1</v>
      </c>
      <c r="M483" s="31">
        <v>3.8038699999999999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1109.3</v>
      </c>
      <c r="D484" s="36">
        <v>1120.3166666666668</v>
      </c>
      <c r="E484" s="36">
        <v>1090.3833333333337</v>
      </c>
      <c r="F484" s="36">
        <v>1071.4666666666669</v>
      </c>
      <c r="G484" s="36">
        <v>1041.5333333333338</v>
      </c>
      <c r="H484" s="36">
        <v>1139.2333333333336</v>
      </c>
      <c r="I484" s="36">
        <v>1169.1666666666665</v>
      </c>
      <c r="J484" s="31">
        <v>1188.0833333333335</v>
      </c>
      <c r="K484" s="31">
        <v>1150.25</v>
      </c>
      <c r="L484" s="31">
        <v>1101.4000000000001</v>
      </c>
      <c r="M484" s="53">
        <v>7.1924900000000003</v>
      </c>
      <c r="N484" s="1"/>
      <c r="O484" s="1"/>
    </row>
    <row r="485" spans="1:15" ht="12.75" customHeight="1">
      <c r="A485" s="33">
        <v>475</v>
      </c>
      <c r="B485" s="31" t="s">
        <v>899</v>
      </c>
      <c r="C485" s="31">
        <v>277.45</v>
      </c>
      <c r="D485" s="36">
        <v>283.5</v>
      </c>
      <c r="E485" s="36">
        <v>267.89999999999998</v>
      </c>
      <c r="F485" s="36">
        <v>258.34999999999997</v>
      </c>
      <c r="G485" s="36">
        <v>242.74999999999994</v>
      </c>
      <c r="H485" s="36">
        <v>293.05</v>
      </c>
      <c r="I485" s="36">
        <v>308.65000000000003</v>
      </c>
      <c r="J485" s="36">
        <v>318.20000000000005</v>
      </c>
      <c r="K485" s="31">
        <v>299.10000000000002</v>
      </c>
      <c r="L485" s="31">
        <v>273.95</v>
      </c>
      <c r="M485" s="31">
        <v>14.842040000000001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306.10000000000002</v>
      </c>
      <c r="D486" s="36">
        <v>314.21666666666664</v>
      </c>
      <c r="E486" s="36">
        <v>294.98333333333329</v>
      </c>
      <c r="F486" s="36">
        <v>283.86666666666667</v>
      </c>
      <c r="G486" s="36">
        <v>264.63333333333333</v>
      </c>
      <c r="H486" s="36">
        <v>325.33333333333326</v>
      </c>
      <c r="I486" s="36">
        <v>344.56666666666661</v>
      </c>
      <c r="J486" s="36">
        <v>355.68333333333322</v>
      </c>
      <c r="K486" s="31">
        <v>333.45</v>
      </c>
      <c r="L486" s="31">
        <v>303.10000000000002</v>
      </c>
      <c r="M486" s="31">
        <v>7.7165699999999999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1886.4</v>
      </c>
      <c r="D487" s="36">
        <v>1877.5</v>
      </c>
      <c r="E487" s="36">
        <v>1824</v>
      </c>
      <c r="F487" s="36">
        <v>1761.6</v>
      </c>
      <c r="G487" s="36">
        <v>1708.1</v>
      </c>
      <c r="H487" s="36">
        <v>1939.9</v>
      </c>
      <c r="I487" s="36">
        <v>1993.4</v>
      </c>
      <c r="J487" s="36">
        <v>2055.8000000000002</v>
      </c>
      <c r="K487" s="31">
        <v>1931</v>
      </c>
      <c r="L487" s="31">
        <v>1815.1</v>
      </c>
      <c r="M487" s="31">
        <v>0.39143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470.3</v>
      </c>
      <c r="D488" s="36">
        <v>475.45</v>
      </c>
      <c r="E488" s="36">
        <v>456.9</v>
      </c>
      <c r="F488" s="36">
        <v>443.5</v>
      </c>
      <c r="G488" s="36">
        <v>424.95</v>
      </c>
      <c r="H488" s="36">
        <v>488.84999999999997</v>
      </c>
      <c r="I488" s="36">
        <v>507.40000000000003</v>
      </c>
      <c r="J488" s="36">
        <v>520.79999999999995</v>
      </c>
      <c r="K488" s="31">
        <v>494</v>
      </c>
      <c r="L488" s="31">
        <v>462.05</v>
      </c>
      <c r="M488" s="31">
        <v>13.231059999999999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360.25</v>
      </c>
      <c r="D489" s="36">
        <v>371.51666666666671</v>
      </c>
      <c r="E489" s="36">
        <v>345.58333333333343</v>
      </c>
      <c r="F489" s="36">
        <v>330.91666666666674</v>
      </c>
      <c r="G489" s="36">
        <v>304.98333333333346</v>
      </c>
      <c r="H489" s="36">
        <v>386.18333333333339</v>
      </c>
      <c r="I489" s="36">
        <v>412.11666666666667</v>
      </c>
      <c r="J489" s="36">
        <v>426.78333333333336</v>
      </c>
      <c r="K489" s="31">
        <v>397.45</v>
      </c>
      <c r="L489" s="31">
        <v>356.85</v>
      </c>
      <c r="M489" s="31">
        <v>7.8215500000000002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403.75</v>
      </c>
      <c r="D490" s="36">
        <v>409.58333333333331</v>
      </c>
      <c r="E490" s="36">
        <v>390.16666666666663</v>
      </c>
      <c r="F490" s="36">
        <v>376.58333333333331</v>
      </c>
      <c r="G490" s="36">
        <v>357.16666666666663</v>
      </c>
      <c r="H490" s="36">
        <v>423.16666666666663</v>
      </c>
      <c r="I490" s="36">
        <v>442.58333333333326</v>
      </c>
      <c r="J490" s="36">
        <v>456.16666666666663</v>
      </c>
      <c r="K490" s="31">
        <v>429</v>
      </c>
      <c r="L490" s="31">
        <v>396</v>
      </c>
      <c r="M490" s="31">
        <v>3.4820799999999998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446.95</v>
      </c>
      <c r="D491" s="36">
        <v>456.63333333333338</v>
      </c>
      <c r="E491" s="36">
        <v>426.56666666666678</v>
      </c>
      <c r="F491" s="36">
        <v>406.18333333333339</v>
      </c>
      <c r="G491" s="36">
        <v>376.11666666666679</v>
      </c>
      <c r="H491" s="36">
        <v>477.01666666666677</v>
      </c>
      <c r="I491" s="36">
        <v>507.08333333333337</v>
      </c>
      <c r="J491" s="36">
        <v>527.4666666666667</v>
      </c>
      <c r="K491" s="31">
        <v>486.7</v>
      </c>
      <c r="L491" s="31">
        <v>436.25</v>
      </c>
      <c r="M491" s="31">
        <v>3.05036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1393.9</v>
      </c>
      <c r="D492" s="36">
        <v>1393.9666666666665</v>
      </c>
      <c r="E492" s="36">
        <v>1366.9333333333329</v>
      </c>
      <c r="F492" s="36">
        <v>1339.9666666666665</v>
      </c>
      <c r="G492" s="36">
        <v>1312.9333333333329</v>
      </c>
      <c r="H492" s="36">
        <v>1420.9333333333329</v>
      </c>
      <c r="I492" s="36">
        <v>1447.9666666666662</v>
      </c>
      <c r="J492" s="36">
        <v>1474.9333333333329</v>
      </c>
      <c r="K492" s="31">
        <v>1421</v>
      </c>
      <c r="L492" s="31">
        <v>1367</v>
      </c>
      <c r="M492" s="31">
        <v>28.72749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908.85</v>
      </c>
      <c r="D493" s="36">
        <v>923.7166666666667</v>
      </c>
      <c r="E493" s="36">
        <v>880.13333333333344</v>
      </c>
      <c r="F493" s="36">
        <v>851.41666666666674</v>
      </c>
      <c r="G493" s="36">
        <v>807.83333333333348</v>
      </c>
      <c r="H493" s="36">
        <v>952.43333333333339</v>
      </c>
      <c r="I493" s="36">
        <v>996.01666666666665</v>
      </c>
      <c r="J493" s="36">
        <v>1024.7333333333333</v>
      </c>
      <c r="K493" s="31">
        <v>967.3</v>
      </c>
      <c r="L493" s="31">
        <v>895</v>
      </c>
      <c r="M493" s="31">
        <v>3.1934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251.9</v>
      </c>
      <c r="D494" s="36">
        <v>257.3</v>
      </c>
      <c r="E494" s="36">
        <v>244.10000000000002</v>
      </c>
      <c r="F494" s="36">
        <v>236.3</v>
      </c>
      <c r="G494" s="36">
        <v>223.10000000000002</v>
      </c>
      <c r="H494" s="36">
        <v>265.10000000000002</v>
      </c>
      <c r="I494" s="36">
        <v>278.29999999999995</v>
      </c>
      <c r="J494" s="36">
        <v>286.10000000000002</v>
      </c>
      <c r="K494" s="31">
        <v>270.5</v>
      </c>
      <c r="L494" s="31">
        <v>249.5</v>
      </c>
      <c r="M494" s="31">
        <v>154.51473999999999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610</v>
      </c>
      <c r="D495" s="36">
        <v>608.56666666666672</v>
      </c>
      <c r="E495" s="36">
        <v>600.23333333333346</v>
      </c>
      <c r="F495" s="36">
        <v>590.4666666666667</v>
      </c>
      <c r="G495" s="36">
        <v>582.13333333333344</v>
      </c>
      <c r="H495" s="36">
        <v>618.33333333333348</v>
      </c>
      <c r="I495" s="36">
        <v>626.66666666666674</v>
      </c>
      <c r="J495" s="36">
        <v>636.43333333333351</v>
      </c>
      <c r="K495" s="31">
        <v>616.9</v>
      </c>
      <c r="L495" s="31">
        <v>598.79999999999995</v>
      </c>
      <c r="M495" s="31">
        <v>1.3491500000000001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1570.9</v>
      </c>
      <c r="D496" s="36">
        <v>1584.05</v>
      </c>
      <c r="E496" s="36">
        <v>1554.85</v>
      </c>
      <c r="F496" s="36">
        <v>1538.8</v>
      </c>
      <c r="G496" s="36">
        <v>1509.6</v>
      </c>
      <c r="H496" s="36">
        <v>1600.1</v>
      </c>
      <c r="I496" s="36">
        <v>1629.3000000000002</v>
      </c>
      <c r="J496" s="36">
        <v>1645.35</v>
      </c>
      <c r="K496" s="31">
        <v>1613.25</v>
      </c>
      <c r="L496" s="31">
        <v>1568</v>
      </c>
      <c r="M496" s="31">
        <v>0.45578999999999997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12.4</v>
      </c>
      <c r="D497" s="36">
        <v>12.666666666666666</v>
      </c>
      <c r="E497" s="36">
        <v>11.483333333333333</v>
      </c>
      <c r="F497" s="36">
        <v>10.566666666666666</v>
      </c>
      <c r="G497" s="36">
        <v>9.3833333333333329</v>
      </c>
      <c r="H497" s="36">
        <v>13.583333333333332</v>
      </c>
      <c r="I497" s="36">
        <v>14.766666666666666</v>
      </c>
      <c r="J497" s="36">
        <v>15.683333333333332</v>
      </c>
      <c r="K497" s="31">
        <v>13.85</v>
      </c>
      <c r="L497" s="31">
        <v>11.75</v>
      </c>
      <c r="M497" s="31">
        <v>6419.1931100000002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1042.5</v>
      </c>
      <c r="D498" s="36">
        <v>1044.9833333333333</v>
      </c>
      <c r="E498" s="36">
        <v>1021.4666666666667</v>
      </c>
      <c r="F498" s="36">
        <v>1000.4333333333334</v>
      </c>
      <c r="G498" s="36">
        <v>976.91666666666674</v>
      </c>
      <c r="H498" s="36">
        <v>1066.0166666666667</v>
      </c>
      <c r="I498" s="36">
        <v>1089.5333333333335</v>
      </c>
      <c r="J498" s="36">
        <v>1110.5666666666666</v>
      </c>
      <c r="K498" s="31">
        <v>1068.5</v>
      </c>
      <c r="L498" s="31">
        <v>1023.95</v>
      </c>
      <c r="M498" s="31">
        <v>17.443049999999999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494.8</v>
      </c>
      <c r="D499" s="36">
        <v>505.41666666666669</v>
      </c>
      <c r="E499" s="36">
        <v>480.63333333333333</v>
      </c>
      <c r="F499" s="36">
        <v>466.46666666666664</v>
      </c>
      <c r="G499" s="36">
        <v>441.68333333333328</v>
      </c>
      <c r="H499" s="36">
        <v>519.58333333333337</v>
      </c>
      <c r="I499" s="36">
        <v>544.36666666666679</v>
      </c>
      <c r="J499" s="36">
        <v>558.53333333333342</v>
      </c>
      <c r="K499" s="31">
        <v>530.20000000000005</v>
      </c>
      <c r="L499" s="31">
        <v>491.25</v>
      </c>
      <c r="M499" s="31">
        <v>10.182029999999999</v>
      </c>
      <c r="N499" s="1"/>
      <c r="O499" s="1"/>
    </row>
    <row r="500" spans="1:15" ht="12.75" customHeight="1">
      <c r="A500" s="33">
        <v>490</v>
      </c>
      <c r="B500" s="53" t="s">
        <v>900</v>
      </c>
      <c r="C500" s="53">
        <v>135.55000000000001</v>
      </c>
      <c r="D500" s="36">
        <v>139.41666666666666</v>
      </c>
      <c r="E500" s="36">
        <v>129.38333333333333</v>
      </c>
      <c r="F500" s="36">
        <v>123.21666666666667</v>
      </c>
      <c r="G500" s="36">
        <v>113.18333333333334</v>
      </c>
      <c r="H500" s="36">
        <v>145.58333333333331</v>
      </c>
      <c r="I500" s="36">
        <v>155.61666666666667</v>
      </c>
      <c r="J500" s="36">
        <v>161.7833333333333</v>
      </c>
      <c r="K500" s="31">
        <v>149.44999999999999</v>
      </c>
      <c r="L500" s="31">
        <v>133.25</v>
      </c>
      <c r="M500" s="31">
        <v>35.59666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715.8</v>
      </c>
      <c r="D501" s="36">
        <v>724.9</v>
      </c>
      <c r="E501" s="36">
        <v>703.3</v>
      </c>
      <c r="F501" s="36">
        <v>690.8</v>
      </c>
      <c r="G501" s="36">
        <v>669.19999999999993</v>
      </c>
      <c r="H501" s="36">
        <v>737.4</v>
      </c>
      <c r="I501" s="36">
        <v>759.00000000000011</v>
      </c>
      <c r="J501" s="36">
        <v>771.5</v>
      </c>
      <c r="K501" s="31">
        <v>746.5</v>
      </c>
      <c r="L501" s="31">
        <v>712.4</v>
      </c>
      <c r="M501" s="31">
        <v>0.86558000000000002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1259.5999999999999</v>
      </c>
      <c r="D502" s="36">
        <v>1256.5833333333333</v>
      </c>
      <c r="E502" s="36">
        <v>1248.0666666666666</v>
      </c>
      <c r="F502" s="36">
        <v>1236.5333333333333</v>
      </c>
      <c r="G502" s="36">
        <v>1228.0166666666667</v>
      </c>
      <c r="H502" s="36">
        <v>1268.1166666666666</v>
      </c>
      <c r="I502" s="36">
        <v>1276.6333333333334</v>
      </c>
      <c r="J502" s="36">
        <v>1288.1666666666665</v>
      </c>
      <c r="K502" s="31">
        <v>1265.0999999999999</v>
      </c>
      <c r="L502" s="31">
        <v>1245.05</v>
      </c>
      <c r="M502" s="31">
        <v>3.9146800000000002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504.4</v>
      </c>
      <c r="D503" s="36">
        <v>506.63333333333338</v>
      </c>
      <c r="E503" s="36">
        <v>494.56666666666672</v>
      </c>
      <c r="F503" s="36">
        <v>484.73333333333335</v>
      </c>
      <c r="G503" s="36">
        <v>472.66666666666669</v>
      </c>
      <c r="H503" s="36">
        <v>516.4666666666667</v>
      </c>
      <c r="I503" s="36">
        <v>528.53333333333353</v>
      </c>
      <c r="J503" s="31">
        <v>538.36666666666679</v>
      </c>
      <c r="K503" s="31">
        <v>518.70000000000005</v>
      </c>
      <c r="L503" s="31">
        <v>496.8</v>
      </c>
      <c r="M503" s="53">
        <v>67.9024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20.95</v>
      </c>
      <c r="D504" s="36">
        <v>21.599999999999998</v>
      </c>
      <c r="E504" s="36">
        <v>20.099999999999994</v>
      </c>
      <c r="F504" s="36">
        <v>19.249999999999996</v>
      </c>
      <c r="G504" s="36">
        <v>17.749999999999993</v>
      </c>
      <c r="H504" s="36">
        <v>22.449999999999996</v>
      </c>
      <c r="I504" s="36">
        <v>23.950000000000003</v>
      </c>
      <c r="J504" s="31">
        <v>24.799999999999997</v>
      </c>
      <c r="K504" s="31">
        <v>23.1</v>
      </c>
      <c r="L504" s="31">
        <v>20.75</v>
      </c>
      <c r="M504" s="53">
        <v>6045.5956200000001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13953.55</v>
      </c>
      <c r="D505" s="36">
        <v>13935.6</v>
      </c>
      <c r="E505" s="36">
        <v>13808.75</v>
      </c>
      <c r="F505" s="36">
        <v>13663.949999999999</v>
      </c>
      <c r="G505" s="36">
        <v>13537.099999999999</v>
      </c>
      <c r="H505" s="36">
        <v>14080.400000000001</v>
      </c>
      <c r="I505" s="36">
        <v>14207.250000000004</v>
      </c>
      <c r="J505" s="36">
        <v>14352.050000000003</v>
      </c>
      <c r="K505" s="31">
        <v>14062.45</v>
      </c>
      <c r="L505" s="31">
        <v>13790.8</v>
      </c>
      <c r="M505" s="31">
        <v>0.10878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145.25</v>
      </c>
      <c r="D506" s="36">
        <v>148.79999999999998</v>
      </c>
      <c r="E506" s="36">
        <v>138.14999999999998</v>
      </c>
      <c r="F506" s="36">
        <v>131.04999999999998</v>
      </c>
      <c r="G506" s="36">
        <v>120.39999999999998</v>
      </c>
      <c r="H506" s="36">
        <v>155.89999999999998</v>
      </c>
      <c r="I506" s="36">
        <v>166.55</v>
      </c>
      <c r="J506" s="36">
        <v>173.64999999999998</v>
      </c>
      <c r="K506" s="31">
        <v>159.44999999999999</v>
      </c>
      <c r="L506" s="31">
        <v>141.69999999999999</v>
      </c>
      <c r="M506" s="31">
        <v>238.56313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525.20000000000005</v>
      </c>
      <c r="D507" s="36">
        <v>534.48333333333335</v>
      </c>
      <c r="E507" s="36">
        <v>505.7166666666667</v>
      </c>
      <c r="F507" s="36">
        <v>486.23333333333335</v>
      </c>
      <c r="G507" s="36">
        <v>457.4666666666667</v>
      </c>
      <c r="H507" s="36">
        <v>553.9666666666667</v>
      </c>
      <c r="I507" s="36">
        <v>582.73333333333335</v>
      </c>
      <c r="J507" s="31">
        <v>602.2166666666667</v>
      </c>
      <c r="K507" s="31">
        <v>563.25</v>
      </c>
      <c r="L507" s="31">
        <v>515</v>
      </c>
      <c r="M507" s="53">
        <v>13.454639999999999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148.65</v>
      </c>
      <c r="D508" s="36">
        <v>151.46666666666667</v>
      </c>
      <c r="E508" s="36">
        <v>144.68333333333334</v>
      </c>
      <c r="F508" s="36">
        <v>140.71666666666667</v>
      </c>
      <c r="G508" s="36">
        <v>133.93333333333334</v>
      </c>
      <c r="H508" s="36">
        <v>155.43333333333334</v>
      </c>
      <c r="I508" s="36">
        <v>162.2166666666667</v>
      </c>
      <c r="J508" s="36">
        <v>166.18333333333334</v>
      </c>
      <c r="K508" s="31">
        <v>158.25</v>
      </c>
      <c r="L508" s="31">
        <v>147.5</v>
      </c>
      <c r="M508" s="31">
        <v>532.02094999999997</v>
      </c>
      <c r="N508" s="1"/>
      <c r="O508" s="1"/>
    </row>
    <row r="509" spans="1:15" ht="12.75" customHeight="1">
      <c r="A509" s="229">
        <v>499</v>
      </c>
      <c r="B509" s="230" t="s">
        <v>242</v>
      </c>
      <c r="C509" s="230">
        <v>968.65</v>
      </c>
      <c r="D509" s="231">
        <v>975.4666666666667</v>
      </c>
      <c r="E509" s="231">
        <v>954.03333333333342</v>
      </c>
      <c r="F509" s="231">
        <v>939.41666666666674</v>
      </c>
      <c r="G509" s="231">
        <v>917.98333333333346</v>
      </c>
      <c r="H509" s="231">
        <v>990.08333333333337</v>
      </c>
      <c r="I509" s="231">
        <v>1011.5166666666668</v>
      </c>
      <c r="J509" s="231">
        <v>1026.1333333333332</v>
      </c>
      <c r="K509" s="232">
        <v>996.9</v>
      </c>
      <c r="L509" s="232">
        <v>960.85</v>
      </c>
      <c r="M509" s="232">
        <v>12.217029999999999</v>
      </c>
      <c r="N509" s="1"/>
      <c r="O509" s="1"/>
    </row>
    <row r="510" spans="1:15" ht="12.75" customHeight="1">
      <c r="A510" s="245">
        <v>500</v>
      </c>
      <c r="B510" s="246" t="s">
        <v>549</v>
      </c>
      <c r="C510" s="246">
        <v>1503.35</v>
      </c>
      <c r="D510" s="247">
        <v>1524.3166666666666</v>
      </c>
      <c r="E510" s="247">
        <v>1473.7333333333331</v>
      </c>
      <c r="F510" s="247">
        <v>1444.1166666666666</v>
      </c>
      <c r="G510" s="247">
        <v>1393.5333333333331</v>
      </c>
      <c r="H510" s="247">
        <v>1553.9333333333332</v>
      </c>
      <c r="I510" s="247">
        <v>1604.5166666666667</v>
      </c>
      <c r="J510" s="247">
        <v>1634.1333333333332</v>
      </c>
      <c r="K510" s="245">
        <v>1574.9</v>
      </c>
      <c r="L510" s="245">
        <v>1494.7</v>
      </c>
      <c r="M510" s="245">
        <v>0.37994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6"/>
  <sheetViews>
    <sheetView zoomScale="85" zoomScaleNormal="85" workbookViewId="0">
      <pane ySplit="9" topLeftCell="A10" activePane="bottomLeft" state="frozen"/>
      <selection pane="bottomLeft" activeCell="D15" sqref="D15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61"/>
      <c r="B5" s="362"/>
      <c r="C5" s="361"/>
      <c r="D5" s="362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63" t="s">
        <v>552</v>
      </c>
      <c r="C7" s="363"/>
      <c r="D7" s="7">
        <f>Main!B10</f>
        <v>45365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45364</v>
      </c>
      <c r="B10" s="32">
        <v>539528</v>
      </c>
      <c r="C10" s="31" t="s">
        <v>1065</v>
      </c>
      <c r="D10" s="31" t="s">
        <v>942</v>
      </c>
      <c r="E10" s="31" t="s">
        <v>562</v>
      </c>
      <c r="F10" s="84">
        <v>22508</v>
      </c>
      <c r="G10" s="32">
        <v>144.30000000000001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45364</v>
      </c>
      <c r="B11" s="32">
        <v>539528</v>
      </c>
      <c r="C11" s="31" t="s">
        <v>1065</v>
      </c>
      <c r="D11" s="31" t="s">
        <v>1066</v>
      </c>
      <c r="E11" s="31" t="s">
        <v>561</v>
      </c>
      <c r="F11" s="84">
        <v>50000</v>
      </c>
      <c r="G11" s="32">
        <v>147.15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45364</v>
      </c>
      <c r="B12" s="32">
        <v>513119</v>
      </c>
      <c r="C12" s="31" t="s">
        <v>976</v>
      </c>
      <c r="D12" s="31" t="s">
        <v>989</v>
      </c>
      <c r="E12" s="31" t="s">
        <v>562</v>
      </c>
      <c r="F12" s="84">
        <v>12006</v>
      </c>
      <c r="G12" s="32">
        <v>58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45364</v>
      </c>
      <c r="B13" s="32">
        <v>513119</v>
      </c>
      <c r="C13" s="31" t="s">
        <v>976</v>
      </c>
      <c r="D13" s="31" t="s">
        <v>1067</v>
      </c>
      <c r="E13" s="31" t="s">
        <v>561</v>
      </c>
      <c r="F13" s="84">
        <v>12550</v>
      </c>
      <c r="G13" s="32">
        <v>57.96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45364</v>
      </c>
      <c r="B14" s="32">
        <v>539661</v>
      </c>
      <c r="C14" s="31" t="s">
        <v>1068</v>
      </c>
      <c r="D14" s="31" t="s">
        <v>1069</v>
      </c>
      <c r="E14" s="31" t="s">
        <v>561</v>
      </c>
      <c r="F14" s="84">
        <v>17266</v>
      </c>
      <c r="G14" s="32">
        <v>43.73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45364</v>
      </c>
      <c r="B15" s="32">
        <v>544101</v>
      </c>
      <c r="C15" s="31" t="s">
        <v>1070</v>
      </c>
      <c r="D15" s="31" t="s">
        <v>1071</v>
      </c>
      <c r="E15" s="31" t="s">
        <v>562</v>
      </c>
      <c r="F15" s="84">
        <v>16800</v>
      </c>
      <c r="G15" s="32">
        <v>149.19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45364</v>
      </c>
      <c r="B16" s="32">
        <v>544101</v>
      </c>
      <c r="C16" s="31" t="s">
        <v>1070</v>
      </c>
      <c r="D16" s="31" t="s">
        <v>1072</v>
      </c>
      <c r="E16" s="31" t="s">
        <v>561</v>
      </c>
      <c r="F16" s="84">
        <v>21600</v>
      </c>
      <c r="G16" s="32">
        <v>149.66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45364</v>
      </c>
      <c r="B17" s="32">
        <v>542866</v>
      </c>
      <c r="C17" s="31" t="s">
        <v>1073</v>
      </c>
      <c r="D17" s="31" t="s">
        <v>1066</v>
      </c>
      <c r="E17" s="31" t="s">
        <v>561</v>
      </c>
      <c r="F17" s="84">
        <v>55000</v>
      </c>
      <c r="G17" s="32">
        <v>189.19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45364</v>
      </c>
      <c r="B18" s="32">
        <v>531460</v>
      </c>
      <c r="C18" s="31" t="s">
        <v>1074</v>
      </c>
      <c r="D18" s="31" t="s">
        <v>990</v>
      </c>
      <c r="E18" s="31" t="s">
        <v>561</v>
      </c>
      <c r="F18" s="84">
        <v>52692</v>
      </c>
      <c r="G18" s="32">
        <v>7.74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45364</v>
      </c>
      <c r="B19" s="32">
        <v>539596</v>
      </c>
      <c r="C19" s="31" t="s">
        <v>1031</v>
      </c>
      <c r="D19" s="31" t="s">
        <v>942</v>
      </c>
      <c r="E19" s="31" t="s">
        <v>561</v>
      </c>
      <c r="F19" s="84">
        <v>40000</v>
      </c>
      <c r="G19" s="32">
        <v>29.96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45364</v>
      </c>
      <c r="B20" s="32">
        <v>539596</v>
      </c>
      <c r="C20" s="31" t="s">
        <v>1031</v>
      </c>
      <c r="D20" s="31" t="s">
        <v>942</v>
      </c>
      <c r="E20" s="31" t="s">
        <v>562</v>
      </c>
      <c r="F20" s="84">
        <v>285</v>
      </c>
      <c r="G20" s="32">
        <v>29.96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45364</v>
      </c>
      <c r="B21" s="32">
        <v>539596</v>
      </c>
      <c r="C21" s="31" t="s">
        <v>1031</v>
      </c>
      <c r="D21" s="31" t="s">
        <v>1075</v>
      </c>
      <c r="E21" s="31" t="s">
        <v>562</v>
      </c>
      <c r="F21" s="84">
        <v>30000</v>
      </c>
      <c r="G21" s="32">
        <v>29.96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45364</v>
      </c>
      <c r="B22" s="32">
        <v>504000</v>
      </c>
      <c r="C22" s="31" t="s">
        <v>1076</v>
      </c>
      <c r="D22" s="31" t="s">
        <v>1077</v>
      </c>
      <c r="E22" s="31" t="s">
        <v>561</v>
      </c>
      <c r="F22" s="84">
        <v>1622750</v>
      </c>
      <c r="G22" s="32">
        <v>80.3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45364</v>
      </c>
      <c r="B23" s="32">
        <v>504000</v>
      </c>
      <c r="C23" s="31" t="s">
        <v>1076</v>
      </c>
      <c r="D23" s="31" t="s">
        <v>1078</v>
      </c>
      <c r="E23" s="31" t="s">
        <v>562</v>
      </c>
      <c r="F23" s="84">
        <v>1622750</v>
      </c>
      <c r="G23" s="32">
        <v>80.3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45364</v>
      </c>
      <c r="B24" s="32">
        <v>539492</v>
      </c>
      <c r="C24" s="31" t="s">
        <v>1079</v>
      </c>
      <c r="D24" s="31" t="s">
        <v>1080</v>
      </c>
      <c r="E24" s="31" t="s">
        <v>562</v>
      </c>
      <c r="F24" s="84">
        <v>64026</v>
      </c>
      <c r="G24" s="32">
        <v>27.26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45364</v>
      </c>
      <c r="B25" s="32">
        <v>531592</v>
      </c>
      <c r="C25" s="31" t="s">
        <v>1081</v>
      </c>
      <c r="D25" s="31" t="s">
        <v>991</v>
      </c>
      <c r="E25" s="31" t="s">
        <v>561</v>
      </c>
      <c r="F25" s="84">
        <v>3000214</v>
      </c>
      <c r="G25" s="32">
        <v>2.77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45364</v>
      </c>
      <c r="B26" s="32">
        <v>513309</v>
      </c>
      <c r="C26" s="31" t="s">
        <v>1032</v>
      </c>
      <c r="D26" s="31" t="s">
        <v>1082</v>
      </c>
      <c r="E26" s="31" t="s">
        <v>561</v>
      </c>
      <c r="F26" s="84">
        <v>30000</v>
      </c>
      <c r="G26" s="32">
        <v>17.399999999999999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45364</v>
      </c>
      <c r="B27" s="32">
        <v>536709</v>
      </c>
      <c r="C27" s="31" t="s">
        <v>1083</v>
      </c>
      <c r="D27" s="31" t="s">
        <v>942</v>
      </c>
      <c r="E27" s="31" t="s">
        <v>561</v>
      </c>
      <c r="F27" s="84">
        <v>10000</v>
      </c>
      <c r="G27" s="32">
        <v>22.13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45364</v>
      </c>
      <c r="B28" s="32">
        <v>536709</v>
      </c>
      <c r="C28" s="31" t="s">
        <v>1083</v>
      </c>
      <c r="D28" s="31" t="s">
        <v>942</v>
      </c>
      <c r="E28" s="31" t="s">
        <v>562</v>
      </c>
      <c r="F28" s="84">
        <v>70000</v>
      </c>
      <c r="G28" s="32">
        <v>22.13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45364</v>
      </c>
      <c r="B29" s="32">
        <v>524614</v>
      </c>
      <c r="C29" s="31" t="s">
        <v>1007</v>
      </c>
      <c r="D29" s="31" t="s">
        <v>1084</v>
      </c>
      <c r="E29" s="31" t="s">
        <v>561</v>
      </c>
      <c r="F29" s="84">
        <v>225190</v>
      </c>
      <c r="G29" s="32">
        <v>10.14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45364</v>
      </c>
      <c r="B30" s="32">
        <v>524614</v>
      </c>
      <c r="C30" s="31" t="s">
        <v>1007</v>
      </c>
      <c r="D30" s="31" t="s">
        <v>1084</v>
      </c>
      <c r="E30" s="31" t="s">
        <v>562</v>
      </c>
      <c r="F30" s="84">
        <v>225190</v>
      </c>
      <c r="G30" s="32">
        <v>10.16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45364</v>
      </c>
      <c r="B31" s="32">
        <v>524614</v>
      </c>
      <c r="C31" s="31" t="s">
        <v>1007</v>
      </c>
      <c r="D31" s="31" t="s">
        <v>1085</v>
      </c>
      <c r="E31" s="31" t="s">
        <v>562</v>
      </c>
      <c r="F31" s="84">
        <v>292500</v>
      </c>
      <c r="G31" s="32">
        <v>10.16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45364</v>
      </c>
      <c r="B32" s="32">
        <v>524614</v>
      </c>
      <c r="C32" s="31" t="s">
        <v>1007</v>
      </c>
      <c r="D32" s="31" t="s">
        <v>1033</v>
      </c>
      <c r="E32" s="31" t="s">
        <v>562</v>
      </c>
      <c r="F32" s="84">
        <v>283628</v>
      </c>
      <c r="G32" s="32">
        <v>10.16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45364</v>
      </c>
      <c r="B33" s="32">
        <v>524614</v>
      </c>
      <c r="C33" s="31" t="s">
        <v>1007</v>
      </c>
      <c r="D33" s="31" t="s">
        <v>1086</v>
      </c>
      <c r="E33" s="31" t="s">
        <v>562</v>
      </c>
      <c r="F33" s="84">
        <v>315000</v>
      </c>
      <c r="G33" s="32">
        <v>10.16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45364</v>
      </c>
      <c r="B34" s="32">
        <v>500875</v>
      </c>
      <c r="C34" s="31" t="s">
        <v>157</v>
      </c>
      <c r="D34" s="31" t="s">
        <v>1087</v>
      </c>
      <c r="E34" s="31" t="s">
        <v>561</v>
      </c>
      <c r="F34" s="84">
        <v>91545678</v>
      </c>
      <c r="G34" s="32">
        <v>400.25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45364</v>
      </c>
      <c r="B35" s="32">
        <v>500875</v>
      </c>
      <c r="C35" s="31" t="s">
        <v>157</v>
      </c>
      <c r="D35" s="31" t="s">
        <v>1088</v>
      </c>
      <c r="E35" s="31" t="s">
        <v>561</v>
      </c>
      <c r="F35" s="84">
        <v>5926138</v>
      </c>
      <c r="G35" s="32">
        <v>400.25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45364</v>
      </c>
      <c r="B36" s="32">
        <v>500875</v>
      </c>
      <c r="C36" s="31" t="s">
        <v>157</v>
      </c>
      <c r="D36" s="31" t="s">
        <v>1089</v>
      </c>
      <c r="E36" s="31" t="s">
        <v>562</v>
      </c>
      <c r="F36" s="84">
        <v>218425728</v>
      </c>
      <c r="G36" s="32">
        <v>400.25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45364</v>
      </c>
      <c r="B37" s="32">
        <v>500875</v>
      </c>
      <c r="C37" s="31" t="s">
        <v>157</v>
      </c>
      <c r="D37" s="31" t="s">
        <v>1090</v>
      </c>
      <c r="E37" s="31" t="s">
        <v>562</v>
      </c>
      <c r="F37" s="84">
        <v>218425729</v>
      </c>
      <c r="G37" s="32">
        <v>400.25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45364</v>
      </c>
      <c r="B38" s="32">
        <v>500236</v>
      </c>
      <c r="C38" s="31" t="s">
        <v>1091</v>
      </c>
      <c r="D38" s="31" t="s">
        <v>1092</v>
      </c>
      <c r="E38" s="31" t="s">
        <v>562</v>
      </c>
      <c r="F38" s="84">
        <v>98053</v>
      </c>
      <c r="G38" s="32">
        <v>1.39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45364</v>
      </c>
      <c r="B39" s="32">
        <v>500236</v>
      </c>
      <c r="C39" s="31" t="s">
        <v>1091</v>
      </c>
      <c r="D39" s="31" t="s">
        <v>1093</v>
      </c>
      <c r="E39" s="31" t="s">
        <v>561</v>
      </c>
      <c r="F39" s="84">
        <v>100000</v>
      </c>
      <c r="G39" s="32">
        <v>1.4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45364</v>
      </c>
      <c r="B40" s="32">
        <v>500236</v>
      </c>
      <c r="C40" s="31" t="s">
        <v>1091</v>
      </c>
      <c r="D40" s="31" t="s">
        <v>1094</v>
      </c>
      <c r="E40" s="31" t="s">
        <v>562</v>
      </c>
      <c r="F40" s="84">
        <v>120500</v>
      </c>
      <c r="G40" s="32">
        <v>1.35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45364</v>
      </c>
      <c r="B41" s="32">
        <v>521238</v>
      </c>
      <c r="C41" s="31" t="s">
        <v>1034</v>
      </c>
      <c r="D41" s="31" t="s">
        <v>1095</v>
      </c>
      <c r="E41" s="31" t="s">
        <v>562</v>
      </c>
      <c r="F41" s="84">
        <v>3000</v>
      </c>
      <c r="G41" s="32">
        <v>127.4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45364</v>
      </c>
      <c r="B42" s="32">
        <v>521238</v>
      </c>
      <c r="C42" s="31" t="s">
        <v>1034</v>
      </c>
      <c r="D42" s="31" t="s">
        <v>1096</v>
      </c>
      <c r="E42" s="31" t="s">
        <v>561</v>
      </c>
      <c r="F42" s="84">
        <v>4504</v>
      </c>
      <c r="G42" s="32">
        <v>127.4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45364</v>
      </c>
      <c r="B43" s="32">
        <v>539841</v>
      </c>
      <c r="C43" s="31" t="s">
        <v>1097</v>
      </c>
      <c r="D43" s="31" t="s">
        <v>1098</v>
      </c>
      <c r="E43" s="31" t="s">
        <v>562</v>
      </c>
      <c r="F43" s="84">
        <v>6060000</v>
      </c>
      <c r="G43" s="32">
        <v>69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45364</v>
      </c>
      <c r="B44" s="32">
        <v>540360</v>
      </c>
      <c r="C44" s="31" t="s">
        <v>1099</v>
      </c>
      <c r="D44" s="31" t="s">
        <v>1100</v>
      </c>
      <c r="E44" s="31" t="s">
        <v>561</v>
      </c>
      <c r="F44" s="84">
        <v>800000</v>
      </c>
      <c r="G44" s="32">
        <v>2.1800000000000002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45364</v>
      </c>
      <c r="B45" s="32">
        <v>543364</v>
      </c>
      <c r="C45" s="31" t="s">
        <v>1101</v>
      </c>
      <c r="D45" s="31" t="s">
        <v>1102</v>
      </c>
      <c r="E45" s="31" t="s">
        <v>561</v>
      </c>
      <c r="F45" s="84">
        <v>106400</v>
      </c>
      <c r="G45" s="32">
        <v>139.79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45364</v>
      </c>
      <c r="B46" s="32">
        <v>543364</v>
      </c>
      <c r="C46" s="31" t="s">
        <v>1101</v>
      </c>
      <c r="D46" s="31" t="s">
        <v>1103</v>
      </c>
      <c r="E46" s="31" t="s">
        <v>562</v>
      </c>
      <c r="F46" s="84">
        <v>96000</v>
      </c>
      <c r="G46" s="32">
        <v>140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45364</v>
      </c>
      <c r="B47" s="32">
        <v>539762</v>
      </c>
      <c r="C47" s="31" t="s">
        <v>1008</v>
      </c>
      <c r="D47" s="31" t="s">
        <v>942</v>
      </c>
      <c r="E47" s="31" t="s">
        <v>562</v>
      </c>
      <c r="F47" s="84">
        <v>30000</v>
      </c>
      <c r="G47" s="32">
        <v>81.61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45364</v>
      </c>
      <c r="B48" s="32">
        <v>500279</v>
      </c>
      <c r="C48" s="31" t="s">
        <v>1104</v>
      </c>
      <c r="D48" s="31" t="s">
        <v>1105</v>
      </c>
      <c r="E48" s="31" t="s">
        <v>561</v>
      </c>
      <c r="F48" s="84">
        <v>12985774</v>
      </c>
      <c r="G48" s="32">
        <v>20.5</v>
      </c>
      <c r="H48" s="32" t="s">
        <v>332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45364</v>
      </c>
      <c r="B49" s="32">
        <v>500279</v>
      </c>
      <c r="C49" s="31" t="s">
        <v>1104</v>
      </c>
      <c r="D49" s="31" t="s">
        <v>1106</v>
      </c>
      <c r="E49" s="31" t="s">
        <v>562</v>
      </c>
      <c r="F49" s="84">
        <v>12985774</v>
      </c>
      <c r="G49" s="32">
        <v>20.5</v>
      </c>
      <c r="H49" s="32" t="s">
        <v>332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45364</v>
      </c>
      <c r="B50" s="32">
        <v>543522</v>
      </c>
      <c r="C50" s="31" t="s">
        <v>1107</v>
      </c>
      <c r="D50" s="31" t="s">
        <v>1108</v>
      </c>
      <c r="E50" s="31" t="s">
        <v>562</v>
      </c>
      <c r="F50" s="84">
        <v>6000</v>
      </c>
      <c r="G50" s="32">
        <v>49.9</v>
      </c>
      <c r="H50" s="32" t="s">
        <v>332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45364</v>
      </c>
      <c r="B51" s="32">
        <v>543522</v>
      </c>
      <c r="C51" s="31" t="s">
        <v>1107</v>
      </c>
      <c r="D51" s="31" t="s">
        <v>1108</v>
      </c>
      <c r="E51" s="31" t="s">
        <v>561</v>
      </c>
      <c r="F51" s="84">
        <v>27000</v>
      </c>
      <c r="G51" s="32">
        <v>49.84</v>
      </c>
      <c r="H51" s="32" t="s">
        <v>332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45364</v>
      </c>
      <c r="B52" s="32">
        <v>543522</v>
      </c>
      <c r="C52" s="31" t="s">
        <v>1107</v>
      </c>
      <c r="D52" s="31" t="s">
        <v>1109</v>
      </c>
      <c r="E52" s="31" t="s">
        <v>562</v>
      </c>
      <c r="F52" s="84">
        <v>24000</v>
      </c>
      <c r="G52" s="32">
        <v>49.84</v>
      </c>
      <c r="H52" s="32" t="s">
        <v>332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45364</v>
      </c>
      <c r="B53" s="32">
        <v>538742</v>
      </c>
      <c r="C53" s="31" t="s">
        <v>1110</v>
      </c>
      <c r="D53" s="31" t="s">
        <v>1111</v>
      </c>
      <c r="E53" s="31" t="s">
        <v>561</v>
      </c>
      <c r="F53" s="84">
        <v>23747</v>
      </c>
      <c r="G53" s="32">
        <v>24.12</v>
      </c>
      <c r="H53" s="32" t="s">
        <v>332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45364</v>
      </c>
      <c r="B54" s="32">
        <v>537573</v>
      </c>
      <c r="C54" s="31" t="s">
        <v>1112</v>
      </c>
      <c r="D54" s="31" t="s">
        <v>1113</v>
      </c>
      <c r="E54" s="31" t="s">
        <v>562</v>
      </c>
      <c r="F54" s="84">
        <v>27200</v>
      </c>
      <c r="G54" s="32">
        <v>40.65</v>
      </c>
      <c r="H54" s="32" t="s">
        <v>332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45364</v>
      </c>
      <c r="B55" s="32">
        <v>537573</v>
      </c>
      <c r="C55" s="31" t="s">
        <v>1112</v>
      </c>
      <c r="D55" s="31" t="s">
        <v>1114</v>
      </c>
      <c r="E55" s="31" t="s">
        <v>561</v>
      </c>
      <c r="F55" s="84">
        <v>26400</v>
      </c>
      <c r="G55" s="32">
        <v>40.71</v>
      </c>
      <c r="H55" s="32" t="s">
        <v>332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45364</v>
      </c>
      <c r="B56" s="32">
        <v>512047</v>
      </c>
      <c r="C56" s="31" t="s">
        <v>1115</v>
      </c>
      <c r="D56" s="31" t="s">
        <v>942</v>
      </c>
      <c r="E56" s="31" t="s">
        <v>561</v>
      </c>
      <c r="F56" s="84">
        <v>100000</v>
      </c>
      <c r="G56" s="32">
        <v>9.59</v>
      </c>
      <c r="H56" s="32" t="s">
        <v>332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45364</v>
      </c>
      <c r="B57" s="32">
        <v>512047</v>
      </c>
      <c r="C57" s="31" t="s">
        <v>1115</v>
      </c>
      <c r="D57" s="31" t="s">
        <v>942</v>
      </c>
      <c r="E57" s="31" t="s">
        <v>562</v>
      </c>
      <c r="F57" s="84">
        <v>164303</v>
      </c>
      <c r="G57" s="32">
        <v>9.23</v>
      </c>
      <c r="H57" s="32" t="s">
        <v>332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45364</v>
      </c>
      <c r="B58" s="32">
        <v>512047</v>
      </c>
      <c r="C58" s="31" t="s">
        <v>1115</v>
      </c>
      <c r="D58" s="31" t="s">
        <v>1116</v>
      </c>
      <c r="E58" s="31" t="s">
        <v>562</v>
      </c>
      <c r="F58" s="84">
        <v>181252</v>
      </c>
      <c r="G58" s="32">
        <v>9.23</v>
      </c>
      <c r="H58" s="32" t="s">
        <v>332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45364</v>
      </c>
      <c r="B59" s="32">
        <v>512047</v>
      </c>
      <c r="C59" s="31" t="s">
        <v>1115</v>
      </c>
      <c r="D59" s="31" t="s">
        <v>1117</v>
      </c>
      <c r="E59" s="31" t="s">
        <v>561</v>
      </c>
      <c r="F59" s="84">
        <v>150000</v>
      </c>
      <c r="G59" s="32">
        <v>9.3000000000000007</v>
      </c>
      <c r="H59" s="32" t="s">
        <v>332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45364</v>
      </c>
      <c r="B60" s="32">
        <v>505515</v>
      </c>
      <c r="C60" s="31" t="s">
        <v>1118</v>
      </c>
      <c r="D60" s="31" t="s">
        <v>1119</v>
      </c>
      <c r="E60" s="31" t="s">
        <v>561</v>
      </c>
      <c r="F60" s="84">
        <v>44150</v>
      </c>
      <c r="G60" s="32">
        <v>10.51</v>
      </c>
      <c r="H60" s="32" t="s">
        <v>332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45364</v>
      </c>
      <c r="B61" s="32">
        <v>521034</v>
      </c>
      <c r="C61" s="31" t="s">
        <v>1120</v>
      </c>
      <c r="D61" s="31" t="s">
        <v>1121</v>
      </c>
      <c r="E61" s="31" t="s">
        <v>561</v>
      </c>
      <c r="F61" s="84">
        <v>200000</v>
      </c>
      <c r="G61" s="32">
        <v>37</v>
      </c>
      <c r="H61" s="32" t="s">
        <v>332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45364</v>
      </c>
      <c r="B62" s="32">
        <v>539310</v>
      </c>
      <c r="C62" s="31" t="s">
        <v>943</v>
      </c>
      <c r="D62" s="31" t="s">
        <v>1122</v>
      </c>
      <c r="E62" s="31" t="s">
        <v>562</v>
      </c>
      <c r="F62" s="84">
        <v>250000</v>
      </c>
      <c r="G62" s="32">
        <v>46.37</v>
      </c>
      <c r="H62" s="32" t="s">
        <v>332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45364</v>
      </c>
      <c r="B63" s="32">
        <v>526675</v>
      </c>
      <c r="C63" s="31" t="s">
        <v>1123</v>
      </c>
      <c r="D63" s="31" t="s">
        <v>942</v>
      </c>
      <c r="E63" s="31" t="s">
        <v>561</v>
      </c>
      <c r="F63" s="84">
        <v>5000</v>
      </c>
      <c r="G63" s="32">
        <v>59</v>
      </c>
      <c r="H63" s="32" t="s">
        <v>332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45364</v>
      </c>
      <c r="B64" s="32">
        <v>526675</v>
      </c>
      <c r="C64" s="31" t="s">
        <v>1123</v>
      </c>
      <c r="D64" s="31" t="s">
        <v>942</v>
      </c>
      <c r="E64" s="31" t="s">
        <v>562</v>
      </c>
      <c r="F64" s="84">
        <v>55389</v>
      </c>
      <c r="G64" s="32">
        <v>59</v>
      </c>
      <c r="H64" s="32" t="s">
        <v>332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45364</v>
      </c>
      <c r="B65" s="32">
        <v>526675</v>
      </c>
      <c r="C65" s="31" t="s">
        <v>1123</v>
      </c>
      <c r="D65" s="31" t="s">
        <v>1124</v>
      </c>
      <c r="E65" s="31" t="s">
        <v>562</v>
      </c>
      <c r="F65" s="84">
        <v>40000</v>
      </c>
      <c r="G65" s="32">
        <v>59</v>
      </c>
      <c r="H65" s="32" t="s">
        <v>332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45364</v>
      </c>
      <c r="B66" s="32">
        <v>511523</v>
      </c>
      <c r="C66" s="31" t="s">
        <v>1036</v>
      </c>
      <c r="D66" s="31" t="s">
        <v>1037</v>
      </c>
      <c r="E66" s="31" t="s">
        <v>561</v>
      </c>
      <c r="F66" s="84">
        <v>100000</v>
      </c>
      <c r="G66" s="32">
        <v>19.649999999999999</v>
      </c>
      <c r="H66" s="32" t="s">
        <v>332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45364</v>
      </c>
      <c r="B67" s="32" t="s">
        <v>315</v>
      </c>
      <c r="C67" s="31" t="s">
        <v>1125</v>
      </c>
      <c r="D67" s="31" t="s">
        <v>1126</v>
      </c>
      <c r="E67" s="31" t="s">
        <v>561</v>
      </c>
      <c r="F67" s="84">
        <v>2789398</v>
      </c>
      <c r="G67" s="32">
        <v>1601.1</v>
      </c>
      <c r="H67" s="32" t="s">
        <v>946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45364</v>
      </c>
      <c r="B68" s="32" t="s">
        <v>1127</v>
      </c>
      <c r="C68" s="31" t="s">
        <v>1128</v>
      </c>
      <c r="D68" s="31" t="s">
        <v>945</v>
      </c>
      <c r="E68" s="31" t="s">
        <v>561</v>
      </c>
      <c r="F68" s="84">
        <v>1284093</v>
      </c>
      <c r="G68" s="32">
        <v>52.7</v>
      </c>
      <c r="H68" s="32" t="s">
        <v>946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45364</v>
      </c>
      <c r="B69" s="32" t="s">
        <v>1129</v>
      </c>
      <c r="C69" s="31" t="s">
        <v>1130</v>
      </c>
      <c r="D69" s="31" t="s">
        <v>1131</v>
      </c>
      <c r="E69" s="31" t="s">
        <v>561</v>
      </c>
      <c r="F69" s="84">
        <v>16000</v>
      </c>
      <c r="G69" s="32">
        <v>179.05</v>
      </c>
      <c r="H69" s="32" t="s">
        <v>946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45364</v>
      </c>
      <c r="B70" s="32" t="s">
        <v>1132</v>
      </c>
      <c r="C70" s="31" t="s">
        <v>1133</v>
      </c>
      <c r="D70" s="31" t="s">
        <v>945</v>
      </c>
      <c r="E70" s="31" t="s">
        <v>561</v>
      </c>
      <c r="F70" s="84">
        <v>12749922</v>
      </c>
      <c r="G70" s="32">
        <v>17.36</v>
      </c>
      <c r="H70" s="32" t="s">
        <v>946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45364</v>
      </c>
      <c r="B71" s="32" t="s">
        <v>1134</v>
      </c>
      <c r="C71" s="31" t="s">
        <v>1135</v>
      </c>
      <c r="D71" s="31" t="s">
        <v>945</v>
      </c>
      <c r="E71" s="31" t="s">
        <v>561</v>
      </c>
      <c r="F71" s="84">
        <v>3707751</v>
      </c>
      <c r="G71" s="32">
        <v>103.22</v>
      </c>
      <c r="H71" s="32" t="s">
        <v>946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45364</v>
      </c>
      <c r="B72" s="32" t="s">
        <v>1038</v>
      </c>
      <c r="C72" s="31" t="s">
        <v>1039</v>
      </c>
      <c r="D72" s="31" t="s">
        <v>1040</v>
      </c>
      <c r="E72" s="31" t="s">
        <v>561</v>
      </c>
      <c r="F72" s="84">
        <v>296650</v>
      </c>
      <c r="G72" s="32">
        <v>78.94</v>
      </c>
      <c r="H72" s="32" t="s">
        <v>946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45364</v>
      </c>
      <c r="B73" s="32" t="s">
        <v>416</v>
      </c>
      <c r="C73" s="31" t="s">
        <v>992</v>
      </c>
      <c r="D73" s="31" t="s">
        <v>945</v>
      </c>
      <c r="E73" s="31" t="s">
        <v>561</v>
      </c>
      <c r="F73" s="84">
        <v>18988132</v>
      </c>
      <c r="G73" s="32">
        <v>35.24</v>
      </c>
      <c r="H73" s="32" t="s">
        <v>946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45364</v>
      </c>
      <c r="B74" s="32" t="s">
        <v>1011</v>
      </c>
      <c r="C74" s="31" t="s">
        <v>1012</v>
      </c>
      <c r="D74" s="31" t="s">
        <v>1041</v>
      </c>
      <c r="E74" s="31" t="s">
        <v>561</v>
      </c>
      <c r="F74" s="84">
        <v>1456078</v>
      </c>
      <c r="G74" s="32">
        <v>309.22000000000003</v>
      </c>
      <c r="H74" s="32" t="s">
        <v>946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45364</v>
      </c>
      <c r="B75" s="32" t="s">
        <v>1011</v>
      </c>
      <c r="C75" s="31" t="s">
        <v>1012</v>
      </c>
      <c r="D75" s="31" t="s">
        <v>945</v>
      </c>
      <c r="E75" s="31" t="s">
        <v>561</v>
      </c>
      <c r="F75" s="84">
        <v>614660</v>
      </c>
      <c r="G75" s="32">
        <v>299.69</v>
      </c>
      <c r="H75" s="32" t="s">
        <v>946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45364</v>
      </c>
      <c r="B76" s="32" t="s">
        <v>1136</v>
      </c>
      <c r="C76" s="31" t="s">
        <v>1137</v>
      </c>
      <c r="D76" s="31" t="s">
        <v>1138</v>
      </c>
      <c r="E76" s="31" t="s">
        <v>561</v>
      </c>
      <c r="F76" s="84">
        <v>50000</v>
      </c>
      <c r="G76" s="32">
        <v>184</v>
      </c>
      <c r="H76" s="32" t="s">
        <v>946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45364</v>
      </c>
      <c r="B77" s="32" t="s">
        <v>1139</v>
      </c>
      <c r="C77" s="31" t="s">
        <v>1140</v>
      </c>
      <c r="D77" s="31" t="s">
        <v>1042</v>
      </c>
      <c r="E77" s="31" t="s">
        <v>561</v>
      </c>
      <c r="F77" s="84">
        <v>425218</v>
      </c>
      <c r="G77" s="32">
        <v>189.49</v>
      </c>
      <c r="H77" s="32" t="s">
        <v>946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45364</v>
      </c>
      <c r="B78" s="32" t="s">
        <v>1139</v>
      </c>
      <c r="C78" s="31" t="s">
        <v>1140</v>
      </c>
      <c r="D78" s="31" t="s">
        <v>1044</v>
      </c>
      <c r="E78" s="31" t="s">
        <v>561</v>
      </c>
      <c r="F78" s="84">
        <v>213016</v>
      </c>
      <c r="G78" s="32">
        <v>199.54</v>
      </c>
      <c r="H78" s="32" t="s">
        <v>946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45364</v>
      </c>
      <c r="B79" s="32" t="s">
        <v>1139</v>
      </c>
      <c r="C79" s="31" t="s">
        <v>1140</v>
      </c>
      <c r="D79" s="31" t="s">
        <v>1141</v>
      </c>
      <c r="E79" s="31" t="s">
        <v>561</v>
      </c>
      <c r="F79" s="84">
        <v>242432</v>
      </c>
      <c r="G79" s="32">
        <v>201.74</v>
      </c>
      <c r="H79" s="32" t="s">
        <v>946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45364</v>
      </c>
      <c r="B80" s="32" t="s">
        <v>1139</v>
      </c>
      <c r="C80" s="31" t="s">
        <v>1140</v>
      </c>
      <c r="D80" s="31" t="s">
        <v>1043</v>
      </c>
      <c r="E80" s="31" t="s">
        <v>561</v>
      </c>
      <c r="F80" s="84">
        <v>490576</v>
      </c>
      <c r="G80" s="32">
        <v>198.77</v>
      </c>
      <c r="H80" s="32" t="s">
        <v>946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45364</v>
      </c>
      <c r="B81" s="32" t="s">
        <v>1142</v>
      </c>
      <c r="C81" s="31" t="s">
        <v>1143</v>
      </c>
      <c r="D81" s="31" t="s">
        <v>1144</v>
      </c>
      <c r="E81" s="31" t="s">
        <v>561</v>
      </c>
      <c r="F81" s="84">
        <v>120000</v>
      </c>
      <c r="G81" s="32">
        <v>41.1</v>
      </c>
      <c r="H81" s="32" t="s">
        <v>946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45364</v>
      </c>
      <c r="B82" s="32" t="s">
        <v>1142</v>
      </c>
      <c r="C82" s="31" t="s">
        <v>1143</v>
      </c>
      <c r="D82" s="31" t="s">
        <v>1145</v>
      </c>
      <c r="E82" s="31" t="s">
        <v>561</v>
      </c>
      <c r="F82" s="84">
        <v>132000</v>
      </c>
      <c r="G82" s="32">
        <v>42.66</v>
      </c>
      <c r="H82" s="32" t="s">
        <v>946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45364</v>
      </c>
      <c r="B83" s="32" t="s">
        <v>1146</v>
      </c>
      <c r="C83" s="31" t="s">
        <v>1147</v>
      </c>
      <c r="D83" s="31" t="s">
        <v>1148</v>
      </c>
      <c r="E83" s="31" t="s">
        <v>561</v>
      </c>
      <c r="F83" s="84">
        <v>61800</v>
      </c>
      <c r="G83" s="32">
        <v>284.39999999999998</v>
      </c>
      <c r="H83" s="32" t="s">
        <v>946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45364</v>
      </c>
      <c r="B84" s="32" t="s">
        <v>1149</v>
      </c>
      <c r="C84" s="31" t="s">
        <v>1150</v>
      </c>
      <c r="D84" s="31" t="s">
        <v>1151</v>
      </c>
      <c r="E84" s="31" t="s">
        <v>561</v>
      </c>
      <c r="F84" s="84">
        <v>74440</v>
      </c>
      <c r="G84" s="32">
        <v>338.01</v>
      </c>
      <c r="H84" s="32" t="s">
        <v>946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45364</v>
      </c>
      <c r="B85" s="32" t="s">
        <v>1149</v>
      </c>
      <c r="C85" s="31" t="s">
        <v>1150</v>
      </c>
      <c r="D85" s="31" t="s">
        <v>1152</v>
      </c>
      <c r="E85" s="31" t="s">
        <v>561</v>
      </c>
      <c r="F85" s="84">
        <v>1215967</v>
      </c>
      <c r="G85" s="32">
        <v>343.99</v>
      </c>
      <c r="H85" s="32" t="s">
        <v>946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45364</v>
      </c>
      <c r="B86" s="32" t="s">
        <v>993</v>
      </c>
      <c r="C86" s="31" t="s">
        <v>994</v>
      </c>
      <c r="D86" s="31" t="s">
        <v>944</v>
      </c>
      <c r="E86" s="31" t="s">
        <v>561</v>
      </c>
      <c r="F86" s="84">
        <v>830117</v>
      </c>
      <c r="G86" s="32">
        <v>120.77</v>
      </c>
      <c r="H86" s="32" t="s">
        <v>946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45364</v>
      </c>
      <c r="B87" s="32" t="s">
        <v>993</v>
      </c>
      <c r="C87" s="31" t="s">
        <v>994</v>
      </c>
      <c r="D87" s="31" t="s">
        <v>945</v>
      </c>
      <c r="E87" s="31" t="s">
        <v>561</v>
      </c>
      <c r="F87" s="84">
        <v>784134</v>
      </c>
      <c r="G87" s="32">
        <v>118.48</v>
      </c>
      <c r="H87" s="32" t="s">
        <v>946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45364</v>
      </c>
      <c r="B88" s="32" t="s">
        <v>1153</v>
      </c>
      <c r="C88" s="31" t="s">
        <v>1154</v>
      </c>
      <c r="D88" s="31" t="s">
        <v>1155</v>
      </c>
      <c r="E88" s="31" t="s">
        <v>561</v>
      </c>
      <c r="F88" s="84">
        <v>1552622</v>
      </c>
      <c r="G88" s="32">
        <v>10.5</v>
      </c>
      <c r="H88" s="32" t="s">
        <v>946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45364</v>
      </c>
      <c r="B89" s="32" t="s">
        <v>1156</v>
      </c>
      <c r="C89" s="31" t="s">
        <v>1157</v>
      </c>
      <c r="D89" s="31" t="s">
        <v>1158</v>
      </c>
      <c r="E89" s="31" t="s">
        <v>561</v>
      </c>
      <c r="F89" s="84">
        <v>5500000</v>
      </c>
      <c r="G89" s="32">
        <v>2.9</v>
      </c>
      <c r="H89" s="32" t="s">
        <v>946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45364</v>
      </c>
      <c r="B90" s="32" t="s">
        <v>1159</v>
      </c>
      <c r="C90" s="31" t="s">
        <v>1160</v>
      </c>
      <c r="D90" s="31" t="s">
        <v>945</v>
      </c>
      <c r="E90" s="31" t="s">
        <v>561</v>
      </c>
      <c r="F90" s="84">
        <v>2972294</v>
      </c>
      <c r="G90" s="32">
        <v>31.53</v>
      </c>
      <c r="H90" s="32" t="s">
        <v>946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45364</v>
      </c>
      <c r="B91" s="32" t="s">
        <v>519</v>
      </c>
      <c r="C91" s="31" t="s">
        <v>1161</v>
      </c>
      <c r="D91" s="31" t="s">
        <v>1151</v>
      </c>
      <c r="E91" s="31" t="s">
        <v>561</v>
      </c>
      <c r="F91" s="84">
        <v>1499719</v>
      </c>
      <c r="G91" s="32">
        <v>478.22</v>
      </c>
      <c r="H91" s="32" t="s">
        <v>946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45364</v>
      </c>
      <c r="B92" s="32" t="s">
        <v>1162</v>
      </c>
      <c r="C92" s="31" t="s">
        <v>1163</v>
      </c>
      <c r="D92" s="31" t="s">
        <v>1046</v>
      </c>
      <c r="E92" s="31" t="s">
        <v>561</v>
      </c>
      <c r="F92" s="84">
        <v>633456</v>
      </c>
      <c r="G92" s="32">
        <v>188.85</v>
      </c>
      <c r="H92" s="32" t="s">
        <v>946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45364</v>
      </c>
      <c r="B93" s="32" t="s">
        <v>1162</v>
      </c>
      <c r="C93" s="31" t="s">
        <v>1163</v>
      </c>
      <c r="D93" s="31" t="s">
        <v>1164</v>
      </c>
      <c r="E93" s="31" t="s">
        <v>561</v>
      </c>
      <c r="F93" s="84">
        <v>848742</v>
      </c>
      <c r="G93" s="32">
        <v>188.75</v>
      </c>
      <c r="H93" s="32" t="s">
        <v>946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45364</v>
      </c>
      <c r="B94" s="32" t="s">
        <v>1165</v>
      </c>
      <c r="C94" s="31" t="s">
        <v>1166</v>
      </c>
      <c r="D94" s="31" t="s">
        <v>1167</v>
      </c>
      <c r="E94" s="31" t="s">
        <v>561</v>
      </c>
      <c r="F94" s="84">
        <v>222296</v>
      </c>
      <c r="G94" s="32">
        <v>96.6</v>
      </c>
      <c r="H94" s="32" t="s">
        <v>946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45364</v>
      </c>
      <c r="B95" s="32" t="s">
        <v>1013</v>
      </c>
      <c r="C95" s="31" t="s">
        <v>1014</v>
      </c>
      <c r="D95" s="31" t="s">
        <v>1015</v>
      </c>
      <c r="E95" s="31" t="s">
        <v>561</v>
      </c>
      <c r="F95" s="84">
        <v>17476241</v>
      </c>
      <c r="G95" s="32">
        <v>3.63</v>
      </c>
      <c r="H95" s="32" t="s">
        <v>946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45364</v>
      </c>
      <c r="B96" s="32" t="s">
        <v>1047</v>
      </c>
      <c r="C96" s="31" t="s">
        <v>1048</v>
      </c>
      <c r="D96" s="31" t="s">
        <v>1050</v>
      </c>
      <c r="E96" s="31" t="s">
        <v>561</v>
      </c>
      <c r="F96" s="84">
        <v>56000</v>
      </c>
      <c r="G96" s="32">
        <v>89.2</v>
      </c>
      <c r="H96" s="32" t="s">
        <v>946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45364</v>
      </c>
      <c r="B97" s="32" t="s">
        <v>1047</v>
      </c>
      <c r="C97" s="31" t="s">
        <v>1048</v>
      </c>
      <c r="D97" s="31" t="s">
        <v>1168</v>
      </c>
      <c r="E97" s="31" t="s">
        <v>561</v>
      </c>
      <c r="F97" s="84">
        <v>56000</v>
      </c>
      <c r="G97" s="32">
        <v>89.14</v>
      </c>
      <c r="H97" s="32" t="s">
        <v>946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45364</v>
      </c>
      <c r="B98" s="32" t="s">
        <v>1047</v>
      </c>
      <c r="C98" s="31" t="s">
        <v>1048</v>
      </c>
      <c r="D98" s="31" t="s">
        <v>1049</v>
      </c>
      <c r="E98" s="31" t="s">
        <v>561</v>
      </c>
      <c r="F98" s="84">
        <v>100800</v>
      </c>
      <c r="G98" s="32">
        <v>89</v>
      </c>
      <c r="H98" s="32" t="s">
        <v>946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45364</v>
      </c>
      <c r="B99" s="32" t="s">
        <v>315</v>
      </c>
      <c r="C99" s="31" t="s">
        <v>1125</v>
      </c>
      <c r="D99" s="31" t="s">
        <v>1169</v>
      </c>
      <c r="E99" s="31" t="s">
        <v>562</v>
      </c>
      <c r="F99" s="84">
        <v>1531367</v>
      </c>
      <c r="G99" s="32">
        <v>1600.16</v>
      </c>
      <c r="H99" s="32" t="s">
        <v>946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45364</v>
      </c>
      <c r="B100" s="32" t="s">
        <v>1170</v>
      </c>
      <c r="C100" s="31" t="s">
        <v>1171</v>
      </c>
      <c r="D100" s="31" t="s">
        <v>1051</v>
      </c>
      <c r="E100" s="31" t="s">
        <v>562</v>
      </c>
      <c r="F100" s="84">
        <v>43200</v>
      </c>
      <c r="G100" s="32">
        <v>57.15</v>
      </c>
      <c r="H100" s="32" t="s">
        <v>946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45364</v>
      </c>
      <c r="B101" s="32" t="s">
        <v>1009</v>
      </c>
      <c r="C101" s="31" t="s">
        <v>1010</v>
      </c>
      <c r="D101" s="31" t="s">
        <v>1016</v>
      </c>
      <c r="E101" s="31" t="s">
        <v>562</v>
      </c>
      <c r="F101" s="84">
        <v>102000</v>
      </c>
      <c r="G101" s="32">
        <v>2.1</v>
      </c>
      <c r="H101" s="32" t="s">
        <v>946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45364</v>
      </c>
      <c r="B102" s="32" t="s">
        <v>1127</v>
      </c>
      <c r="C102" s="31" t="s">
        <v>1128</v>
      </c>
      <c r="D102" s="31" t="s">
        <v>945</v>
      </c>
      <c r="E102" s="31" t="s">
        <v>562</v>
      </c>
      <c r="F102" s="84">
        <v>1333047</v>
      </c>
      <c r="G102" s="32">
        <v>52.95</v>
      </c>
      <c r="H102" s="32" t="s">
        <v>946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45364</v>
      </c>
      <c r="B103" s="32" t="s">
        <v>1129</v>
      </c>
      <c r="C103" s="31" t="s">
        <v>1130</v>
      </c>
      <c r="D103" s="31" t="s">
        <v>1172</v>
      </c>
      <c r="E103" s="31" t="s">
        <v>562</v>
      </c>
      <c r="F103" s="84">
        <v>16000</v>
      </c>
      <c r="G103" s="32">
        <v>179.05</v>
      </c>
      <c r="H103" s="32" t="s">
        <v>946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45364</v>
      </c>
      <c r="B104" s="32" t="s">
        <v>1132</v>
      </c>
      <c r="C104" s="31" t="s">
        <v>1133</v>
      </c>
      <c r="D104" s="31" t="s">
        <v>945</v>
      </c>
      <c r="E104" s="31" t="s">
        <v>562</v>
      </c>
      <c r="F104" s="84">
        <v>12564916</v>
      </c>
      <c r="G104" s="32">
        <v>17.48</v>
      </c>
      <c r="H104" s="32" t="s">
        <v>946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45364</v>
      </c>
      <c r="B105" s="32" t="s">
        <v>1134</v>
      </c>
      <c r="C105" s="31" t="s">
        <v>1135</v>
      </c>
      <c r="D105" s="31" t="s">
        <v>945</v>
      </c>
      <c r="E105" s="31" t="s">
        <v>562</v>
      </c>
      <c r="F105" s="84">
        <v>3731424</v>
      </c>
      <c r="G105" s="32">
        <v>103.85</v>
      </c>
      <c r="H105" s="32" t="s">
        <v>946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45364</v>
      </c>
      <c r="B106" s="32" t="s">
        <v>416</v>
      </c>
      <c r="C106" s="31" t="s">
        <v>992</v>
      </c>
      <c r="D106" s="31" t="s">
        <v>945</v>
      </c>
      <c r="E106" s="31" t="s">
        <v>562</v>
      </c>
      <c r="F106" s="84">
        <v>18928514</v>
      </c>
      <c r="G106" s="32">
        <v>35.479999999999997</v>
      </c>
      <c r="H106" s="32" t="s">
        <v>946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45364</v>
      </c>
      <c r="B107" s="32" t="s">
        <v>1011</v>
      </c>
      <c r="C107" s="31" t="s">
        <v>1012</v>
      </c>
      <c r="D107" s="31" t="s">
        <v>945</v>
      </c>
      <c r="E107" s="31" t="s">
        <v>562</v>
      </c>
      <c r="F107" s="84">
        <v>634724</v>
      </c>
      <c r="G107" s="32">
        <v>291.11</v>
      </c>
      <c r="H107" s="32" t="s">
        <v>946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45364</v>
      </c>
      <c r="B108" s="32" t="s">
        <v>1011</v>
      </c>
      <c r="C108" s="31" t="s">
        <v>1012</v>
      </c>
      <c r="D108" s="31" t="s">
        <v>1041</v>
      </c>
      <c r="E108" s="31" t="s">
        <v>562</v>
      </c>
      <c r="F108" s="84">
        <v>1608090</v>
      </c>
      <c r="G108" s="32">
        <v>301.45999999999998</v>
      </c>
      <c r="H108" s="32" t="s">
        <v>946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45364</v>
      </c>
      <c r="B109" s="32" t="s">
        <v>1136</v>
      </c>
      <c r="C109" s="31" t="s">
        <v>1137</v>
      </c>
      <c r="D109" s="31" t="s">
        <v>1173</v>
      </c>
      <c r="E109" s="31" t="s">
        <v>562</v>
      </c>
      <c r="F109" s="84">
        <v>85000</v>
      </c>
      <c r="G109" s="32">
        <v>183.95</v>
      </c>
      <c r="H109" s="32" t="s">
        <v>946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45364</v>
      </c>
      <c r="B110" s="32" t="s">
        <v>1139</v>
      </c>
      <c r="C110" s="31" t="s">
        <v>1140</v>
      </c>
      <c r="D110" s="31" t="s">
        <v>1141</v>
      </c>
      <c r="E110" s="31" t="s">
        <v>562</v>
      </c>
      <c r="F110" s="84">
        <v>242432</v>
      </c>
      <c r="G110" s="32">
        <v>201.72</v>
      </c>
      <c r="H110" s="32" t="s">
        <v>946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45364</v>
      </c>
      <c r="B111" s="32" t="s">
        <v>1139</v>
      </c>
      <c r="C111" s="31" t="s">
        <v>1140</v>
      </c>
      <c r="D111" s="31" t="s">
        <v>1044</v>
      </c>
      <c r="E111" s="31" t="s">
        <v>562</v>
      </c>
      <c r="F111" s="84">
        <v>213016</v>
      </c>
      <c r="G111" s="32">
        <v>199.59</v>
      </c>
      <c r="H111" s="32" t="s">
        <v>946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45364</v>
      </c>
      <c r="B112" s="32" t="s">
        <v>1139</v>
      </c>
      <c r="C112" s="31" t="s">
        <v>1140</v>
      </c>
      <c r="D112" s="31" t="s">
        <v>1042</v>
      </c>
      <c r="E112" s="31" t="s">
        <v>562</v>
      </c>
      <c r="F112" s="84">
        <v>425218</v>
      </c>
      <c r="G112" s="32">
        <v>193.03</v>
      </c>
      <c r="H112" s="32" t="s">
        <v>946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45364</v>
      </c>
      <c r="B113" s="32" t="s">
        <v>1139</v>
      </c>
      <c r="C113" s="31" t="s">
        <v>1140</v>
      </c>
      <c r="D113" s="31" t="s">
        <v>1043</v>
      </c>
      <c r="E113" s="31" t="s">
        <v>562</v>
      </c>
      <c r="F113" s="84">
        <v>490576</v>
      </c>
      <c r="G113" s="32">
        <v>198.85</v>
      </c>
      <c r="H113" s="32" t="s">
        <v>946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45364</v>
      </c>
      <c r="B114" s="32" t="s">
        <v>1142</v>
      </c>
      <c r="C114" s="31" t="s">
        <v>1143</v>
      </c>
      <c r="D114" s="31" t="s">
        <v>1145</v>
      </c>
      <c r="E114" s="31" t="s">
        <v>562</v>
      </c>
      <c r="F114" s="84">
        <v>93000</v>
      </c>
      <c r="G114" s="32">
        <v>41.1</v>
      </c>
      <c r="H114" s="32" t="s">
        <v>946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45364</v>
      </c>
      <c r="B115" s="32" t="s">
        <v>1146</v>
      </c>
      <c r="C115" s="31" t="s">
        <v>1147</v>
      </c>
      <c r="D115" s="31" t="s">
        <v>1148</v>
      </c>
      <c r="E115" s="31" t="s">
        <v>562</v>
      </c>
      <c r="F115" s="84">
        <v>1200</v>
      </c>
      <c r="G115" s="32">
        <v>245</v>
      </c>
      <c r="H115" s="32" t="s">
        <v>946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45364</v>
      </c>
      <c r="B116" s="32" t="s">
        <v>1146</v>
      </c>
      <c r="C116" s="31" t="s">
        <v>1147</v>
      </c>
      <c r="D116" s="31" t="s">
        <v>1174</v>
      </c>
      <c r="E116" s="31" t="s">
        <v>562</v>
      </c>
      <c r="F116" s="84">
        <v>79200</v>
      </c>
      <c r="G116" s="32">
        <v>282.98</v>
      </c>
      <c r="H116" s="32" t="s">
        <v>946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>
        <v>45364</v>
      </c>
      <c r="B117" s="32" t="s">
        <v>1149</v>
      </c>
      <c r="C117" s="31" t="s">
        <v>1150</v>
      </c>
      <c r="D117" s="31" t="s">
        <v>1152</v>
      </c>
      <c r="E117" s="31" t="s">
        <v>562</v>
      </c>
      <c r="F117" s="84">
        <v>1629511</v>
      </c>
      <c r="G117" s="32">
        <v>341.54</v>
      </c>
      <c r="H117" s="32" t="s">
        <v>946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>
        <v>45364</v>
      </c>
      <c r="B118" s="32" t="s">
        <v>1149</v>
      </c>
      <c r="C118" s="31" t="s">
        <v>1150</v>
      </c>
      <c r="D118" s="31" t="s">
        <v>1151</v>
      </c>
      <c r="E118" s="31" t="s">
        <v>562</v>
      </c>
      <c r="F118" s="84">
        <v>1766698</v>
      </c>
      <c r="G118" s="32">
        <v>335.36</v>
      </c>
      <c r="H118" s="32" t="s">
        <v>946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>
        <v>45364</v>
      </c>
      <c r="B119" s="32" t="s">
        <v>993</v>
      </c>
      <c r="C119" s="31" t="s">
        <v>994</v>
      </c>
      <c r="D119" s="31" t="s">
        <v>944</v>
      </c>
      <c r="E119" s="31" t="s">
        <v>562</v>
      </c>
      <c r="F119" s="84">
        <v>830117</v>
      </c>
      <c r="G119" s="32">
        <v>120.91</v>
      </c>
      <c r="H119" s="32" t="s">
        <v>946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>
        <v>45364</v>
      </c>
      <c r="B120" s="32" t="s">
        <v>993</v>
      </c>
      <c r="C120" s="31" t="s">
        <v>994</v>
      </c>
      <c r="D120" s="31" t="s">
        <v>945</v>
      </c>
      <c r="E120" s="31" t="s">
        <v>562</v>
      </c>
      <c r="F120" s="84">
        <v>726836</v>
      </c>
      <c r="G120" s="32">
        <v>120.04</v>
      </c>
      <c r="H120" s="32" t="s">
        <v>946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>
        <v>45364</v>
      </c>
      <c r="B121" s="32" t="s">
        <v>1153</v>
      </c>
      <c r="C121" s="31" t="s">
        <v>1154</v>
      </c>
      <c r="D121" s="31" t="s">
        <v>1175</v>
      </c>
      <c r="E121" s="31" t="s">
        <v>562</v>
      </c>
      <c r="F121" s="84">
        <v>1500000</v>
      </c>
      <c r="G121" s="32">
        <v>10.5</v>
      </c>
      <c r="H121" s="32" t="s">
        <v>946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>
        <v>45364</v>
      </c>
      <c r="B122" s="32" t="s">
        <v>1159</v>
      </c>
      <c r="C122" s="31" t="s">
        <v>1160</v>
      </c>
      <c r="D122" s="31" t="s">
        <v>945</v>
      </c>
      <c r="E122" s="31" t="s">
        <v>562</v>
      </c>
      <c r="F122" s="84">
        <v>3078225</v>
      </c>
      <c r="G122" s="32">
        <v>31.74</v>
      </c>
      <c r="H122" s="32" t="s">
        <v>946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>
        <v>45364</v>
      </c>
      <c r="B123" s="32" t="s">
        <v>519</v>
      </c>
      <c r="C123" s="31" t="s">
        <v>1161</v>
      </c>
      <c r="D123" s="31" t="s">
        <v>1151</v>
      </c>
      <c r="E123" s="31" t="s">
        <v>562</v>
      </c>
      <c r="F123" s="84">
        <v>2499636</v>
      </c>
      <c r="G123" s="32">
        <v>494.86</v>
      </c>
      <c r="H123" s="32" t="s">
        <v>946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>
        <v>45364</v>
      </c>
      <c r="B124" s="32" t="s">
        <v>1162</v>
      </c>
      <c r="C124" s="31" t="s">
        <v>1163</v>
      </c>
      <c r="D124" s="31" t="s">
        <v>1046</v>
      </c>
      <c r="E124" s="31" t="s">
        <v>562</v>
      </c>
      <c r="F124" s="84">
        <v>608337</v>
      </c>
      <c r="G124" s="32">
        <v>190.92</v>
      </c>
      <c r="H124" s="32" t="s">
        <v>946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1:28" ht="12.75" customHeight="1">
      <c r="A125" s="83">
        <v>45364</v>
      </c>
      <c r="B125" s="32" t="s">
        <v>1162</v>
      </c>
      <c r="C125" s="31" t="s">
        <v>1163</v>
      </c>
      <c r="D125" s="31" t="s">
        <v>1164</v>
      </c>
      <c r="E125" s="31" t="s">
        <v>562</v>
      </c>
      <c r="F125" s="84">
        <v>333102</v>
      </c>
      <c r="G125" s="32">
        <v>189.14</v>
      </c>
      <c r="H125" s="32" t="s">
        <v>946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1:28" ht="12.75" customHeight="1">
      <c r="A126" s="83">
        <v>45364</v>
      </c>
      <c r="B126" s="32" t="s">
        <v>1035</v>
      </c>
      <c r="C126" s="31" t="s">
        <v>1045</v>
      </c>
      <c r="D126" s="31" t="s">
        <v>942</v>
      </c>
      <c r="E126" s="31" t="s">
        <v>562</v>
      </c>
      <c r="F126" s="84">
        <v>222471</v>
      </c>
      <c r="G126" s="32">
        <v>15.3</v>
      </c>
      <c r="H126" s="32" t="s">
        <v>946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1:28" ht="12.75" customHeight="1">
      <c r="A127" s="83">
        <v>45364</v>
      </c>
      <c r="B127" s="32" t="s">
        <v>1165</v>
      </c>
      <c r="C127" s="31" t="s">
        <v>1166</v>
      </c>
      <c r="D127" s="31" t="s">
        <v>1176</v>
      </c>
      <c r="E127" s="31" t="s">
        <v>562</v>
      </c>
      <c r="F127" s="84">
        <v>217049</v>
      </c>
      <c r="G127" s="32">
        <v>96.61</v>
      </c>
      <c r="H127" s="32" t="s">
        <v>946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</row>
    <row r="128" spans="1:28" ht="12.75" customHeight="1">
      <c r="A128" s="83">
        <v>45364</v>
      </c>
      <c r="B128" s="32" t="s">
        <v>1177</v>
      </c>
      <c r="C128" s="31" t="s">
        <v>1178</v>
      </c>
      <c r="D128" s="31" t="s">
        <v>1179</v>
      </c>
      <c r="E128" s="31" t="s">
        <v>562</v>
      </c>
      <c r="F128" s="84">
        <v>600207</v>
      </c>
      <c r="G128" s="32">
        <v>50.52</v>
      </c>
      <c r="H128" s="32" t="s">
        <v>946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</row>
    <row r="129" spans="1:28" ht="12.75" customHeight="1">
      <c r="A129" s="83">
        <v>45364</v>
      </c>
      <c r="B129" s="32" t="s">
        <v>1013</v>
      </c>
      <c r="C129" s="31" t="s">
        <v>1014</v>
      </c>
      <c r="D129" s="31" t="s">
        <v>1015</v>
      </c>
      <c r="E129" s="31" t="s">
        <v>562</v>
      </c>
      <c r="F129" s="84">
        <v>16495875</v>
      </c>
      <c r="G129" s="32">
        <v>3.55</v>
      </c>
      <c r="H129" s="32" t="s">
        <v>946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</row>
    <row r="130" spans="1:28" ht="12.75" customHeight="1">
      <c r="A130" s="83">
        <v>45364</v>
      </c>
      <c r="B130" s="32" t="s">
        <v>1180</v>
      </c>
      <c r="C130" s="31" t="s">
        <v>1181</v>
      </c>
      <c r="D130" s="31" t="s">
        <v>1182</v>
      </c>
      <c r="E130" s="31" t="s">
        <v>562</v>
      </c>
      <c r="F130" s="84">
        <v>100800</v>
      </c>
      <c r="G130" s="32">
        <v>63.73</v>
      </c>
      <c r="H130" s="32" t="s">
        <v>946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</row>
    <row r="131" spans="1:28" ht="12.75" customHeight="1">
      <c r="A131" s="83"/>
      <c r="B131" s="32"/>
      <c r="C131" s="31"/>
      <c r="D131" s="31"/>
      <c r="E131" s="31"/>
      <c r="F131" s="84"/>
      <c r="G131" s="32"/>
      <c r="H131" s="3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</row>
    <row r="132" spans="1:28" ht="12.75" customHeight="1">
      <c r="A132" s="83"/>
      <c r="B132" s="32"/>
      <c r="C132" s="31"/>
      <c r="D132" s="31"/>
      <c r="E132" s="31"/>
      <c r="F132" s="84"/>
      <c r="G132" s="32"/>
      <c r="H132" s="3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</row>
    <row r="133" spans="1:28" ht="12.75" customHeight="1">
      <c r="A133" s="83"/>
      <c r="B133" s="32"/>
      <c r="C133" s="31"/>
      <c r="D133" s="31"/>
      <c r="E133" s="31"/>
      <c r="F133" s="84"/>
      <c r="G133" s="32"/>
      <c r="H133" s="3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</row>
    <row r="134" spans="1:28" ht="12.75" customHeight="1">
      <c r="A134" s="83"/>
      <c r="B134" s="32"/>
      <c r="C134" s="31"/>
      <c r="D134" s="31"/>
      <c r="E134" s="31"/>
      <c r="F134" s="84"/>
      <c r="G134" s="32"/>
      <c r="H134" s="3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</row>
    <row r="135" spans="1:28" ht="12.75" customHeight="1">
      <c r="A135" s="83"/>
      <c r="B135" s="32"/>
      <c r="C135" s="31"/>
      <c r="D135" s="31"/>
      <c r="E135" s="31"/>
      <c r="F135" s="84"/>
      <c r="G135" s="32"/>
      <c r="H135" s="3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</row>
    <row r="136" spans="1:28" ht="12.75" customHeight="1">
      <c r="A136" s="83"/>
      <c r="B136" s="32"/>
      <c r="C136" s="31"/>
      <c r="D136" s="31"/>
      <c r="E136" s="31"/>
      <c r="F136" s="84"/>
      <c r="G136" s="32"/>
      <c r="H136" s="3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</row>
    <row r="137" spans="1:28" ht="12.75" customHeight="1">
      <c r="A137" s="83"/>
      <c r="B137" s="32"/>
      <c r="C137" s="31"/>
      <c r="D137" s="31"/>
      <c r="E137" s="31"/>
      <c r="F137" s="84"/>
      <c r="G137" s="32"/>
      <c r="H137" s="3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</row>
    <row r="138" spans="1:28" ht="12.75" customHeight="1">
      <c r="A138" s="83"/>
      <c r="B138" s="32"/>
      <c r="C138" s="31"/>
      <c r="D138" s="31"/>
      <c r="E138" s="31"/>
      <c r="F138" s="84"/>
      <c r="G138" s="32"/>
      <c r="H138" s="3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</row>
    <row r="139" spans="1:28" ht="12.75" customHeight="1">
      <c r="A139" s="83"/>
      <c r="B139" s="32"/>
      <c r="C139" s="31"/>
      <c r="D139" s="31"/>
      <c r="E139" s="31"/>
      <c r="F139" s="84"/>
      <c r="G139" s="32"/>
      <c r="H139" s="3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</row>
    <row r="140" spans="1:28" ht="12.75" customHeight="1">
      <c r="A140" s="83"/>
      <c r="B140" s="32"/>
      <c r="C140" s="31"/>
      <c r="D140" s="31"/>
      <c r="E140" s="31"/>
      <c r="F140" s="84"/>
      <c r="G140" s="32"/>
      <c r="H140" s="3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</row>
    <row r="141" spans="1:28" ht="12.75" customHeight="1">
      <c r="A141" s="83"/>
      <c r="B141" s="32"/>
      <c r="C141" s="31"/>
      <c r="D141" s="31"/>
      <c r="E141" s="31"/>
      <c r="F141" s="84"/>
      <c r="G141" s="32"/>
      <c r="H141" s="3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</row>
    <row r="142" spans="1:28" ht="12.75" customHeight="1">
      <c r="A142" s="83"/>
      <c r="B142" s="32"/>
      <c r="C142" s="31"/>
      <c r="D142" s="31"/>
      <c r="E142" s="31"/>
      <c r="F142" s="84"/>
      <c r="G142" s="32"/>
      <c r="H142" s="3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</row>
    <row r="143" spans="1:28" ht="12.75" customHeight="1">
      <c r="A143" s="83"/>
      <c r="B143" s="32"/>
      <c r="C143" s="31"/>
      <c r="D143" s="31"/>
      <c r="E143" s="31"/>
      <c r="F143" s="84"/>
      <c r="G143" s="32"/>
      <c r="H143" s="3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</row>
    <row r="144" spans="1:28" ht="12.75" customHeight="1">
      <c r="A144" s="83"/>
      <c r="B144" s="32"/>
      <c r="C144" s="31"/>
      <c r="D144" s="31"/>
      <c r="E144" s="31"/>
      <c r="F144" s="84"/>
      <c r="G144" s="32"/>
      <c r="H144" s="3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</row>
    <row r="145" spans="1:28" ht="12.75" customHeight="1">
      <c r="A145" s="83"/>
      <c r="B145" s="32"/>
      <c r="C145" s="31"/>
      <c r="D145" s="31"/>
      <c r="E145" s="31"/>
      <c r="F145" s="84"/>
      <c r="G145" s="32"/>
      <c r="H145" s="3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</row>
    <row r="146" spans="1:28" ht="12.75" customHeight="1">
      <c r="A146" s="83"/>
      <c r="B146" s="32"/>
      <c r="C146" s="31"/>
      <c r="D146" s="31"/>
      <c r="E146" s="31"/>
      <c r="F146" s="84"/>
      <c r="G146" s="32"/>
      <c r="H146" s="3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</row>
    <row r="147" spans="1:28" ht="12.75" customHeight="1">
      <c r="A147" s="83"/>
      <c r="B147" s="32"/>
      <c r="C147" s="31"/>
      <c r="D147" s="31"/>
      <c r="E147" s="31"/>
      <c r="F147" s="84"/>
      <c r="G147" s="32"/>
      <c r="H147" s="3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</row>
    <row r="148" spans="1:28" ht="12.75" customHeight="1">
      <c r="A148" s="83"/>
      <c r="B148" s="32"/>
      <c r="C148" s="31"/>
      <c r="D148" s="31"/>
      <c r="E148" s="31"/>
      <c r="F148" s="84"/>
      <c r="G148" s="32"/>
      <c r="H148" s="3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</row>
    <row r="149" spans="1:28" ht="12.75" customHeight="1">
      <c r="A149" s="83"/>
      <c r="B149" s="32"/>
      <c r="C149" s="31"/>
      <c r="D149" s="31"/>
      <c r="E149" s="31"/>
      <c r="F149" s="84"/>
      <c r="G149" s="32"/>
      <c r="H149" s="3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</row>
    <row r="150" spans="1:28" ht="12.75" customHeight="1">
      <c r="A150" s="83"/>
      <c r="B150" s="32"/>
      <c r="C150" s="31"/>
      <c r="D150" s="31"/>
      <c r="E150" s="31"/>
      <c r="F150" s="84"/>
      <c r="G150" s="32"/>
      <c r="H150" s="3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</row>
    <row r="151" spans="1:28" ht="12.75" customHeight="1">
      <c r="A151" s="83"/>
      <c r="B151" s="32"/>
      <c r="C151" s="31"/>
      <c r="D151" s="31"/>
      <c r="E151" s="31"/>
      <c r="F151" s="84"/>
      <c r="G151" s="32"/>
      <c r="H151" s="3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</row>
    <row r="152" spans="1:28" ht="12.75" customHeight="1">
      <c r="A152" s="83"/>
      <c r="B152" s="32"/>
      <c r="C152" s="31"/>
      <c r="D152" s="31"/>
      <c r="E152" s="31"/>
      <c r="F152" s="84"/>
      <c r="G152" s="32"/>
      <c r="H152" s="3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</row>
    <row r="153" spans="1:28" ht="12.75" customHeight="1">
      <c r="A153" s="83"/>
      <c r="B153" s="32"/>
      <c r="C153" s="31"/>
      <c r="D153" s="31"/>
      <c r="E153" s="31"/>
      <c r="F153" s="84"/>
      <c r="G153" s="32"/>
      <c r="H153" s="3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</row>
    <row r="154" spans="1:28" ht="12.75" customHeight="1">
      <c r="A154" s="83"/>
      <c r="B154" s="32"/>
      <c r="C154" s="31"/>
      <c r="D154" s="31"/>
      <c r="E154" s="31"/>
      <c r="F154" s="84"/>
      <c r="G154" s="32"/>
      <c r="H154" s="3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</row>
    <row r="155" spans="1:28" ht="12.75" customHeight="1">
      <c r="A155" s="83"/>
      <c r="B155" s="32"/>
      <c r="C155" s="31"/>
      <c r="D155" s="31"/>
      <c r="E155" s="31"/>
      <c r="F155" s="84"/>
      <c r="G155" s="32"/>
      <c r="H155" s="3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</row>
    <row r="156" spans="1:28" ht="12.75" customHeight="1">
      <c r="A156" s="83"/>
      <c r="B156" s="32"/>
      <c r="C156" s="31"/>
      <c r="D156" s="31"/>
      <c r="E156" s="31"/>
      <c r="F156" s="84"/>
      <c r="G156" s="32"/>
      <c r="H156" s="3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</row>
    <row r="157" spans="1:28" ht="12.75" customHeight="1">
      <c r="A157" s="83"/>
      <c r="B157" s="32"/>
      <c r="C157" s="31"/>
      <c r="D157" s="31"/>
      <c r="E157" s="31"/>
      <c r="F157" s="84"/>
      <c r="G157" s="32"/>
      <c r="H157" s="3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</row>
    <row r="158" spans="1:28" ht="12.75" customHeight="1">
      <c r="A158" s="83"/>
      <c r="B158" s="32"/>
      <c r="C158" s="31"/>
      <c r="D158" s="31"/>
      <c r="E158" s="31"/>
      <c r="F158" s="84"/>
      <c r="G158" s="32"/>
      <c r="H158" s="3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</row>
    <row r="159" spans="1:28" ht="12.75" customHeight="1">
      <c r="A159" s="83"/>
      <c r="B159" s="32"/>
      <c r="C159" s="31"/>
      <c r="D159" s="31"/>
      <c r="E159" s="31"/>
      <c r="F159" s="84"/>
      <c r="G159" s="32"/>
      <c r="H159" s="3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</row>
    <row r="160" spans="1:28" ht="12.75" customHeight="1">
      <c r="A160" s="83"/>
      <c r="B160" s="32"/>
      <c r="C160" s="31"/>
      <c r="D160" s="31"/>
      <c r="E160" s="31"/>
      <c r="F160" s="84"/>
      <c r="G160" s="32"/>
      <c r="H160" s="3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</row>
    <row r="161" spans="1:28" ht="12.75" customHeight="1">
      <c r="A161" s="83"/>
      <c r="B161" s="32"/>
      <c r="C161" s="31"/>
      <c r="D161" s="31"/>
      <c r="E161" s="31"/>
      <c r="F161" s="84"/>
      <c r="G161" s="32"/>
      <c r="H161" s="3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</row>
    <row r="162" spans="1:28" ht="12.75" customHeight="1">
      <c r="A162" s="83"/>
      <c r="B162" s="32"/>
      <c r="C162" s="31"/>
      <c r="D162" s="31"/>
      <c r="E162" s="31"/>
      <c r="F162" s="84"/>
      <c r="G162" s="32"/>
      <c r="H162" s="3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</row>
    <row r="163" spans="1:28" ht="12.75" customHeight="1">
      <c r="A163" s="83"/>
      <c r="B163" s="32"/>
      <c r="C163" s="31"/>
      <c r="D163" s="31"/>
      <c r="E163" s="31"/>
      <c r="F163" s="84"/>
      <c r="G163" s="32"/>
      <c r="H163" s="3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</row>
    <row r="164" spans="1:28" ht="12.75" customHeight="1">
      <c r="A164" s="83"/>
      <c r="B164" s="32"/>
      <c r="C164" s="31"/>
      <c r="D164" s="31"/>
      <c r="E164" s="31"/>
      <c r="F164" s="84"/>
      <c r="G164" s="32"/>
      <c r="H164" s="3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</row>
    <row r="165" spans="1:28" ht="12.75" customHeight="1">
      <c r="A165" s="83"/>
      <c r="B165" s="32"/>
      <c r="C165" s="31"/>
      <c r="D165" s="31"/>
      <c r="E165" s="31"/>
      <c r="F165" s="84"/>
      <c r="G165" s="32"/>
      <c r="H165" s="3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</row>
    <row r="166" spans="1:28" ht="12.75" customHeight="1">
      <c r="A166" s="83"/>
      <c r="B166" s="32"/>
      <c r="C166" s="31"/>
      <c r="D166" s="31"/>
      <c r="E166" s="31"/>
      <c r="F166" s="84"/>
      <c r="G166" s="32"/>
      <c r="H166" s="3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9"/>
  <sheetViews>
    <sheetView zoomScale="80" zoomScaleNormal="80" workbookViewId="0">
      <selection activeCell="K20" sqref="K2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926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45365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563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564</v>
      </c>
      <c r="E9" s="93" t="s">
        <v>565</v>
      </c>
      <c r="F9" s="93" t="s">
        <v>566</v>
      </c>
      <c r="G9" s="93" t="s">
        <v>567</v>
      </c>
      <c r="H9" s="93" t="s">
        <v>568</v>
      </c>
      <c r="I9" s="93" t="s">
        <v>569</v>
      </c>
      <c r="J9" s="92" t="s">
        <v>570</v>
      </c>
      <c r="K9" s="93" t="s">
        <v>571</v>
      </c>
      <c r="L9" s="95" t="s">
        <v>572</v>
      </c>
      <c r="M9" s="95" t="s">
        <v>573</v>
      </c>
      <c r="N9" s="93" t="s">
        <v>574</v>
      </c>
      <c r="O9" s="272" t="s">
        <v>575</v>
      </c>
      <c r="P9" s="219" t="s">
        <v>576</v>
      </c>
      <c r="Q9" s="219" t="s">
        <v>853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73">
        <v>1</v>
      </c>
      <c r="B10" s="274">
        <v>45321</v>
      </c>
      <c r="C10" s="275"/>
      <c r="D10" s="276" t="s">
        <v>211</v>
      </c>
      <c r="E10" s="277" t="s">
        <v>577</v>
      </c>
      <c r="F10" s="308">
        <v>2870</v>
      </c>
      <c r="G10" s="205">
        <v>2640</v>
      </c>
      <c r="H10" s="308">
        <v>3024</v>
      </c>
      <c r="I10" s="308" t="s">
        <v>870</v>
      </c>
      <c r="J10" s="278" t="s">
        <v>938</v>
      </c>
      <c r="K10" s="278">
        <f t="shared" ref="K10" si="0">H10-F10</f>
        <v>154</v>
      </c>
      <c r="L10" s="279">
        <f t="shared" ref="L10" si="1">(F10*-0.3)/100</f>
        <v>-8.61</v>
      </c>
      <c r="M10" s="280">
        <f t="shared" ref="M10" si="2">(K10+L10)/F10</f>
        <v>5.065853658536585E-2</v>
      </c>
      <c r="N10" s="278" t="s">
        <v>580</v>
      </c>
      <c r="O10" s="281">
        <v>45355</v>
      </c>
      <c r="P10" s="294"/>
      <c r="Q10" s="260"/>
      <c r="S10" s="37" t="s">
        <v>579</v>
      </c>
    </row>
    <row r="11" spans="1:27" ht="15" customHeight="1">
      <c r="A11" s="211">
        <v>2</v>
      </c>
      <c r="B11" s="208">
        <v>45328</v>
      </c>
      <c r="C11" s="212"/>
      <c r="D11" s="216" t="s">
        <v>352</v>
      </c>
      <c r="E11" s="213" t="s">
        <v>577</v>
      </c>
      <c r="F11" s="207" t="s">
        <v>871</v>
      </c>
      <c r="G11" s="209">
        <v>1030</v>
      </c>
      <c r="H11" s="207"/>
      <c r="I11" s="207" t="s">
        <v>872</v>
      </c>
      <c r="J11" s="209" t="s">
        <v>578</v>
      </c>
      <c r="K11" s="209"/>
      <c r="L11" s="210"/>
      <c r="M11" s="214"/>
      <c r="N11" s="209"/>
      <c r="O11" s="215"/>
      <c r="P11" s="210">
        <f>VLOOKUP(D11,'MidCap Intra'!$B$11:$C$568,2,0)</f>
        <v>1060.8499999999999</v>
      </c>
      <c r="Q11" s="260"/>
      <c r="S11" s="37" t="s">
        <v>579</v>
      </c>
    </row>
    <row r="12" spans="1:27" ht="15" customHeight="1">
      <c r="A12" s="211">
        <v>3</v>
      </c>
      <c r="B12" s="208">
        <v>45330</v>
      </c>
      <c r="C12" s="212"/>
      <c r="D12" s="216" t="s">
        <v>168</v>
      </c>
      <c r="E12" s="213" t="s">
        <v>577</v>
      </c>
      <c r="F12" s="207" t="s">
        <v>873</v>
      </c>
      <c r="G12" s="209">
        <v>4990</v>
      </c>
      <c r="H12" s="207"/>
      <c r="I12" s="207" t="s">
        <v>874</v>
      </c>
      <c r="J12" s="209" t="s">
        <v>578</v>
      </c>
      <c r="K12" s="209"/>
      <c r="L12" s="210"/>
      <c r="M12" s="214"/>
      <c r="N12" s="209"/>
      <c r="O12" s="215"/>
      <c r="P12" s="210">
        <f>VLOOKUP(D12,'MidCap Intra'!$B$11:$C$568,2,0)</f>
        <v>5195</v>
      </c>
      <c r="Q12" s="260"/>
      <c r="S12" s="37" t="s">
        <v>579</v>
      </c>
    </row>
    <row r="13" spans="1:27" ht="15" customHeight="1">
      <c r="A13" s="273">
        <v>4</v>
      </c>
      <c r="B13" s="274">
        <v>45331</v>
      </c>
      <c r="C13" s="275"/>
      <c r="D13" s="276" t="s">
        <v>129</v>
      </c>
      <c r="E13" s="277" t="s">
        <v>577</v>
      </c>
      <c r="F13" s="308">
        <v>1400</v>
      </c>
      <c r="G13" s="205">
        <v>1290</v>
      </c>
      <c r="H13" s="308">
        <v>1470</v>
      </c>
      <c r="I13" s="308" t="s">
        <v>876</v>
      </c>
      <c r="J13" s="278" t="s">
        <v>761</v>
      </c>
      <c r="K13" s="278">
        <f t="shared" ref="K13:K14" si="3">H13-F13</f>
        <v>70</v>
      </c>
      <c r="L13" s="279">
        <f t="shared" ref="L13:L14" si="4">(F13*-0.3)/100</f>
        <v>-4.2</v>
      </c>
      <c r="M13" s="280">
        <f t="shared" ref="M13:M14" si="5">(K13+L13)/F13</f>
        <v>4.7E-2</v>
      </c>
      <c r="N13" s="278" t="s">
        <v>580</v>
      </c>
      <c r="O13" s="281">
        <v>45364</v>
      </c>
      <c r="P13" s="294"/>
      <c r="Q13" s="260"/>
      <c r="S13" s="37" t="s">
        <v>579</v>
      </c>
    </row>
    <row r="14" spans="1:27" ht="15" customHeight="1">
      <c r="A14" s="343">
        <v>5</v>
      </c>
      <c r="B14" s="344">
        <v>45338</v>
      </c>
      <c r="C14" s="345"/>
      <c r="D14" s="346" t="s">
        <v>854</v>
      </c>
      <c r="E14" s="347" t="s">
        <v>577</v>
      </c>
      <c r="F14" s="282">
        <v>853</v>
      </c>
      <c r="G14" s="285">
        <v>805</v>
      </c>
      <c r="H14" s="282">
        <v>805</v>
      </c>
      <c r="I14" s="282" t="s">
        <v>883</v>
      </c>
      <c r="J14" s="291" t="s">
        <v>1057</v>
      </c>
      <c r="K14" s="291">
        <f t="shared" si="3"/>
        <v>-48</v>
      </c>
      <c r="L14" s="348">
        <f t="shared" si="4"/>
        <v>-2.5589999999999997</v>
      </c>
      <c r="M14" s="349">
        <f t="shared" si="5"/>
        <v>-5.9271981242672918E-2</v>
      </c>
      <c r="N14" s="291" t="s">
        <v>590</v>
      </c>
      <c r="O14" s="350">
        <v>45364</v>
      </c>
      <c r="P14" s="351"/>
      <c r="Q14" s="260"/>
      <c r="S14" s="37" t="s">
        <v>771</v>
      </c>
    </row>
    <row r="15" spans="1:27" ht="15" customHeight="1">
      <c r="A15" s="343">
        <v>6</v>
      </c>
      <c r="B15" s="344">
        <v>45343</v>
      </c>
      <c r="C15" s="345"/>
      <c r="D15" s="346" t="s">
        <v>137</v>
      </c>
      <c r="E15" s="347" t="s">
        <v>577</v>
      </c>
      <c r="F15" s="282">
        <v>180</v>
      </c>
      <c r="G15" s="285">
        <v>164</v>
      </c>
      <c r="H15" s="282">
        <v>168</v>
      </c>
      <c r="I15" s="282" t="s">
        <v>902</v>
      </c>
      <c r="J15" s="291" t="s">
        <v>1058</v>
      </c>
      <c r="K15" s="291">
        <f t="shared" ref="K15" si="6">H15-F15</f>
        <v>-12</v>
      </c>
      <c r="L15" s="348">
        <f t="shared" ref="L15" si="7">(F15*-0.3)/100</f>
        <v>-0.54</v>
      </c>
      <c r="M15" s="349">
        <f t="shared" ref="M15" si="8">(K15+L15)/F15</f>
        <v>-6.9666666666666668E-2</v>
      </c>
      <c r="N15" s="291" t="s">
        <v>590</v>
      </c>
      <c r="O15" s="350">
        <v>45364</v>
      </c>
      <c r="P15" s="351"/>
      <c r="Q15" s="260"/>
      <c r="S15" s="37" t="s">
        <v>579</v>
      </c>
    </row>
    <row r="16" spans="1:27" ht="15" customHeight="1">
      <c r="A16" s="343">
        <v>7</v>
      </c>
      <c r="B16" s="344">
        <v>45345</v>
      </c>
      <c r="C16" s="345"/>
      <c r="D16" s="346" t="s">
        <v>875</v>
      </c>
      <c r="E16" s="347" t="s">
        <v>577</v>
      </c>
      <c r="F16" s="282">
        <v>258.75</v>
      </c>
      <c r="G16" s="285">
        <v>238</v>
      </c>
      <c r="H16" s="282">
        <v>238</v>
      </c>
      <c r="I16" s="282" t="s">
        <v>866</v>
      </c>
      <c r="J16" s="291" t="s">
        <v>1055</v>
      </c>
      <c r="K16" s="291">
        <f t="shared" ref="K16" si="9">H16-F16</f>
        <v>-20.75</v>
      </c>
      <c r="L16" s="348">
        <f t="shared" ref="L16" si="10">(F16*-0.3)/100</f>
        <v>-0.77625</v>
      </c>
      <c r="M16" s="349">
        <f t="shared" ref="M16" si="11">(K16+L16)/F16</f>
        <v>-8.3193236714975846E-2</v>
      </c>
      <c r="N16" s="291" t="s">
        <v>590</v>
      </c>
      <c r="O16" s="350">
        <v>45364</v>
      </c>
      <c r="P16" s="351"/>
      <c r="Q16" s="260"/>
      <c r="S16" s="37" t="s">
        <v>579</v>
      </c>
    </row>
    <row r="17" spans="1:39" ht="15" customHeight="1">
      <c r="A17" s="273">
        <v>8</v>
      </c>
      <c r="B17" s="274">
        <v>45351</v>
      </c>
      <c r="C17" s="275"/>
      <c r="D17" s="276" t="s">
        <v>422</v>
      </c>
      <c r="E17" s="277" t="s">
        <v>577</v>
      </c>
      <c r="F17" s="308">
        <v>119.5</v>
      </c>
      <c r="G17" s="205">
        <v>111.8</v>
      </c>
      <c r="H17" s="308">
        <v>125.5</v>
      </c>
      <c r="I17" s="308" t="s">
        <v>909</v>
      </c>
      <c r="J17" s="278" t="s">
        <v>901</v>
      </c>
      <c r="K17" s="278">
        <f t="shared" ref="K17" si="12">H17-F17</f>
        <v>6</v>
      </c>
      <c r="L17" s="279">
        <f t="shared" ref="L17" si="13">(F17*-0.3)/100</f>
        <v>-0.35850000000000004</v>
      </c>
      <c r="M17" s="280">
        <f t="shared" ref="M17" si="14">(K17+L17)/F17</f>
        <v>4.7209205020920499E-2</v>
      </c>
      <c r="N17" s="278" t="s">
        <v>580</v>
      </c>
      <c r="O17" s="281">
        <v>45352</v>
      </c>
      <c r="P17" s="294"/>
      <c r="Q17" s="260"/>
      <c r="S17" s="37" t="s">
        <v>579</v>
      </c>
    </row>
    <row r="18" spans="1:39" ht="15" customHeight="1">
      <c r="A18" s="211">
        <v>9</v>
      </c>
      <c r="B18" s="208">
        <v>45352</v>
      </c>
      <c r="C18" s="212"/>
      <c r="D18" s="216" t="s">
        <v>240</v>
      </c>
      <c r="E18" s="213" t="s">
        <v>577</v>
      </c>
      <c r="F18" s="207" t="s">
        <v>918</v>
      </c>
      <c r="G18" s="209">
        <v>477.5</v>
      </c>
      <c r="H18" s="207"/>
      <c r="I18" s="207" t="s">
        <v>919</v>
      </c>
      <c r="J18" s="209" t="s">
        <v>578</v>
      </c>
      <c r="K18" s="209"/>
      <c r="L18" s="210"/>
      <c r="M18" s="214"/>
      <c r="N18" s="209"/>
      <c r="O18" s="215"/>
      <c r="P18" s="210">
        <f>VLOOKUP(D18,'MidCap Intra'!$B$11:$C$568,2,0)</f>
        <v>504.4</v>
      </c>
      <c r="Q18" s="260"/>
      <c r="S18" s="37"/>
    </row>
    <row r="19" spans="1:39" ht="15" customHeight="1">
      <c r="A19" s="273">
        <v>10</v>
      </c>
      <c r="B19" s="274">
        <v>45353</v>
      </c>
      <c r="C19" s="275"/>
      <c r="D19" s="276" t="s">
        <v>212</v>
      </c>
      <c r="E19" s="277" t="s">
        <v>577</v>
      </c>
      <c r="F19" s="308">
        <v>136.75</v>
      </c>
      <c r="G19" s="205">
        <v>128</v>
      </c>
      <c r="H19" s="308">
        <v>144.1</v>
      </c>
      <c r="I19" s="308" t="s">
        <v>929</v>
      </c>
      <c r="J19" s="278" t="s">
        <v>939</v>
      </c>
      <c r="K19" s="278">
        <f t="shared" ref="K19" si="15">H19-F19</f>
        <v>7.3499999999999943</v>
      </c>
      <c r="L19" s="279">
        <f t="shared" ref="L19" si="16">(F19*-0.3)/100</f>
        <v>-0.41025</v>
      </c>
      <c r="M19" s="280">
        <f t="shared" ref="M19" si="17">(K19+L19)/F19</f>
        <v>5.0747714808043839E-2</v>
      </c>
      <c r="N19" s="278" t="s">
        <v>580</v>
      </c>
      <c r="O19" s="281">
        <v>45355</v>
      </c>
      <c r="P19" s="294"/>
      <c r="Q19" s="260"/>
      <c r="S19" s="37"/>
    </row>
    <row r="20" spans="1:39" ht="15" customHeight="1">
      <c r="A20" s="211">
        <v>11</v>
      </c>
      <c r="B20" s="208">
        <v>45355</v>
      </c>
      <c r="C20" s="212"/>
      <c r="D20" s="216" t="s">
        <v>228</v>
      </c>
      <c r="E20" s="213" t="s">
        <v>577</v>
      </c>
      <c r="F20" s="207" t="s">
        <v>930</v>
      </c>
      <c r="G20" s="209">
        <v>139</v>
      </c>
      <c r="H20" s="207"/>
      <c r="I20" s="207" t="s">
        <v>931</v>
      </c>
      <c r="J20" s="209" t="s">
        <v>578</v>
      </c>
      <c r="K20" s="209"/>
      <c r="L20" s="210"/>
      <c r="M20" s="214"/>
      <c r="N20" s="209"/>
      <c r="O20" s="215"/>
      <c r="P20" s="210">
        <f>VLOOKUP(D20,'MidCap Intra'!$B$11:$C$568,2,0)</f>
        <v>143.65</v>
      </c>
      <c r="Q20" s="260"/>
      <c r="S20" s="37" t="s">
        <v>579</v>
      </c>
    </row>
    <row r="21" spans="1:39" ht="15" customHeight="1">
      <c r="A21" s="343">
        <v>12</v>
      </c>
      <c r="B21" s="344">
        <v>45355</v>
      </c>
      <c r="C21" s="345"/>
      <c r="D21" s="346" t="s">
        <v>397</v>
      </c>
      <c r="E21" s="347" t="s">
        <v>577</v>
      </c>
      <c r="F21" s="347">
        <v>3485</v>
      </c>
      <c r="G21" s="285">
        <v>3290</v>
      </c>
      <c r="H21" s="282">
        <v>3290</v>
      </c>
      <c r="I21" s="282" t="s">
        <v>935</v>
      </c>
      <c r="J21" s="291" t="s">
        <v>1056</v>
      </c>
      <c r="K21" s="291">
        <f t="shared" ref="K21" si="18">H21-F21</f>
        <v>-195</v>
      </c>
      <c r="L21" s="348">
        <f t="shared" ref="L21" si="19">(F21*-0.3)/100</f>
        <v>-10.455</v>
      </c>
      <c r="M21" s="349">
        <f t="shared" ref="M21" si="20">(K21+L21)/F21</f>
        <v>-5.8954088952654235E-2</v>
      </c>
      <c r="N21" s="291" t="s">
        <v>590</v>
      </c>
      <c r="O21" s="350">
        <v>45364</v>
      </c>
      <c r="P21" s="351"/>
      <c r="Q21" s="260"/>
      <c r="S21" s="37" t="s">
        <v>579</v>
      </c>
    </row>
    <row r="22" spans="1:39" ht="15" customHeight="1">
      <c r="A22" s="273">
        <v>13</v>
      </c>
      <c r="B22" s="274">
        <v>45356</v>
      </c>
      <c r="C22" s="275"/>
      <c r="D22" s="276" t="s">
        <v>241</v>
      </c>
      <c r="E22" s="277" t="s">
        <v>577</v>
      </c>
      <c r="F22" s="308">
        <v>155</v>
      </c>
      <c r="G22" s="205">
        <v>144</v>
      </c>
      <c r="H22" s="308">
        <v>164.25</v>
      </c>
      <c r="I22" s="308" t="s">
        <v>958</v>
      </c>
      <c r="J22" s="278" t="s">
        <v>995</v>
      </c>
      <c r="K22" s="278">
        <f t="shared" ref="K22" si="21">H22-F22</f>
        <v>9.25</v>
      </c>
      <c r="L22" s="279">
        <f t="shared" ref="L22" si="22">(F22*-0.3)/100</f>
        <v>-0.46500000000000002</v>
      </c>
      <c r="M22" s="280">
        <f t="shared" ref="M22" si="23">(K22+L22)/F22</f>
        <v>5.6677419354838714E-2</v>
      </c>
      <c r="N22" s="278" t="s">
        <v>580</v>
      </c>
      <c r="O22" s="281">
        <v>45362</v>
      </c>
      <c r="P22" s="294"/>
      <c r="Q22" s="260"/>
      <c r="S22" s="37" t="s">
        <v>579</v>
      </c>
    </row>
    <row r="23" spans="1:39" ht="15" customHeight="1">
      <c r="A23" s="211">
        <v>14</v>
      </c>
      <c r="B23" s="208">
        <v>45357</v>
      </c>
      <c r="C23" s="212"/>
      <c r="D23" s="216" t="s">
        <v>364</v>
      </c>
      <c r="E23" s="213" t="s">
        <v>577</v>
      </c>
      <c r="F23" s="207" t="s">
        <v>963</v>
      </c>
      <c r="G23" s="209">
        <v>2700</v>
      </c>
      <c r="H23" s="207"/>
      <c r="I23" s="207" t="s">
        <v>964</v>
      </c>
      <c r="J23" s="209" t="s">
        <v>578</v>
      </c>
      <c r="K23" s="209"/>
      <c r="L23" s="210"/>
      <c r="M23" s="214"/>
      <c r="N23" s="209"/>
      <c r="O23" s="215"/>
      <c r="P23" s="210">
        <f>VLOOKUP(D23,'MidCap Intra'!$B$11:$C$568,2,0)</f>
        <v>2744.9</v>
      </c>
      <c r="Q23" s="260"/>
      <c r="S23" s="37" t="s">
        <v>579</v>
      </c>
    </row>
    <row r="24" spans="1:39" ht="15" customHeight="1">
      <c r="A24" s="211">
        <v>15</v>
      </c>
      <c r="B24" s="208">
        <v>45357</v>
      </c>
      <c r="C24" s="212"/>
      <c r="D24" s="216" t="s">
        <v>151</v>
      </c>
      <c r="E24" s="213" t="s">
        <v>577</v>
      </c>
      <c r="F24" s="207" t="s">
        <v>965</v>
      </c>
      <c r="G24" s="209">
        <v>230</v>
      </c>
      <c r="H24" s="207"/>
      <c r="I24" s="207" t="s">
        <v>966</v>
      </c>
      <c r="J24" s="209" t="s">
        <v>578</v>
      </c>
      <c r="K24" s="209"/>
      <c r="L24" s="210"/>
      <c r="M24" s="214"/>
      <c r="N24" s="209"/>
      <c r="O24" s="215"/>
      <c r="P24" s="210">
        <f>VLOOKUP(D24,'MidCap Intra'!$B$11:$C$568,2,0)</f>
        <v>236.4</v>
      </c>
      <c r="Q24" s="260"/>
      <c r="S24" s="37" t="s">
        <v>579</v>
      </c>
    </row>
    <row r="25" spans="1:39" ht="15" customHeight="1">
      <c r="A25" s="211">
        <v>16</v>
      </c>
      <c r="B25" s="208">
        <v>45362</v>
      </c>
      <c r="C25" s="212"/>
      <c r="D25" s="216" t="s">
        <v>188</v>
      </c>
      <c r="E25" s="213" t="s">
        <v>577</v>
      </c>
      <c r="F25" s="207" t="s">
        <v>996</v>
      </c>
      <c r="G25" s="209">
        <v>2390</v>
      </c>
      <c r="H25" s="207"/>
      <c r="I25" s="207" t="s">
        <v>997</v>
      </c>
      <c r="J25" s="209" t="s">
        <v>578</v>
      </c>
      <c r="K25" s="209"/>
      <c r="L25" s="210"/>
      <c r="M25" s="214"/>
      <c r="N25" s="209"/>
      <c r="O25" s="215"/>
      <c r="P25" s="210">
        <f>VLOOKUP(D25,'MidCap Intra'!$B$11:$C$568,2,0)</f>
        <v>2582.9499999999998</v>
      </c>
      <c r="Q25" s="260"/>
      <c r="S25" s="37"/>
    </row>
    <row r="26" spans="1:39" ht="15" customHeight="1">
      <c r="A26" s="211">
        <v>17</v>
      </c>
      <c r="B26" s="208">
        <v>45362</v>
      </c>
      <c r="C26" s="212"/>
      <c r="D26" s="216" t="s">
        <v>888</v>
      </c>
      <c r="E26" s="213" t="s">
        <v>577</v>
      </c>
      <c r="F26" s="207" t="s">
        <v>1003</v>
      </c>
      <c r="G26" s="209">
        <v>668</v>
      </c>
      <c r="H26" s="207"/>
      <c r="I26" s="207" t="s">
        <v>1004</v>
      </c>
      <c r="J26" s="209" t="s">
        <v>578</v>
      </c>
      <c r="K26" s="209"/>
      <c r="L26" s="210"/>
      <c r="M26" s="214"/>
      <c r="N26" s="209"/>
      <c r="O26" s="215"/>
      <c r="P26" s="210">
        <f>VLOOKUP(D26,'MidCap Intra'!$B$11:$C$568,2,0)</f>
        <v>688.3</v>
      </c>
      <c r="Q26" s="260"/>
      <c r="S26" s="37"/>
    </row>
    <row r="27" spans="1:39" ht="15" customHeight="1">
      <c r="A27" s="343">
        <v>18</v>
      </c>
      <c r="B27" s="344">
        <v>45363</v>
      </c>
      <c r="C27" s="345"/>
      <c r="D27" s="346" t="s">
        <v>241</v>
      </c>
      <c r="E27" s="347" t="s">
        <v>577</v>
      </c>
      <c r="F27" s="282">
        <v>152.5</v>
      </c>
      <c r="G27" s="285">
        <v>145</v>
      </c>
      <c r="H27" s="282">
        <v>145</v>
      </c>
      <c r="I27" s="282" t="s">
        <v>1020</v>
      </c>
      <c r="J27" s="291" t="s">
        <v>1064</v>
      </c>
      <c r="K27" s="291">
        <f t="shared" ref="K27" si="24">H27-F27</f>
        <v>-7.5</v>
      </c>
      <c r="L27" s="348">
        <f t="shared" ref="L27" si="25">(F27*-0.3)/100</f>
        <v>-0.45750000000000002</v>
      </c>
      <c r="M27" s="349">
        <f t="shared" ref="M27" si="26">(K27+L27)/F27</f>
        <v>-5.2180327868852454E-2</v>
      </c>
      <c r="N27" s="291" t="s">
        <v>590</v>
      </c>
      <c r="O27" s="350">
        <v>45364</v>
      </c>
      <c r="P27" s="351"/>
      <c r="Q27" s="260"/>
      <c r="S27" s="37"/>
    </row>
    <row r="28" spans="1:39" ht="15" customHeight="1">
      <c r="A28" s="211">
        <v>19</v>
      </c>
      <c r="B28" s="208">
        <v>45364</v>
      </c>
      <c r="C28" s="212"/>
      <c r="D28" s="216" t="s">
        <v>440</v>
      </c>
      <c r="E28" s="213" t="s">
        <v>577</v>
      </c>
      <c r="F28" s="207" t="s">
        <v>1060</v>
      </c>
      <c r="G28" s="209">
        <v>419</v>
      </c>
      <c r="H28" s="207"/>
      <c r="I28" s="207" t="s">
        <v>1061</v>
      </c>
      <c r="J28" s="209" t="s">
        <v>578</v>
      </c>
      <c r="K28" s="209"/>
      <c r="L28" s="210"/>
      <c r="M28" s="214"/>
      <c r="N28" s="209"/>
      <c r="O28" s="215"/>
      <c r="P28" s="210">
        <f>VLOOKUP(D28,'MidCap Intra'!$B$11:$C$568,2,0)</f>
        <v>443.55</v>
      </c>
      <c r="Q28" s="260"/>
      <c r="S28" s="37"/>
    </row>
    <row r="29" spans="1:39" ht="15" customHeight="1">
      <c r="A29" s="211"/>
      <c r="B29" s="208"/>
      <c r="C29" s="212"/>
      <c r="D29" s="216"/>
      <c r="E29" s="213"/>
      <c r="F29" s="207"/>
      <c r="G29" s="209"/>
      <c r="H29" s="207"/>
      <c r="I29" s="207"/>
      <c r="J29" s="209"/>
      <c r="K29" s="209"/>
      <c r="L29" s="210"/>
      <c r="M29" s="214"/>
      <c r="N29" s="209"/>
      <c r="O29" s="215"/>
      <c r="P29" s="210"/>
      <c r="Q29" s="260"/>
      <c r="S29" s="37"/>
    </row>
    <row r="30" spans="1:39" ht="15" customHeight="1">
      <c r="A30" s="211"/>
      <c r="B30" s="208"/>
      <c r="C30" s="212"/>
      <c r="D30" s="216"/>
      <c r="E30" s="213"/>
      <c r="F30" s="207"/>
      <c r="G30" s="209"/>
      <c r="H30" s="207"/>
      <c r="I30" s="207"/>
      <c r="J30" s="209"/>
      <c r="K30" s="209"/>
      <c r="L30" s="210"/>
      <c r="M30" s="214"/>
      <c r="N30" s="209"/>
      <c r="O30" s="215"/>
      <c r="P30" s="210"/>
      <c r="Q30" s="260"/>
      <c r="S30" s="37"/>
    </row>
    <row r="32" spans="1:39" ht="14.25" customHeight="1">
      <c r="A32" s="100"/>
      <c r="B32" s="101"/>
      <c r="C32" s="102"/>
      <c r="D32" s="103"/>
      <c r="E32" s="104"/>
      <c r="F32" s="104"/>
      <c r="G32" s="100"/>
      <c r="H32" s="104"/>
      <c r="I32" s="105"/>
      <c r="J32" s="106"/>
      <c r="K32" s="106"/>
      <c r="L32" s="107"/>
      <c r="M32" s="108"/>
      <c r="N32" s="109"/>
      <c r="O32" s="110"/>
      <c r="P32" s="111"/>
      <c r="Q32" s="111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12" t="s">
        <v>581</v>
      </c>
      <c r="B33" s="113"/>
      <c r="C33" s="114"/>
      <c r="E33" s="115"/>
      <c r="F33" s="115"/>
      <c r="G33" s="115"/>
      <c r="H33" s="115"/>
      <c r="I33" s="115"/>
      <c r="J33" s="116"/>
      <c r="K33" s="115"/>
      <c r="L33" s="117"/>
      <c r="M33" s="54"/>
      <c r="N33" s="116"/>
      <c r="O33" s="114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8" t="s">
        <v>582</v>
      </c>
      <c r="B34" s="112"/>
      <c r="C34" s="112"/>
      <c r="D34" s="112"/>
      <c r="E34" s="37"/>
      <c r="F34" s="119" t="s">
        <v>583</v>
      </c>
      <c r="G34" s="6"/>
      <c r="H34" s="6"/>
      <c r="I34" s="6"/>
      <c r="J34" s="120"/>
      <c r="K34" s="121"/>
      <c r="L34" s="121"/>
      <c r="M34" s="122"/>
      <c r="N34" s="1"/>
      <c r="O34" s="123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2" t="s">
        <v>584</v>
      </c>
      <c r="B35" s="112"/>
      <c r="C35" s="112"/>
      <c r="D35" s="112" t="s">
        <v>585</v>
      </c>
      <c r="E35" s="6"/>
      <c r="F35" s="119" t="s">
        <v>586</v>
      </c>
      <c r="G35" s="6"/>
      <c r="H35" s="6"/>
      <c r="I35" s="6"/>
      <c r="J35" s="120"/>
      <c r="K35" s="121"/>
      <c r="L35" s="121"/>
      <c r="M35" s="122"/>
      <c r="N35" s="1"/>
      <c r="O35" s="123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2"/>
      <c r="B36" s="112"/>
      <c r="C36" s="112"/>
      <c r="D36" s="112"/>
      <c r="E36" s="6"/>
      <c r="F36" s="6"/>
      <c r="G36" s="6"/>
      <c r="H36" s="6"/>
      <c r="I36" s="6"/>
      <c r="J36" s="124"/>
      <c r="K36" s="121"/>
      <c r="L36" s="121"/>
      <c r="M36" s="6"/>
      <c r="N36" s="125"/>
      <c r="O36" s="1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223"/>
      <c r="B37" s="223"/>
      <c r="C37" s="223"/>
      <c r="D37" s="223"/>
      <c r="E37" s="224"/>
      <c r="F37" s="224"/>
      <c r="G37" s="224"/>
      <c r="H37" s="224"/>
      <c r="I37" s="224"/>
      <c r="J37" s="225"/>
      <c r="K37" s="226"/>
      <c r="L37" s="226"/>
      <c r="M37" s="224"/>
      <c r="N37" s="227"/>
      <c r="O37" s="228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4.25" customHeight="1">
      <c r="A38" s="112"/>
      <c r="B38" s="112"/>
      <c r="C38" s="112"/>
      <c r="D38" s="112"/>
      <c r="E38" s="6"/>
      <c r="F38" s="6"/>
      <c r="G38" s="6"/>
      <c r="H38" s="6"/>
      <c r="I38" s="6"/>
      <c r="J38" s="124"/>
      <c r="K38" s="121"/>
      <c r="L38" s="122"/>
      <c r="M38" s="6"/>
      <c r="N38" s="125"/>
      <c r="O38" s="1"/>
      <c r="P38" s="37"/>
      <c r="Q38" s="37"/>
      <c r="R38" s="37"/>
      <c r="S38" s="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.75" customHeight="1">
      <c r="A39" s="135" t="s">
        <v>591</v>
      </c>
      <c r="B39" s="135"/>
      <c r="C39" s="135"/>
      <c r="D39" s="135"/>
      <c r="E39" s="6"/>
      <c r="F39" s="6"/>
      <c r="G39" s="6"/>
      <c r="H39" s="6"/>
      <c r="I39" s="6"/>
      <c r="J39" s="6"/>
      <c r="K39" s="6"/>
      <c r="L39" s="6"/>
      <c r="M39" s="6"/>
      <c r="N39" s="6"/>
      <c r="O39" s="24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38.25" customHeight="1">
      <c r="A40" s="93" t="s">
        <v>16</v>
      </c>
      <c r="B40" s="93" t="s">
        <v>553</v>
      </c>
      <c r="C40" s="93"/>
      <c r="D40" s="94" t="s">
        <v>564</v>
      </c>
      <c r="E40" s="93" t="s">
        <v>565</v>
      </c>
      <c r="F40" s="93" t="s">
        <v>566</v>
      </c>
      <c r="G40" s="93" t="s">
        <v>587</v>
      </c>
      <c r="H40" s="93" t="s">
        <v>568</v>
      </c>
      <c r="I40" s="217" t="s">
        <v>569</v>
      </c>
      <c r="J40" s="219" t="s">
        <v>570</v>
      </c>
      <c r="K40" s="218" t="s">
        <v>592</v>
      </c>
      <c r="L40" s="95" t="s">
        <v>572</v>
      </c>
      <c r="M40" s="136" t="s">
        <v>593</v>
      </c>
      <c r="N40" s="93" t="s">
        <v>594</v>
      </c>
      <c r="O40" s="92" t="s">
        <v>574</v>
      </c>
      <c r="P40" s="94" t="s">
        <v>575</v>
      </c>
      <c r="Q40" s="263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.75" customHeight="1">
      <c r="A41" s="308">
        <v>1</v>
      </c>
      <c r="B41" s="309">
        <v>45348</v>
      </c>
      <c r="C41" s="237"/>
      <c r="D41" s="237" t="s">
        <v>906</v>
      </c>
      <c r="E41" s="308" t="s">
        <v>589</v>
      </c>
      <c r="F41" s="308">
        <v>812.5</v>
      </c>
      <c r="G41" s="308">
        <v>795</v>
      </c>
      <c r="H41" s="308">
        <v>826</v>
      </c>
      <c r="I41" s="205" t="s">
        <v>907</v>
      </c>
      <c r="J41" s="310" t="s">
        <v>914</v>
      </c>
      <c r="K41" s="220">
        <f>H41-F41</f>
        <v>13.5</v>
      </c>
      <c r="L41" s="292">
        <f t="shared" ref="L41" si="27">(H41*N41)*0.03%</f>
        <v>167.26499999999999</v>
      </c>
      <c r="M41" s="221">
        <f t="shared" ref="M41" si="28">(K41*N41)-L41</f>
        <v>8945.2350000000006</v>
      </c>
      <c r="N41" s="220">
        <v>675</v>
      </c>
      <c r="O41" s="99" t="s">
        <v>580</v>
      </c>
      <c r="P41" s="222">
        <v>45352</v>
      </c>
      <c r="Q41" s="258"/>
      <c r="R41" s="137"/>
      <c r="S41" s="54" t="s">
        <v>771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38"/>
      <c r="AH41" s="139"/>
      <c r="AI41" s="137"/>
      <c r="AJ41" s="137"/>
      <c r="AK41" s="138"/>
      <c r="AL41" s="138"/>
      <c r="AM41" s="138"/>
    </row>
    <row r="42" spans="1:39" ht="12.75" customHeight="1">
      <c r="A42" s="308">
        <v>2</v>
      </c>
      <c r="B42" s="309">
        <v>45351</v>
      </c>
      <c r="C42" s="237"/>
      <c r="D42" s="237" t="s">
        <v>910</v>
      </c>
      <c r="E42" s="308" t="s">
        <v>589</v>
      </c>
      <c r="F42" s="308">
        <v>151.19999999999999</v>
      </c>
      <c r="G42" s="308">
        <v>149</v>
      </c>
      <c r="H42" s="308">
        <v>153</v>
      </c>
      <c r="I42" s="205" t="s">
        <v>909</v>
      </c>
      <c r="J42" s="310" t="s">
        <v>916</v>
      </c>
      <c r="K42" s="220">
        <f>H42-F42</f>
        <v>1.8000000000000114</v>
      </c>
      <c r="L42" s="292">
        <f t="shared" ref="L42" si="29">(H42*N42)*0.03%</f>
        <v>229.49999999999997</v>
      </c>
      <c r="M42" s="221">
        <f t="shared" ref="M42" si="30">(K42*N42)-L42</f>
        <v>8770.5000000000564</v>
      </c>
      <c r="N42" s="220">
        <v>5000</v>
      </c>
      <c r="O42" s="99" t="s">
        <v>580</v>
      </c>
      <c r="P42" s="222">
        <v>45352</v>
      </c>
      <c r="Q42" s="258"/>
      <c r="R42" s="137"/>
      <c r="S42" s="54" t="s">
        <v>771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38"/>
      <c r="AH42" s="139"/>
      <c r="AI42" s="137"/>
      <c r="AJ42" s="137"/>
      <c r="AK42" s="138"/>
      <c r="AL42" s="138"/>
      <c r="AM42" s="138"/>
    </row>
    <row r="43" spans="1:39" ht="12.75" customHeight="1">
      <c r="A43" s="308">
        <v>3</v>
      </c>
      <c r="B43" s="309">
        <v>45351</v>
      </c>
      <c r="C43" s="237"/>
      <c r="D43" s="237" t="s">
        <v>911</v>
      </c>
      <c r="E43" s="308" t="s">
        <v>589</v>
      </c>
      <c r="F43" s="308">
        <v>2934</v>
      </c>
      <c r="G43" s="308">
        <v>2890</v>
      </c>
      <c r="H43" s="308">
        <v>2963.5</v>
      </c>
      <c r="I43" s="205" t="s">
        <v>912</v>
      </c>
      <c r="J43" s="310" t="s">
        <v>937</v>
      </c>
      <c r="K43" s="220">
        <f>H43-F43</f>
        <v>29.5</v>
      </c>
      <c r="L43" s="292">
        <f t="shared" ref="L43:L44" si="31">(H43*N43)*0.03%</f>
        <v>222.26249999999999</v>
      </c>
      <c r="M43" s="221">
        <f t="shared" ref="M43:M44" si="32">(K43*N43)-L43</f>
        <v>7152.7375000000002</v>
      </c>
      <c r="N43" s="220">
        <v>250</v>
      </c>
      <c r="O43" s="99" t="s">
        <v>580</v>
      </c>
      <c r="P43" s="222">
        <v>45352</v>
      </c>
      <c r="Q43" s="258"/>
      <c r="R43" s="137"/>
      <c r="S43" s="54" t="s">
        <v>878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8"/>
      <c r="AH43" s="139"/>
      <c r="AI43" s="137"/>
      <c r="AJ43" s="137"/>
      <c r="AK43" s="138"/>
      <c r="AL43" s="138"/>
      <c r="AM43" s="138"/>
    </row>
    <row r="44" spans="1:39" ht="12.75" customHeight="1">
      <c r="A44" s="282">
        <v>4</v>
      </c>
      <c r="B44" s="283">
        <v>45352</v>
      </c>
      <c r="C44" s="284"/>
      <c r="D44" s="284" t="s">
        <v>908</v>
      </c>
      <c r="E44" s="282" t="s">
        <v>860</v>
      </c>
      <c r="F44" s="282">
        <v>22295</v>
      </c>
      <c r="G44" s="282">
        <v>22420</v>
      </c>
      <c r="H44" s="282">
        <v>22405</v>
      </c>
      <c r="I44" s="285" t="s">
        <v>915</v>
      </c>
      <c r="J44" s="311" t="s">
        <v>903</v>
      </c>
      <c r="K44" s="288">
        <f>F44-H44</f>
        <v>-110</v>
      </c>
      <c r="L44" s="293">
        <f t="shared" si="31"/>
        <v>336.07499999999999</v>
      </c>
      <c r="M44" s="287">
        <f t="shared" si="32"/>
        <v>-5836.0749999999998</v>
      </c>
      <c r="N44" s="288">
        <v>50</v>
      </c>
      <c r="O44" s="289" t="s">
        <v>590</v>
      </c>
      <c r="P44" s="290">
        <v>45352</v>
      </c>
      <c r="Q44" s="258"/>
      <c r="R44" s="137"/>
      <c r="S44" s="54" t="s">
        <v>579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8"/>
      <c r="AH44" s="139"/>
      <c r="AI44" s="137"/>
      <c r="AJ44" s="137"/>
      <c r="AK44" s="138"/>
      <c r="AL44" s="138"/>
      <c r="AM44" s="138"/>
    </row>
    <row r="45" spans="1:39" ht="12.75" customHeight="1">
      <c r="A45" s="282">
        <v>5</v>
      </c>
      <c r="B45" s="283">
        <v>45352</v>
      </c>
      <c r="C45" s="284"/>
      <c r="D45" s="284" t="s">
        <v>920</v>
      </c>
      <c r="E45" s="282" t="s">
        <v>589</v>
      </c>
      <c r="F45" s="282">
        <v>3707.5</v>
      </c>
      <c r="G45" s="282">
        <v>3668</v>
      </c>
      <c r="H45" s="282">
        <v>3668</v>
      </c>
      <c r="I45" s="285" t="s">
        <v>923</v>
      </c>
      <c r="J45" s="311" t="s">
        <v>936</v>
      </c>
      <c r="K45" s="288">
        <f t="shared" ref="K45:K51" si="33">H45-F45</f>
        <v>-39.5</v>
      </c>
      <c r="L45" s="293">
        <f t="shared" ref="L45" si="34">(H45*N45)*0.03%</f>
        <v>275.09999999999997</v>
      </c>
      <c r="M45" s="287">
        <f t="shared" ref="M45" si="35">(K45*N45)-L45</f>
        <v>-10150.1</v>
      </c>
      <c r="N45" s="288">
        <v>250</v>
      </c>
      <c r="O45" s="289" t="s">
        <v>590</v>
      </c>
      <c r="P45" s="290">
        <v>45355</v>
      </c>
      <c r="Q45" s="258"/>
      <c r="R45" s="137"/>
      <c r="S45" s="54" t="s">
        <v>878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8"/>
      <c r="AH45" s="139"/>
      <c r="AI45" s="137"/>
      <c r="AJ45" s="137"/>
      <c r="AK45" s="138"/>
      <c r="AL45" s="138"/>
      <c r="AM45" s="138"/>
    </row>
    <row r="46" spans="1:39" ht="12.75" customHeight="1">
      <c r="A46" s="308">
        <v>6</v>
      </c>
      <c r="B46" s="309">
        <v>45352</v>
      </c>
      <c r="C46" s="237"/>
      <c r="D46" s="237" t="s">
        <v>921</v>
      </c>
      <c r="E46" s="308" t="s">
        <v>589</v>
      </c>
      <c r="F46" s="308">
        <v>47575</v>
      </c>
      <c r="G46" s="308">
        <v>47200</v>
      </c>
      <c r="H46" s="308">
        <v>47740</v>
      </c>
      <c r="I46" s="205" t="s">
        <v>924</v>
      </c>
      <c r="J46" s="310" t="s">
        <v>932</v>
      </c>
      <c r="K46" s="220">
        <f t="shared" si="33"/>
        <v>165</v>
      </c>
      <c r="L46" s="292">
        <f t="shared" ref="L46" si="36">(H46*N46)*0.03%</f>
        <v>214.82999999999998</v>
      </c>
      <c r="M46" s="221">
        <f t="shared" ref="M46" si="37">(K46*N46)-L46</f>
        <v>2260.17</v>
      </c>
      <c r="N46" s="220">
        <v>15</v>
      </c>
      <c r="O46" s="99" t="s">
        <v>580</v>
      </c>
      <c r="P46" s="222">
        <v>45355</v>
      </c>
      <c r="Q46" s="258"/>
      <c r="R46" s="137"/>
      <c r="S46" s="54" t="s">
        <v>579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8"/>
      <c r="AH46" s="139"/>
      <c r="AI46" s="137"/>
      <c r="AJ46" s="137"/>
      <c r="AK46" s="138"/>
      <c r="AL46" s="138"/>
      <c r="AM46" s="138"/>
    </row>
    <row r="47" spans="1:39" ht="12.75" customHeight="1">
      <c r="A47" s="308">
        <v>7</v>
      </c>
      <c r="B47" s="309">
        <v>45352</v>
      </c>
      <c r="C47" s="237"/>
      <c r="D47" s="237" t="s">
        <v>922</v>
      </c>
      <c r="E47" s="308" t="s">
        <v>589</v>
      </c>
      <c r="F47" s="308">
        <v>3775</v>
      </c>
      <c r="G47" s="308">
        <v>3718</v>
      </c>
      <c r="H47" s="308">
        <v>3823</v>
      </c>
      <c r="I47" s="205" t="s">
        <v>925</v>
      </c>
      <c r="J47" s="310" t="s">
        <v>975</v>
      </c>
      <c r="K47" s="220">
        <f t="shared" si="33"/>
        <v>48</v>
      </c>
      <c r="L47" s="292">
        <f t="shared" ref="L47" si="38">(H47*N47)*0.03%</f>
        <v>200.70749999999998</v>
      </c>
      <c r="M47" s="221">
        <f t="shared" ref="M47" si="39">(K47*N47)-L47</f>
        <v>8199.2924999999996</v>
      </c>
      <c r="N47" s="220">
        <v>175</v>
      </c>
      <c r="O47" s="99" t="s">
        <v>580</v>
      </c>
      <c r="P47" s="222">
        <v>45357</v>
      </c>
      <c r="Q47" s="258"/>
      <c r="R47" s="137"/>
      <c r="S47" s="54" t="s">
        <v>579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8"/>
      <c r="AH47" s="139"/>
      <c r="AI47" s="137"/>
      <c r="AJ47" s="137"/>
      <c r="AK47" s="138"/>
      <c r="AL47" s="138"/>
      <c r="AM47" s="138"/>
    </row>
    <row r="48" spans="1:39" ht="12.75" customHeight="1">
      <c r="A48" s="282">
        <v>8</v>
      </c>
      <c r="B48" s="283">
        <v>45353</v>
      </c>
      <c r="C48" s="284"/>
      <c r="D48" s="284" t="s">
        <v>927</v>
      </c>
      <c r="E48" s="282" t="s">
        <v>589</v>
      </c>
      <c r="F48" s="282">
        <v>2757.5</v>
      </c>
      <c r="G48" s="282">
        <v>2718</v>
      </c>
      <c r="H48" s="282">
        <v>2718</v>
      </c>
      <c r="I48" s="285" t="s">
        <v>928</v>
      </c>
      <c r="J48" s="311" t="s">
        <v>936</v>
      </c>
      <c r="K48" s="288">
        <f t="shared" si="33"/>
        <v>-39.5</v>
      </c>
      <c r="L48" s="293">
        <f t="shared" ref="L48" si="40">(H48*N48)*0.03%</f>
        <v>203.85</v>
      </c>
      <c r="M48" s="287">
        <f>(K48*N48)-L48</f>
        <v>-10078.85</v>
      </c>
      <c r="N48" s="288">
        <v>250</v>
      </c>
      <c r="O48" s="289" t="s">
        <v>590</v>
      </c>
      <c r="P48" s="290">
        <v>45355</v>
      </c>
      <c r="Q48" s="258"/>
      <c r="R48" s="137"/>
      <c r="S48" s="54" t="s">
        <v>878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8"/>
      <c r="AH48" s="139"/>
      <c r="AI48" s="137"/>
      <c r="AJ48" s="137"/>
      <c r="AK48" s="138"/>
      <c r="AL48" s="138"/>
      <c r="AM48" s="138"/>
    </row>
    <row r="49" spans="1:39" ht="12.75" customHeight="1">
      <c r="A49" s="282">
        <v>9</v>
      </c>
      <c r="B49" s="283">
        <v>45354</v>
      </c>
      <c r="C49" s="284"/>
      <c r="D49" s="284" t="s">
        <v>906</v>
      </c>
      <c r="E49" s="282" t="s">
        <v>589</v>
      </c>
      <c r="F49" s="282">
        <v>834</v>
      </c>
      <c r="G49" s="282">
        <v>816</v>
      </c>
      <c r="H49" s="282">
        <v>816</v>
      </c>
      <c r="I49" s="285" t="s">
        <v>933</v>
      </c>
      <c r="J49" s="311" t="s">
        <v>962</v>
      </c>
      <c r="K49" s="288">
        <f t="shared" si="33"/>
        <v>-18</v>
      </c>
      <c r="L49" s="293">
        <f t="shared" ref="L49:L50" si="41">(H49*N49)*0.03%</f>
        <v>165.23999999999998</v>
      </c>
      <c r="M49" s="287">
        <f t="shared" ref="M49:M50" si="42">(K49*N49)-L49</f>
        <v>-12315.24</v>
      </c>
      <c r="N49" s="288">
        <v>675</v>
      </c>
      <c r="O49" s="289" t="s">
        <v>590</v>
      </c>
      <c r="P49" s="290">
        <v>45357</v>
      </c>
      <c r="Q49" s="258"/>
      <c r="R49" s="137"/>
      <c r="S49" s="54" t="s">
        <v>771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8"/>
      <c r="AH49" s="139"/>
      <c r="AI49" s="137"/>
      <c r="AJ49" s="137"/>
      <c r="AK49" s="138"/>
      <c r="AL49" s="138"/>
      <c r="AM49" s="138"/>
    </row>
    <row r="50" spans="1:39" ht="12.75" customHeight="1">
      <c r="A50" s="308">
        <v>10</v>
      </c>
      <c r="B50" s="309">
        <v>45356</v>
      </c>
      <c r="C50" s="237"/>
      <c r="D50" s="237" t="s">
        <v>959</v>
      </c>
      <c r="E50" s="308" t="s">
        <v>589</v>
      </c>
      <c r="F50" s="308">
        <v>1445</v>
      </c>
      <c r="G50" s="308">
        <v>1425</v>
      </c>
      <c r="H50" s="308">
        <v>1462</v>
      </c>
      <c r="I50" s="205" t="s">
        <v>960</v>
      </c>
      <c r="J50" s="310" t="s">
        <v>1030</v>
      </c>
      <c r="K50" s="220">
        <f t="shared" si="33"/>
        <v>17</v>
      </c>
      <c r="L50" s="292">
        <f t="shared" si="41"/>
        <v>241.23</v>
      </c>
      <c r="M50" s="221">
        <f t="shared" si="42"/>
        <v>9108.77</v>
      </c>
      <c r="N50" s="220">
        <v>550</v>
      </c>
      <c r="O50" s="99" t="s">
        <v>580</v>
      </c>
      <c r="P50" s="222">
        <v>45363</v>
      </c>
      <c r="Q50" s="258"/>
      <c r="R50" s="137"/>
      <c r="S50" s="54" t="s">
        <v>579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8"/>
      <c r="AH50" s="139"/>
      <c r="AI50" s="137"/>
      <c r="AJ50" s="137"/>
      <c r="AK50" s="138"/>
      <c r="AL50" s="138"/>
      <c r="AM50" s="138"/>
    </row>
    <row r="51" spans="1:39" ht="12.75" customHeight="1">
      <c r="A51" s="308">
        <v>11</v>
      </c>
      <c r="B51" s="309">
        <v>45357</v>
      </c>
      <c r="C51" s="237"/>
      <c r="D51" s="237" t="s">
        <v>967</v>
      </c>
      <c r="E51" s="308" t="s">
        <v>589</v>
      </c>
      <c r="F51" s="308">
        <v>4020</v>
      </c>
      <c r="G51" s="308">
        <v>3960</v>
      </c>
      <c r="H51" s="308">
        <v>4067.5</v>
      </c>
      <c r="I51" s="205" t="s">
        <v>968</v>
      </c>
      <c r="J51" s="310" t="s">
        <v>599</v>
      </c>
      <c r="K51" s="220">
        <f t="shared" si="33"/>
        <v>47.5</v>
      </c>
      <c r="L51" s="292">
        <f t="shared" ref="L51" si="43">(H51*N51)*0.03%</f>
        <v>213.54374999999999</v>
      </c>
      <c r="M51" s="221">
        <f t="shared" ref="M51" si="44">(K51*N51)-L51</f>
        <v>8098.9562500000002</v>
      </c>
      <c r="N51" s="220">
        <v>175</v>
      </c>
      <c r="O51" s="99" t="s">
        <v>580</v>
      </c>
      <c r="P51" s="222">
        <v>45357</v>
      </c>
      <c r="Q51" s="258"/>
      <c r="R51" s="137"/>
      <c r="S51" s="54" t="s">
        <v>878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8"/>
      <c r="AH51" s="139"/>
      <c r="AI51" s="137"/>
      <c r="AJ51" s="137"/>
      <c r="AK51" s="138"/>
      <c r="AL51" s="138"/>
      <c r="AM51" s="138"/>
    </row>
    <row r="52" spans="1:39" ht="12.75" customHeight="1">
      <c r="A52" s="207">
        <v>12</v>
      </c>
      <c r="B52" s="264">
        <v>45357</v>
      </c>
      <c r="C52" s="259"/>
      <c r="D52" s="259" t="s">
        <v>969</v>
      </c>
      <c r="E52" s="207" t="s">
        <v>589</v>
      </c>
      <c r="F52" s="207" t="s">
        <v>970</v>
      </c>
      <c r="G52" s="207">
        <v>1590</v>
      </c>
      <c r="H52" s="207"/>
      <c r="I52" s="209" t="s">
        <v>971</v>
      </c>
      <c r="J52" s="206" t="s">
        <v>578</v>
      </c>
      <c r="K52" s="96"/>
      <c r="L52" s="98"/>
      <c r="M52" s="261"/>
      <c r="N52" s="96"/>
      <c r="O52" s="97"/>
      <c r="P52" s="265"/>
      <c r="Q52" s="258"/>
      <c r="R52" s="137"/>
      <c r="S52" s="54" t="s">
        <v>878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8"/>
      <c r="AH52" s="139"/>
      <c r="AI52" s="137"/>
      <c r="AJ52" s="137"/>
      <c r="AK52" s="138"/>
      <c r="AL52" s="138"/>
      <c r="AM52" s="138"/>
    </row>
    <row r="53" spans="1:39" ht="12.75" customHeight="1">
      <c r="A53" s="323">
        <v>13</v>
      </c>
      <c r="B53" s="334">
        <v>45357</v>
      </c>
      <c r="C53" s="322"/>
      <c r="D53" s="322" t="s">
        <v>972</v>
      </c>
      <c r="E53" s="323" t="s">
        <v>589</v>
      </c>
      <c r="F53" s="323">
        <v>410.5</v>
      </c>
      <c r="G53" s="323">
        <v>403</v>
      </c>
      <c r="H53" s="323">
        <v>410.5</v>
      </c>
      <c r="I53" s="324" t="s">
        <v>973</v>
      </c>
      <c r="J53" s="335" t="s">
        <v>979</v>
      </c>
      <c r="K53" s="336">
        <f t="shared" ref="K53:K59" si="45">H53-F53</f>
        <v>0</v>
      </c>
      <c r="L53" s="337">
        <f t="shared" ref="L53:L54" si="46">(H53*N53)*0.03%</f>
        <v>197.04</v>
      </c>
      <c r="M53" s="338">
        <f t="shared" ref="M53:M54" si="47">(K53*N53)-L53</f>
        <v>-197.04</v>
      </c>
      <c r="N53" s="336">
        <v>1600</v>
      </c>
      <c r="O53" s="339" t="s">
        <v>597</v>
      </c>
      <c r="P53" s="340">
        <v>45358</v>
      </c>
      <c r="Q53" s="258"/>
      <c r="R53" s="137"/>
      <c r="S53" s="54" t="s">
        <v>579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8"/>
      <c r="AH53" s="139"/>
      <c r="AI53" s="137"/>
      <c r="AJ53" s="137"/>
      <c r="AK53" s="138"/>
      <c r="AL53" s="138"/>
      <c r="AM53" s="138"/>
    </row>
    <row r="54" spans="1:39" ht="12.75" customHeight="1">
      <c r="A54" s="282">
        <v>14</v>
      </c>
      <c r="B54" s="283">
        <v>45357</v>
      </c>
      <c r="C54" s="284"/>
      <c r="D54" s="284" t="s">
        <v>908</v>
      </c>
      <c r="E54" s="282" t="s">
        <v>589</v>
      </c>
      <c r="F54" s="282">
        <v>22590</v>
      </c>
      <c r="G54" s="282">
        <v>22480</v>
      </c>
      <c r="H54" s="282">
        <v>22545</v>
      </c>
      <c r="I54" s="285" t="s">
        <v>974</v>
      </c>
      <c r="J54" s="311" t="s">
        <v>987</v>
      </c>
      <c r="K54" s="288">
        <f t="shared" si="45"/>
        <v>-45</v>
      </c>
      <c r="L54" s="293">
        <f t="shared" si="46"/>
        <v>338.17499999999995</v>
      </c>
      <c r="M54" s="287">
        <f t="shared" si="47"/>
        <v>-2588.1750000000002</v>
      </c>
      <c r="N54" s="288">
        <v>50</v>
      </c>
      <c r="O54" s="289" t="s">
        <v>590</v>
      </c>
      <c r="P54" s="290">
        <v>45358</v>
      </c>
      <c r="Q54" s="258"/>
      <c r="R54" s="137"/>
      <c r="S54" s="54" t="s">
        <v>579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8"/>
      <c r="AH54" s="139"/>
      <c r="AI54" s="137"/>
      <c r="AJ54" s="137"/>
      <c r="AK54" s="138"/>
      <c r="AL54" s="138"/>
      <c r="AM54" s="138"/>
    </row>
    <row r="55" spans="1:39" ht="12.75" customHeight="1">
      <c r="A55" s="308">
        <v>15</v>
      </c>
      <c r="B55" s="309">
        <v>45358</v>
      </c>
      <c r="C55" s="237"/>
      <c r="D55" s="237" t="s">
        <v>980</v>
      </c>
      <c r="E55" s="308" t="s">
        <v>589</v>
      </c>
      <c r="F55" s="308">
        <v>4865</v>
      </c>
      <c r="G55" s="308">
        <v>4815</v>
      </c>
      <c r="H55" s="308">
        <v>4918</v>
      </c>
      <c r="I55" s="205" t="s">
        <v>981</v>
      </c>
      <c r="J55" s="310" t="s">
        <v>986</v>
      </c>
      <c r="K55" s="220">
        <f t="shared" si="45"/>
        <v>53</v>
      </c>
      <c r="L55" s="292">
        <f t="shared" ref="L55" si="48">(H55*N55)*0.03%</f>
        <v>295.08</v>
      </c>
      <c r="M55" s="221">
        <f t="shared" ref="M55" si="49">(K55*N55)-L55</f>
        <v>10304.92</v>
      </c>
      <c r="N55" s="220">
        <v>200</v>
      </c>
      <c r="O55" s="99" t="s">
        <v>580</v>
      </c>
      <c r="P55" s="222">
        <v>45358</v>
      </c>
      <c r="Q55" s="258"/>
      <c r="R55" s="137"/>
      <c r="S55" s="54" t="s">
        <v>579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8"/>
      <c r="AH55" s="139"/>
      <c r="AI55" s="137"/>
      <c r="AJ55" s="137"/>
      <c r="AK55" s="138"/>
      <c r="AL55" s="138"/>
      <c r="AM55" s="138"/>
    </row>
    <row r="56" spans="1:39" ht="12.75" customHeight="1">
      <c r="A56" s="308">
        <v>16</v>
      </c>
      <c r="B56" s="309">
        <v>45358</v>
      </c>
      <c r="C56" s="237"/>
      <c r="D56" s="237" t="s">
        <v>982</v>
      </c>
      <c r="E56" s="308" t="s">
        <v>589</v>
      </c>
      <c r="F56" s="308">
        <v>4732</v>
      </c>
      <c r="G56" s="308">
        <v>4655</v>
      </c>
      <c r="H56" s="308">
        <v>4805</v>
      </c>
      <c r="I56" s="205" t="s">
        <v>983</v>
      </c>
      <c r="J56" s="310" t="s">
        <v>1002</v>
      </c>
      <c r="K56" s="220">
        <f t="shared" si="45"/>
        <v>73</v>
      </c>
      <c r="L56" s="292">
        <f t="shared" ref="L56:L58" si="50">(H56*N56)*0.03%</f>
        <v>216.22499999999999</v>
      </c>
      <c r="M56" s="221">
        <f t="shared" ref="M56:M58" si="51">(K56*N56)-L56</f>
        <v>10733.775</v>
      </c>
      <c r="N56" s="220">
        <v>150</v>
      </c>
      <c r="O56" s="99" t="s">
        <v>580</v>
      </c>
      <c r="P56" s="222">
        <v>45362</v>
      </c>
      <c r="Q56" s="258"/>
      <c r="R56" s="137"/>
      <c r="S56" s="54" t="s">
        <v>771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8"/>
      <c r="AH56" s="139"/>
      <c r="AI56" s="137"/>
      <c r="AJ56" s="137"/>
      <c r="AK56" s="138"/>
      <c r="AL56" s="138"/>
      <c r="AM56" s="138"/>
    </row>
    <row r="57" spans="1:39" ht="12.75" customHeight="1">
      <c r="A57" s="323">
        <v>17</v>
      </c>
      <c r="B57" s="334">
        <v>45362</v>
      </c>
      <c r="C57" s="322"/>
      <c r="D57" s="322" t="s">
        <v>908</v>
      </c>
      <c r="E57" s="323" t="s">
        <v>589</v>
      </c>
      <c r="F57" s="323">
        <v>22490</v>
      </c>
      <c r="G57" s="323">
        <v>22315</v>
      </c>
      <c r="H57" s="323">
        <v>22495</v>
      </c>
      <c r="I57" s="324" t="s">
        <v>1001</v>
      </c>
      <c r="J57" s="335" t="s">
        <v>947</v>
      </c>
      <c r="K57" s="336">
        <f t="shared" si="45"/>
        <v>5</v>
      </c>
      <c r="L57" s="337">
        <f t="shared" si="50"/>
        <v>337.42499999999995</v>
      </c>
      <c r="M57" s="338">
        <f t="shared" si="51"/>
        <v>-87.424999999999955</v>
      </c>
      <c r="N57" s="336">
        <v>50</v>
      </c>
      <c r="O57" s="339" t="s">
        <v>597</v>
      </c>
      <c r="P57" s="340">
        <v>45362</v>
      </c>
      <c r="Q57" s="258"/>
      <c r="R57" s="137"/>
      <c r="S57" s="5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8"/>
      <c r="AH57" s="139"/>
      <c r="AI57" s="137"/>
      <c r="AJ57" s="137"/>
      <c r="AK57" s="138"/>
      <c r="AL57" s="138"/>
      <c r="AM57" s="138"/>
    </row>
    <row r="58" spans="1:39" ht="12.75" customHeight="1">
      <c r="A58" s="282">
        <v>18</v>
      </c>
      <c r="B58" s="283">
        <v>45363</v>
      </c>
      <c r="C58" s="284"/>
      <c r="D58" s="284" t="s">
        <v>910</v>
      </c>
      <c r="E58" s="282" t="s">
        <v>589</v>
      </c>
      <c r="F58" s="282">
        <v>152.65</v>
      </c>
      <c r="G58" s="282">
        <v>150.5</v>
      </c>
      <c r="H58" s="282">
        <v>150.5</v>
      </c>
      <c r="I58" s="285" t="s">
        <v>1021</v>
      </c>
      <c r="J58" s="311" t="s">
        <v>1059</v>
      </c>
      <c r="K58" s="288">
        <f t="shared" si="45"/>
        <v>-2.1500000000000057</v>
      </c>
      <c r="L58" s="293">
        <f t="shared" si="50"/>
        <v>225.74999999999997</v>
      </c>
      <c r="M58" s="287">
        <f t="shared" si="51"/>
        <v>-10975.750000000029</v>
      </c>
      <c r="N58" s="288">
        <v>5000</v>
      </c>
      <c r="O58" s="289" t="s">
        <v>590</v>
      </c>
      <c r="P58" s="290">
        <v>45364</v>
      </c>
      <c r="Q58" s="258"/>
      <c r="R58" s="137"/>
      <c r="S58" s="5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8"/>
      <c r="AH58" s="139"/>
      <c r="AI58" s="137"/>
      <c r="AJ58" s="137"/>
      <c r="AK58" s="138"/>
      <c r="AL58" s="138"/>
      <c r="AM58" s="138"/>
    </row>
    <row r="59" spans="1:39" ht="12.75" customHeight="1">
      <c r="A59" s="282">
        <v>19</v>
      </c>
      <c r="B59" s="283">
        <v>45363</v>
      </c>
      <c r="C59" s="284"/>
      <c r="D59" s="284" t="s">
        <v>1025</v>
      </c>
      <c r="E59" s="282" t="s">
        <v>589</v>
      </c>
      <c r="F59" s="282">
        <v>1227</v>
      </c>
      <c r="G59" s="282">
        <v>1205</v>
      </c>
      <c r="H59" s="282">
        <v>1198.5</v>
      </c>
      <c r="I59" s="285" t="s">
        <v>1026</v>
      </c>
      <c r="J59" s="311" t="s">
        <v>1063</v>
      </c>
      <c r="K59" s="288">
        <f t="shared" si="45"/>
        <v>-28.5</v>
      </c>
      <c r="L59" s="293">
        <f t="shared" ref="L59" si="52">(H59*N59)*0.03%</f>
        <v>179.77499999999998</v>
      </c>
      <c r="M59" s="287">
        <f t="shared" ref="M59" si="53">(K59*N59)-L59</f>
        <v>-14429.775</v>
      </c>
      <c r="N59" s="288">
        <v>500</v>
      </c>
      <c r="O59" s="289" t="s">
        <v>590</v>
      </c>
      <c r="P59" s="290">
        <v>45364</v>
      </c>
      <c r="Q59" s="258"/>
      <c r="R59" s="137"/>
      <c r="S59" s="5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8"/>
      <c r="AH59" s="139"/>
      <c r="AI59" s="137"/>
      <c r="AJ59" s="137"/>
      <c r="AK59" s="138"/>
      <c r="AL59" s="138"/>
      <c r="AM59" s="138"/>
    </row>
    <row r="60" spans="1:39" ht="12.75" customHeight="1">
      <c r="A60" s="207"/>
      <c r="B60" s="264"/>
      <c r="C60" s="259"/>
      <c r="D60" s="259"/>
      <c r="E60" s="207"/>
      <c r="F60" s="207"/>
      <c r="G60" s="207"/>
      <c r="H60" s="207"/>
      <c r="I60" s="209"/>
      <c r="J60" s="206"/>
      <c r="K60" s="96"/>
      <c r="L60" s="98"/>
      <c r="M60" s="261"/>
      <c r="N60" s="96"/>
      <c r="O60" s="97"/>
      <c r="P60" s="265"/>
      <c r="Q60" s="258"/>
      <c r="R60" s="137"/>
      <c r="S60" s="5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8"/>
      <c r="AH60" s="139"/>
      <c r="AI60" s="137"/>
      <c r="AJ60" s="137"/>
      <c r="AK60" s="138"/>
      <c r="AL60" s="138"/>
      <c r="AM60" s="138"/>
    </row>
    <row r="61" spans="1:39" ht="12.75" customHeight="1">
      <c r="A61" s="207"/>
      <c r="B61" s="264"/>
      <c r="C61" s="259"/>
      <c r="D61" s="259"/>
      <c r="E61" s="207"/>
      <c r="F61" s="207"/>
      <c r="G61" s="207"/>
      <c r="H61" s="207"/>
      <c r="I61" s="209"/>
      <c r="J61" s="206"/>
      <c r="K61" s="96"/>
      <c r="L61" s="98"/>
      <c r="M61" s="261"/>
      <c r="N61" s="96"/>
      <c r="O61" s="97"/>
      <c r="P61" s="265"/>
      <c r="Q61" s="258"/>
      <c r="R61" s="137"/>
      <c r="S61" s="5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8"/>
      <c r="AH61" s="139"/>
      <c r="AI61" s="137"/>
      <c r="AJ61" s="137"/>
      <c r="AK61" s="138"/>
      <c r="AL61" s="138"/>
      <c r="AM61" s="138"/>
    </row>
    <row r="63" spans="1:39" ht="12.75" customHeight="1">
      <c r="A63" s="138"/>
      <c r="B63" s="140"/>
      <c r="C63" s="137"/>
      <c r="D63" s="137"/>
      <c r="E63" s="138"/>
      <c r="F63" s="138"/>
      <c r="G63" s="138"/>
      <c r="H63" s="141"/>
      <c r="I63" s="141"/>
      <c r="J63" s="141"/>
      <c r="K63" s="137"/>
      <c r="L63" s="138"/>
      <c r="M63" s="138"/>
      <c r="N63" s="138"/>
      <c r="O63" s="141"/>
      <c r="P63" s="141"/>
      <c r="Q63" s="141"/>
      <c r="R63" s="137"/>
      <c r="S63" s="5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8"/>
      <c r="AH63" s="139"/>
      <c r="AI63" s="137"/>
      <c r="AJ63" s="137"/>
      <c r="AK63" s="138"/>
      <c r="AL63" s="138"/>
      <c r="AM63" s="138"/>
    </row>
    <row r="64" spans="1:39">
      <c r="A64" s="142" t="s">
        <v>595</v>
      </c>
      <c r="B64" s="142"/>
      <c r="C64" s="142"/>
      <c r="D64" s="142"/>
      <c r="E64" s="143"/>
      <c r="F64" s="105"/>
      <c r="G64" s="105"/>
      <c r="H64" s="105"/>
      <c r="I64" s="105"/>
      <c r="J64" s="1"/>
      <c r="K64" s="6"/>
      <c r="L64" s="6"/>
      <c r="M64" s="6"/>
      <c r="N64" s="1"/>
      <c r="O64" s="1"/>
      <c r="P64" s="37"/>
      <c r="Q64" s="37"/>
      <c r="R64" s="37"/>
      <c r="S64" s="6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37"/>
      <c r="AH64" s="37"/>
      <c r="AI64" s="37"/>
      <c r="AJ64" s="37"/>
      <c r="AK64" s="37"/>
      <c r="AL64" s="37"/>
      <c r="AM64" s="37"/>
    </row>
    <row r="65" spans="1:39" ht="38.25">
      <c r="A65" s="93" t="s">
        <v>16</v>
      </c>
      <c r="B65" s="93" t="s">
        <v>553</v>
      </c>
      <c r="C65" s="93"/>
      <c r="D65" s="94" t="s">
        <v>564</v>
      </c>
      <c r="E65" s="93" t="s">
        <v>565</v>
      </c>
      <c r="F65" s="93" t="s">
        <v>566</v>
      </c>
      <c r="G65" s="93" t="s">
        <v>587</v>
      </c>
      <c r="H65" s="93" t="s">
        <v>568</v>
      </c>
      <c r="I65" s="93" t="s">
        <v>569</v>
      </c>
      <c r="J65" s="92" t="s">
        <v>570</v>
      </c>
      <c r="K65" s="92" t="s">
        <v>596</v>
      </c>
      <c r="L65" s="95" t="s">
        <v>572</v>
      </c>
      <c r="M65" s="136" t="s">
        <v>593</v>
      </c>
      <c r="N65" s="93" t="s">
        <v>594</v>
      </c>
      <c r="O65" s="93" t="s">
        <v>574</v>
      </c>
      <c r="P65" s="94" t="s">
        <v>575</v>
      </c>
      <c r="Q65" s="262"/>
      <c r="R65" s="37"/>
      <c r="S65" s="6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37"/>
      <c r="AH65" s="37"/>
      <c r="AI65" s="37"/>
      <c r="AJ65" s="37"/>
      <c r="AK65" s="37"/>
      <c r="AL65" s="37"/>
      <c r="AM65" s="37"/>
    </row>
    <row r="66" spans="1:39" s="305" customFormat="1" ht="12.75" customHeight="1">
      <c r="A66" s="282">
        <v>1</v>
      </c>
      <c r="B66" s="283">
        <v>45352</v>
      </c>
      <c r="C66" s="284"/>
      <c r="D66" s="284" t="s">
        <v>913</v>
      </c>
      <c r="E66" s="282" t="s">
        <v>589</v>
      </c>
      <c r="F66" s="282">
        <v>97</v>
      </c>
      <c r="G66" s="282">
        <v>60</v>
      </c>
      <c r="H66" s="282">
        <v>64</v>
      </c>
      <c r="I66" s="285" t="s">
        <v>882</v>
      </c>
      <c r="J66" s="286" t="s">
        <v>917</v>
      </c>
      <c r="K66" s="291">
        <f>H66-F66</f>
        <v>-33</v>
      </c>
      <c r="L66" s="312">
        <v>50</v>
      </c>
      <c r="M66" s="313">
        <f t="shared" ref="M66" si="54">(K66*N66)-L66</f>
        <v>-1700</v>
      </c>
      <c r="N66" s="291">
        <v>50</v>
      </c>
      <c r="O66" s="286" t="s">
        <v>590</v>
      </c>
      <c r="P66" s="283">
        <v>45352</v>
      </c>
      <c r="Q66" s="299"/>
      <c r="R66" s="300"/>
      <c r="S66" s="301" t="s">
        <v>579</v>
      </c>
      <c r="T66" s="302"/>
      <c r="U66" s="302"/>
      <c r="V66" s="302"/>
      <c r="W66" s="302"/>
      <c r="X66" s="302"/>
      <c r="Y66" s="302"/>
      <c r="Z66" s="302"/>
      <c r="AA66" s="302"/>
      <c r="AB66" s="302"/>
      <c r="AC66" s="302"/>
      <c r="AD66" s="302"/>
      <c r="AE66" s="302"/>
      <c r="AF66" s="302"/>
      <c r="AG66" s="303"/>
      <c r="AH66" s="304"/>
      <c r="AI66" s="300"/>
      <c r="AJ66" s="300"/>
      <c r="AK66" s="303"/>
      <c r="AL66" s="303"/>
      <c r="AM66" s="303"/>
    </row>
    <row r="67" spans="1:39" s="305" customFormat="1" ht="12.75" customHeight="1">
      <c r="A67" s="368">
        <v>2</v>
      </c>
      <c r="B67" s="366">
        <v>45355</v>
      </c>
      <c r="C67" s="322"/>
      <c r="D67" s="322" t="s">
        <v>940</v>
      </c>
      <c r="E67" s="323" t="s">
        <v>860</v>
      </c>
      <c r="F67" s="323">
        <v>30</v>
      </c>
      <c r="G67" s="323"/>
      <c r="H67" s="323">
        <v>10</v>
      </c>
      <c r="I67" s="324"/>
      <c r="J67" s="364" t="s">
        <v>947</v>
      </c>
      <c r="K67" s="325">
        <f>F67-H67</f>
        <v>20</v>
      </c>
      <c r="L67" s="326">
        <v>50</v>
      </c>
      <c r="M67" s="370">
        <v>100</v>
      </c>
      <c r="N67" s="325">
        <v>40</v>
      </c>
      <c r="O67" s="364" t="s">
        <v>597</v>
      </c>
      <c r="P67" s="366">
        <v>45356</v>
      </c>
      <c r="Q67" s="299"/>
      <c r="R67" s="300"/>
      <c r="S67" s="301" t="s">
        <v>878</v>
      </c>
      <c r="T67" s="302"/>
      <c r="U67" s="302"/>
      <c r="V67" s="302"/>
      <c r="W67" s="302"/>
      <c r="X67" s="302"/>
      <c r="Y67" s="302"/>
      <c r="Z67" s="302"/>
      <c r="AA67" s="302"/>
      <c r="AB67" s="302"/>
      <c r="AC67" s="302"/>
      <c r="AD67" s="302"/>
      <c r="AE67" s="302"/>
      <c r="AF67" s="302"/>
      <c r="AG67" s="303"/>
      <c r="AH67" s="304"/>
      <c r="AI67" s="300"/>
      <c r="AJ67" s="300"/>
      <c r="AK67" s="303"/>
      <c r="AL67" s="303"/>
      <c r="AM67" s="303"/>
    </row>
    <row r="68" spans="1:39" s="305" customFormat="1" ht="12.75" customHeight="1">
      <c r="A68" s="369"/>
      <c r="B68" s="367"/>
      <c r="C68" s="322"/>
      <c r="D68" s="322" t="s">
        <v>941</v>
      </c>
      <c r="E68" s="323" t="s">
        <v>860</v>
      </c>
      <c r="F68" s="323">
        <v>37</v>
      </c>
      <c r="G68" s="323"/>
      <c r="H68" s="323">
        <v>52</v>
      </c>
      <c r="I68" s="324"/>
      <c r="J68" s="365"/>
      <c r="K68" s="325">
        <f>F68-H68</f>
        <v>-15</v>
      </c>
      <c r="L68" s="326">
        <v>50</v>
      </c>
      <c r="M68" s="371"/>
      <c r="N68" s="325">
        <v>40</v>
      </c>
      <c r="O68" s="365"/>
      <c r="P68" s="367"/>
      <c r="Q68" s="299"/>
      <c r="R68" s="300"/>
      <c r="S68" s="301"/>
      <c r="T68" s="302"/>
      <c r="U68" s="302"/>
      <c r="V68" s="302"/>
      <c r="W68" s="302"/>
      <c r="X68" s="302"/>
      <c r="Y68" s="302"/>
      <c r="Z68" s="302"/>
      <c r="AA68" s="302"/>
      <c r="AB68" s="302"/>
      <c r="AC68" s="302"/>
      <c r="AD68" s="302"/>
      <c r="AE68" s="302"/>
      <c r="AF68" s="302"/>
      <c r="AG68" s="303"/>
      <c r="AH68" s="304"/>
      <c r="AI68" s="300"/>
      <c r="AJ68" s="300"/>
      <c r="AK68" s="303"/>
      <c r="AL68" s="303"/>
      <c r="AM68" s="303"/>
    </row>
    <row r="69" spans="1:39" s="305" customFormat="1" ht="12.75" customHeight="1">
      <c r="A69" s="308">
        <v>3</v>
      </c>
      <c r="B69" s="309">
        <v>45356</v>
      </c>
      <c r="C69" s="237"/>
      <c r="D69" s="237" t="s">
        <v>950</v>
      </c>
      <c r="E69" s="308" t="s">
        <v>589</v>
      </c>
      <c r="F69" s="308">
        <v>240</v>
      </c>
      <c r="G69" s="308">
        <v>90</v>
      </c>
      <c r="H69" s="308">
        <v>300</v>
      </c>
      <c r="I69" s="308" t="s">
        <v>951</v>
      </c>
      <c r="J69" s="331" t="s">
        <v>794</v>
      </c>
      <c r="K69" s="278">
        <f>H69-F69</f>
        <v>60</v>
      </c>
      <c r="L69" s="332">
        <v>50</v>
      </c>
      <c r="M69" s="333">
        <f t="shared" ref="M69" si="55">(K69*N69)-L69</f>
        <v>850</v>
      </c>
      <c r="N69" s="278">
        <v>15</v>
      </c>
      <c r="O69" s="331" t="s">
        <v>580</v>
      </c>
      <c r="P69" s="309">
        <v>45356</v>
      </c>
      <c r="Q69" s="299"/>
      <c r="R69" s="300"/>
      <c r="S69" s="301" t="s">
        <v>579</v>
      </c>
      <c r="T69" s="302"/>
      <c r="U69" s="302"/>
      <c r="V69" s="302"/>
      <c r="W69" s="302"/>
      <c r="X69" s="302"/>
      <c r="Y69" s="302"/>
      <c r="Z69" s="302"/>
      <c r="AA69" s="302"/>
      <c r="AB69" s="302"/>
      <c r="AC69" s="302"/>
      <c r="AD69" s="302"/>
      <c r="AE69" s="302"/>
      <c r="AF69" s="302"/>
      <c r="AG69" s="303"/>
      <c r="AH69" s="304"/>
      <c r="AI69" s="300"/>
      <c r="AJ69" s="300"/>
      <c r="AK69" s="303"/>
      <c r="AL69" s="303"/>
      <c r="AM69" s="303"/>
    </row>
    <row r="70" spans="1:39" s="305" customFormat="1" ht="12.75" customHeight="1">
      <c r="A70" s="308">
        <v>4</v>
      </c>
      <c r="B70" s="309">
        <v>45356</v>
      </c>
      <c r="C70" s="237"/>
      <c r="D70" s="237" t="s">
        <v>952</v>
      </c>
      <c r="E70" s="308" t="s">
        <v>589</v>
      </c>
      <c r="F70" s="308">
        <v>30</v>
      </c>
      <c r="G70" s="308">
        <v>5</v>
      </c>
      <c r="H70" s="308">
        <v>45</v>
      </c>
      <c r="I70" s="308" t="s">
        <v>953</v>
      </c>
      <c r="J70" s="331" t="s">
        <v>957</v>
      </c>
      <c r="K70" s="278">
        <f>H70-F70</f>
        <v>15</v>
      </c>
      <c r="L70" s="332">
        <v>50</v>
      </c>
      <c r="M70" s="333">
        <f t="shared" ref="M70" si="56">(K70*N70)-L70</f>
        <v>550</v>
      </c>
      <c r="N70" s="278">
        <v>40</v>
      </c>
      <c r="O70" s="331" t="s">
        <v>580</v>
      </c>
      <c r="P70" s="309">
        <v>45356</v>
      </c>
      <c r="Q70" s="299"/>
      <c r="R70" s="300"/>
      <c r="S70" s="301" t="s">
        <v>878</v>
      </c>
      <c r="T70" s="302"/>
      <c r="U70" s="302"/>
      <c r="V70" s="302"/>
      <c r="W70" s="302"/>
      <c r="X70" s="302"/>
      <c r="Y70" s="302"/>
      <c r="Z70" s="302"/>
      <c r="AA70" s="302"/>
      <c r="AB70" s="302"/>
      <c r="AC70" s="302"/>
      <c r="AD70" s="302"/>
      <c r="AE70" s="302"/>
      <c r="AF70" s="302"/>
      <c r="AG70" s="303"/>
      <c r="AH70" s="304"/>
      <c r="AI70" s="300"/>
      <c r="AJ70" s="300"/>
      <c r="AK70" s="303"/>
      <c r="AL70" s="303"/>
      <c r="AM70" s="303"/>
    </row>
    <row r="71" spans="1:39" s="305" customFormat="1" ht="12.75" customHeight="1">
      <c r="A71" s="282">
        <v>5</v>
      </c>
      <c r="B71" s="283">
        <v>45356</v>
      </c>
      <c r="C71" s="284"/>
      <c r="D71" s="284" t="s">
        <v>954</v>
      </c>
      <c r="E71" s="282" t="s">
        <v>860</v>
      </c>
      <c r="F71" s="282">
        <v>250</v>
      </c>
      <c r="G71" s="282">
        <v>305</v>
      </c>
      <c r="H71" s="282">
        <v>297.5</v>
      </c>
      <c r="I71" s="282" t="s">
        <v>955</v>
      </c>
      <c r="J71" s="286" t="s">
        <v>956</v>
      </c>
      <c r="K71" s="291">
        <f>F71-H71</f>
        <v>-47.5</v>
      </c>
      <c r="L71" s="312">
        <v>50</v>
      </c>
      <c r="M71" s="313">
        <f t="shared" ref="M71" si="57">(K71*N71)-L71</f>
        <v>-2425</v>
      </c>
      <c r="N71" s="291">
        <v>50</v>
      </c>
      <c r="O71" s="286" t="s">
        <v>590</v>
      </c>
      <c r="P71" s="283">
        <v>45356</v>
      </c>
      <c r="Q71" s="299"/>
      <c r="R71" s="300"/>
      <c r="S71" s="301" t="s">
        <v>579</v>
      </c>
      <c r="T71" s="302"/>
      <c r="U71" s="302"/>
      <c r="V71" s="302"/>
      <c r="W71" s="302"/>
      <c r="X71" s="302"/>
      <c r="Y71" s="302"/>
      <c r="Z71" s="302"/>
      <c r="AA71" s="302"/>
      <c r="AB71" s="302"/>
      <c r="AC71" s="302"/>
      <c r="AD71" s="302"/>
      <c r="AE71" s="302"/>
      <c r="AF71" s="302"/>
      <c r="AG71" s="303"/>
      <c r="AH71" s="304"/>
      <c r="AI71" s="300"/>
      <c r="AJ71" s="300"/>
      <c r="AK71" s="303"/>
      <c r="AL71" s="303"/>
      <c r="AM71" s="303"/>
    </row>
    <row r="72" spans="1:39" s="305" customFormat="1" ht="12.75" customHeight="1">
      <c r="A72" s="378">
        <v>6</v>
      </c>
      <c r="B72" s="376">
        <v>45358</v>
      </c>
      <c r="C72" s="237"/>
      <c r="D72" s="237" t="s">
        <v>977</v>
      </c>
      <c r="E72" s="308" t="s">
        <v>589</v>
      </c>
      <c r="F72" s="308">
        <v>37.5</v>
      </c>
      <c r="G72" s="308"/>
      <c r="H72" s="308">
        <v>42.5</v>
      </c>
      <c r="I72" s="205"/>
      <c r="J72" s="374" t="s">
        <v>1029</v>
      </c>
      <c r="K72" s="278">
        <f>H72-F72</f>
        <v>5</v>
      </c>
      <c r="L72" s="332">
        <v>50</v>
      </c>
      <c r="M72" s="372">
        <v>1500</v>
      </c>
      <c r="N72" s="278">
        <v>400</v>
      </c>
      <c r="O72" s="374" t="s">
        <v>580</v>
      </c>
      <c r="P72" s="376">
        <v>45363</v>
      </c>
      <c r="Q72" s="299"/>
      <c r="R72" s="300"/>
      <c r="S72" s="301" t="s">
        <v>579</v>
      </c>
      <c r="T72" s="302"/>
      <c r="U72" s="302"/>
      <c r="V72" s="302"/>
      <c r="W72" s="302"/>
      <c r="X72" s="302"/>
      <c r="Y72" s="302"/>
      <c r="Z72" s="302"/>
      <c r="AA72" s="302"/>
      <c r="AB72" s="302"/>
      <c r="AC72" s="302"/>
      <c r="AD72" s="302"/>
      <c r="AE72" s="302"/>
      <c r="AF72" s="302"/>
      <c r="AG72" s="303"/>
      <c r="AH72" s="304"/>
      <c r="AI72" s="300"/>
      <c r="AJ72" s="300"/>
      <c r="AK72" s="303"/>
      <c r="AL72" s="303"/>
      <c r="AM72" s="303"/>
    </row>
    <row r="73" spans="1:39" s="305" customFormat="1" ht="12.75" customHeight="1">
      <c r="A73" s="379"/>
      <c r="B73" s="377"/>
      <c r="C73" s="237"/>
      <c r="D73" s="237" t="s">
        <v>978</v>
      </c>
      <c r="E73" s="308" t="s">
        <v>860</v>
      </c>
      <c r="F73" s="308">
        <v>21.5</v>
      </c>
      <c r="G73" s="308"/>
      <c r="H73" s="308">
        <v>22.5</v>
      </c>
      <c r="I73" s="205"/>
      <c r="J73" s="375"/>
      <c r="K73" s="278">
        <f>F73-H73</f>
        <v>-1</v>
      </c>
      <c r="L73" s="332">
        <v>50</v>
      </c>
      <c r="M73" s="373"/>
      <c r="N73" s="278">
        <v>400</v>
      </c>
      <c r="O73" s="375"/>
      <c r="P73" s="377"/>
      <c r="Q73" s="299"/>
      <c r="R73" s="300"/>
      <c r="S73" s="301"/>
      <c r="T73" s="302"/>
      <c r="U73" s="302"/>
      <c r="V73" s="302"/>
      <c r="W73" s="302"/>
      <c r="X73" s="302"/>
      <c r="Y73" s="302"/>
      <c r="Z73" s="302"/>
      <c r="AA73" s="302"/>
      <c r="AB73" s="302"/>
      <c r="AC73" s="302"/>
      <c r="AD73" s="302"/>
      <c r="AE73" s="302"/>
      <c r="AF73" s="302"/>
      <c r="AG73" s="303"/>
      <c r="AH73" s="304"/>
      <c r="AI73" s="300"/>
      <c r="AJ73" s="300"/>
      <c r="AK73" s="303"/>
      <c r="AL73" s="303"/>
      <c r="AM73" s="303"/>
    </row>
    <row r="74" spans="1:39" s="305" customFormat="1" ht="12.75" customHeight="1">
      <c r="A74" s="308">
        <v>7</v>
      </c>
      <c r="B74" s="309">
        <v>45358</v>
      </c>
      <c r="C74" s="237"/>
      <c r="D74" s="237" t="s">
        <v>984</v>
      </c>
      <c r="E74" s="308" t="s">
        <v>589</v>
      </c>
      <c r="F74" s="308">
        <v>16</v>
      </c>
      <c r="G74" s="308">
        <v>0</v>
      </c>
      <c r="H74" s="308">
        <v>41</v>
      </c>
      <c r="I74" s="205" t="s">
        <v>985</v>
      </c>
      <c r="J74" s="331" t="s">
        <v>747</v>
      </c>
      <c r="K74" s="278">
        <f>H74-F74</f>
        <v>25</v>
      </c>
      <c r="L74" s="332">
        <v>50</v>
      </c>
      <c r="M74" s="333">
        <f t="shared" ref="M74:M75" si="58">(K74*N74)-L74</f>
        <v>1200</v>
      </c>
      <c r="N74" s="278">
        <v>50</v>
      </c>
      <c r="O74" s="331" t="s">
        <v>580</v>
      </c>
      <c r="P74" s="309">
        <v>45358</v>
      </c>
      <c r="Q74" s="299"/>
      <c r="R74" s="300"/>
      <c r="S74" s="301" t="s">
        <v>579</v>
      </c>
      <c r="T74" s="302"/>
      <c r="U74" s="302"/>
      <c r="V74" s="302"/>
      <c r="W74" s="302"/>
      <c r="X74" s="302"/>
      <c r="Y74" s="302"/>
      <c r="Z74" s="302"/>
      <c r="AA74" s="302"/>
      <c r="AB74" s="302"/>
      <c r="AC74" s="302"/>
      <c r="AD74" s="302"/>
      <c r="AE74" s="302"/>
      <c r="AF74" s="302"/>
      <c r="AG74" s="303"/>
      <c r="AH74" s="304"/>
      <c r="AI74" s="300"/>
      <c r="AJ74" s="300"/>
      <c r="AK74" s="303"/>
      <c r="AL74" s="303"/>
      <c r="AM74" s="303"/>
    </row>
    <row r="75" spans="1:39" ht="12.75" customHeight="1">
      <c r="A75" s="282">
        <v>8</v>
      </c>
      <c r="B75" s="283">
        <v>45362</v>
      </c>
      <c r="C75" s="284"/>
      <c r="D75" s="284" t="s">
        <v>998</v>
      </c>
      <c r="E75" s="282" t="s">
        <v>589</v>
      </c>
      <c r="F75" s="282">
        <v>295</v>
      </c>
      <c r="G75" s="282">
        <v>190</v>
      </c>
      <c r="H75" s="282">
        <v>190</v>
      </c>
      <c r="I75" s="285" t="s">
        <v>999</v>
      </c>
      <c r="J75" s="286" t="s">
        <v>1000</v>
      </c>
      <c r="K75" s="291">
        <f>H75-F75</f>
        <v>-105</v>
      </c>
      <c r="L75" s="312">
        <v>50</v>
      </c>
      <c r="M75" s="313">
        <f t="shared" si="58"/>
        <v>-1625</v>
      </c>
      <c r="N75" s="291">
        <v>15</v>
      </c>
      <c r="O75" s="286" t="s">
        <v>590</v>
      </c>
      <c r="P75" s="283">
        <v>45362</v>
      </c>
      <c r="Q75" s="258"/>
      <c r="R75" s="137"/>
      <c r="S75" s="5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38"/>
      <c r="AH75" s="139"/>
      <c r="AI75" s="137"/>
      <c r="AJ75" s="137"/>
      <c r="AK75" s="138"/>
      <c r="AL75" s="138"/>
      <c r="AM75" s="138"/>
    </row>
    <row r="76" spans="1:39" ht="12.75" customHeight="1">
      <c r="A76" s="378">
        <v>9</v>
      </c>
      <c r="B76" s="376">
        <v>45362</v>
      </c>
      <c r="C76" s="237"/>
      <c r="D76" s="237" t="s">
        <v>1005</v>
      </c>
      <c r="E76" s="308" t="s">
        <v>860</v>
      </c>
      <c r="F76" s="308">
        <v>35</v>
      </c>
      <c r="G76" s="308"/>
      <c r="H76" s="308">
        <v>33.5</v>
      </c>
      <c r="I76" s="205"/>
      <c r="J76" s="374" t="s">
        <v>1017</v>
      </c>
      <c r="K76" s="278">
        <f>F76-H76</f>
        <v>1.5</v>
      </c>
      <c r="L76" s="332">
        <v>50</v>
      </c>
      <c r="M76" s="372">
        <v>400</v>
      </c>
      <c r="N76" s="278">
        <v>40</v>
      </c>
      <c r="O76" s="374" t="s">
        <v>580</v>
      </c>
      <c r="P76" s="376">
        <v>45363</v>
      </c>
      <c r="Q76" s="258"/>
      <c r="R76" s="137"/>
      <c r="S76" s="5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38"/>
      <c r="AH76" s="139"/>
      <c r="AI76" s="137"/>
      <c r="AJ76" s="137"/>
      <c r="AK76" s="138"/>
      <c r="AL76" s="138"/>
      <c r="AM76" s="138"/>
    </row>
    <row r="77" spans="1:39" ht="12.75" customHeight="1">
      <c r="A77" s="379"/>
      <c r="B77" s="377"/>
      <c r="C77" s="237"/>
      <c r="D77" s="237" t="s">
        <v>1006</v>
      </c>
      <c r="E77" s="308" t="s">
        <v>860</v>
      </c>
      <c r="F77" s="308">
        <v>21</v>
      </c>
      <c r="G77" s="308"/>
      <c r="H77" s="308">
        <v>10</v>
      </c>
      <c r="I77" s="205"/>
      <c r="J77" s="375"/>
      <c r="K77" s="278">
        <f>F77-H77</f>
        <v>11</v>
      </c>
      <c r="L77" s="332">
        <v>50</v>
      </c>
      <c r="M77" s="373"/>
      <c r="N77" s="278">
        <v>40</v>
      </c>
      <c r="O77" s="375"/>
      <c r="P77" s="377"/>
      <c r="Q77" s="258"/>
      <c r="R77" s="137"/>
      <c r="S77" s="5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38"/>
      <c r="AH77" s="139"/>
      <c r="AI77" s="137"/>
      <c r="AJ77" s="137"/>
      <c r="AK77" s="138"/>
      <c r="AL77" s="138"/>
      <c r="AM77" s="138"/>
    </row>
    <row r="78" spans="1:39" ht="12.75" customHeight="1">
      <c r="A78" s="308">
        <v>10</v>
      </c>
      <c r="B78" s="309">
        <v>45363</v>
      </c>
      <c r="C78" s="237"/>
      <c r="D78" s="237" t="s">
        <v>1018</v>
      </c>
      <c r="E78" s="308" t="s">
        <v>589</v>
      </c>
      <c r="F78" s="308">
        <v>19</v>
      </c>
      <c r="G78" s="308">
        <v>0</v>
      </c>
      <c r="H78" s="308">
        <v>45</v>
      </c>
      <c r="I78" s="205" t="s">
        <v>1019</v>
      </c>
      <c r="J78" s="331" t="s">
        <v>934</v>
      </c>
      <c r="K78" s="278">
        <f>H78-F78</f>
        <v>26</v>
      </c>
      <c r="L78" s="332">
        <v>50</v>
      </c>
      <c r="M78" s="333">
        <f t="shared" ref="M78:M80" si="59">(K78*N78)-L78</f>
        <v>990</v>
      </c>
      <c r="N78" s="278">
        <v>40</v>
      </c>
      <c r="O78" s="331" t="s">
        <v>580</v>
      </c>
      <c r="P78" s="309">
        <v>45363</v>
      </c>
      <c r="Q78" s="258"/>
      <c r="R78" s="137"/>
      <c r="S78" s="5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38"/>
      <c r="AH78" s="139"/>
      <c r="AI78" s="137"/>
      <c r="AJ78" s="137"/>
      <c r="AK78" s="138"/>
      <c r="AL78" s="138"/>
      <c r="AM78" s="138"/>
    </row>
    <row r="79" spans="1:39" ht="12.75" customHeight="1">
      <c r="A79" s="308">
        <v>11</v>
      </c>
      <c r="B79" s="309">
        <v>45363</v>
      </c>
      <c r="C79" s="237"/>
      <c r="D79" s="237" t="s">
        <v>1022</v>
      </c>
      <c r="E79" s="308" t="s">
        <v>860</v>
      </c>
      <c r="F79" s="308">
        <v>72</v>
      </c>
      <c r="G79" s="308">
        <v>110</v>
      </c>
      <c r="H79" s="308">
        <v>52</v>
      </c>
      <c r="I79" s="342" t="s">
        <v>1023</v>
      </c>
      <c r="J79" s="331" t="s">
        <v>1027</v>
      </c>
      <c r="K79" s="278">
        <f>F79-H79</f>
        <v>20</v>
      </c>
      <c r="L79" s="332">
        <v>50</v>
      </c>
      <c r="M79" s="333">
        <f t="shared" si="59"/>
        <v>950</v>
      </c>
      <c r="N79" s="278">
        <v>50</v>
      </c>
      <c r="O79" s="331" t="s">
        <v>580</v>
      </c>
      <c r="P79" s="309">
        <v>45363</v>
      </c>
      <c r="Q79" s="258"/>
      <c r="R79" s="137"/>
      <c r="S79" s="5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38"/>
      <c r="AH79" s="139"/>
      <c r="AI79" s="137"/>
      <c r="AJ79" s="137"/>
      <c r="AK79" s="138"/>
      <c r="AL79" s="138"/>
      <c r="AM79" s="138"/>
    </row>
    <row r="80" spans="1:39" ht="12.75" customHeight="1">
      <c r="A80" s="282">
        <v>12</v>
      </c>
      <c r="B80" s="283">
        <v>45363</v>
      </c>
      <c r="C80" s="284"/>
      <c r="D80" s="284" t="s">
        <v>1024</v>
      </c>
      <c r="E80" s="282" t="s">
        <v>860</v>
      </c>
      <c r="F80" s="282">
        <v>80</v>
      </c>
      <c r="G80" s="282">
        <v>140</v>
      </c>
      <c r="H80" s="282">
        <v>115</v>
      </c>
      <c r="I80" s="285">
        <v>1</v>
      </c>
      <c r="J80" s="286" t="s">
        <v>1028</v>
      </c>
      <c r="K80" s="291">
        <f>F80-H80</f>
        <v>-35</v>
      </c>
      <c r="L80" s="312">
        <v>50</v>
      </c>
      <c r="M80" s="313">
        <f t="shared" si="59"/>
        <v>-575</v>
      </c>
      <c r="N80" s="291">
        <v>15</v>
      </c>
      <c r="O80" s="286" t="s">
        <v>590</v>
      </c>
      <c r="P80" s="283">
        <v>45363</v>
      </c>
      <c r="Q80" s="258"/>
      <c r="R80" s="137"/>
      <c r="S80" s="5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38"/>
      <c r="AH80" s="139"/>
      <c r="AI80" s="137"/>
      <c r="AJ80" s="137"/>
      <c r="AK80" s="138"/>
      <c r="AL80" s="138"/>
      <c r="AM80" s="138"/>
    </row>
    <row r="81" spans="1:39" ht="12.75" customHeight="1">
      <c r="A81" s="282">
        <v>13</v>
      </c>
      <c r="B81" s="283">
        <v>45364</v>
      </c>
      <c r="C81" s="284"/>
      <c r="D81" s="284" t="s">
        <v>1052</v>
      </c>
      <c r="E81" s="282" t="s">
        <v>589</v>
      </c>
      <c r="F81" s="282">
        <v>129</v>
      </c>
      <c r="G81" s="282">
        <v>99</v>
      </c>
      <c r="H81" s="282">
        <v>99</v>
      </c>
      <c r="I81" s="285" t="s">
        <v>1053</v>
      </c>
      <c r="J81" s="286" t="s">
        <v>1054</v>
      </c>
      <c r="K81" s="291">
        <f>H81-F81</f>
        <v>-30</v>
      </c>
      <c r="L81" s="312">
        <v>50</v>
      </c>
      <c r="M81" s="313">
        <f t="shared" ref="M81" si="60">(K81*N81)-L81</f>
        <v>-1250</v>
      </c>
      <c r="N81" s="291">
        <v>40</v>
      </c>
      <c r="O81" s="286" t="s">
        <v>590</v>
      </c>
      <c r="P81" s="283">
        <v>45364</v>
      </c>
      <c r="Q81" s="258"/>
      <c r="R81" s="137"/>
      <c r="S81" s="5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38"/>
      <c r="AH81" s="139"/>
      <c r="AI81" s="137"/>
      <c r="AJ81" s="137"/>
      <c r="AK81" s="138"/>
      <c r="AL81" s="138"/>
      <c r="AM81" s="138"/>
    </row>
    <row r="82" spans="1:39" ht="12.75" customHeight="1">
      <c r="A82" s="378">
        <v>14</v>
      </c>
      <c r="B82" s="376">
        <v>45364</v>
      </c>
      <c r="C82" s="237"/>
      <c r="D82" s="237" t="s">
        <v>1062</v>
      </c>
      <c r="E82" s="308" t="s">
        <v>589</v>
      </c>
      <c r="F82" s="308">
        <v>52</v>
      </c>
      <c r="G82" s="308"/>
      <c r="H82" s="308">
        <v>150</v>
      </c>
      <c r="I82" s="205"/>
      <c r="J82" s="374" t="s">
        <v>809</v>
      </c>
      <c r="K82" s="278">
        <f>H82-F82</f>
        <v>98</v>
      </c>
      <c r="L82" s="332">
        <v>50</v>
      </c>
      <c r="M82" s="372">
        <f>49*15-75</f>
        <v>660</v>
      </c>
      <c r="N82" s="278">
        <v>15</v>
      </c>
      <c r="O82" s="374" t="s">
        <v>580</v>
      </c>
      <c r="P82" s="376">
        <v>45364</v>
      </c>
      <c r="Q82" s="258"/>
      <c r="R82" s="137"/>
      <c r="S82" s="5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38"/>
      <c r="AH82" s="139"/>
      <c r="AI82" s="137"/>
      <c r="AJ82" s="137"/>
      <c r="AK82" s="138"/>
      <c r="AL82" s="138"/>
      <c r="AM82" s="138"/>
    </row>
    <row r="83" spans="1:39" ht="12.75" customHeight="1">
      <c r="A83" s="379"/>
      <c r="B83" s="377"/>
      <c r="C83" s="237"/>
      <c r="D83" s="237" t="s">
        <v>1024</v>
      </c>
      <c r="E83" s="308" t="s">
        <v>589</v>
      </c>
      <c r="F83" s="308">
        <v>49</v>
      </c>
      <c r="G83" s="308"/>
      <c r="H83" s="308">
        <v>0</v>
      </c>
      <c r="I83" s="205"/>
      <c r="J83" s="375"/>
      <c r="K83" s="278">
        <v>-49</v>
      </c>
      <c r="L83" s="332">
        <v>50</v>
      </c>
      <c r="M83" s="373"/>
      <c r="N83" s="278">
        <v>15</v>
      </c>
      <c r="O83" s="375"/>
      <c r="P83" s="377"/>
      <c r="Q83" s="258"/>
      <c r="R83" s="137"/>
      <c r="S83" s="5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38"/>
      <c r="AH83" s="139"/>
      <c r="AI83" s="137"/>
      <c r="AJ83" s="137"/>
      <c r="AK83" s="138"/>
      <c r="AL83" s="138"/>
      <c r="AM83" s="138"/>
    </row>
    <row r="84" spans="1:39" ht="12.75" customHeight="1">
      <c r="A84" s="207"/>
      <c r="B84" s="264"/>
      <c r="C84" s="259"/>
      <c r="D84" s="259"/>
      <c r="E84" s="207"/>
      <c r="F84" s="207"/>
      <c r="G84" s="207"/>
      <c r="H84" s="207"/>
      <c r="I84" s="209"/>
      <c r="J84" s="209"/>
      <c r="K84" s="207"/>
      <c r="L84" s="210"/>
      <c r="M84" s="341"/>
      <c r="N84" s="207"/>
      <c r="O84" s="209"/>
      <c r="P84" s="264"/>
      <c r="Q84" s="258"/>
      <c r="R84" s="137"/>
      <c r="S84" s="5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38"/>
      <c r="AH84" s="139"/>
      <c r="AI84" s="137"/>
      <c r="AJ84" s="137"/>
      <c r="AK84" s="138"/>
      <c r="AL84" s="138"/>
      <c r="AM84" s="138"/>
    </row>
    <row r="85" spans="1:39" s="305" customFormat="1" ht="12.75" customHeight="1">
      <c r="A85" s="295"/>
      <c r="B85" s="296"/>
      <c r="C85" s="297"/>
      <c r="D85" s="297"/>
      <c r="E85" s="295"/>
      <c r="F85" s="295"/>
      <c r="G85" s="295"/>
      <c r="H85" s="295"/>
      <c r="I85" s="298"/>
      <c r="J85" s="298"/>
      <c r="K85" s="295"/>
      <c r="L85" s="307"/>
      <c r="M85" s="306"/>
      <c r="N85" s="295"/>
      <c r="O85" s="298"/>
      <c r="P85" s="296"/>
      <c r="Q85" s="299"/>
      <c r="R85" s="300"/>
      <c r="S85" s="301"/>
      <c r="T85" s="302"/>
      <c r="U85" s="302"/>
      <c r="V85" s="302"/>
      <c r="W85" s="302"/>
      <c r="X85" s="302"/>
      <c r="Y85" s="302"/>
      <c r="Z85" s="302"/>
      <c r="AA85" s="302"/>
      <c r="AB85" s="302"/>
      <c r="AC85" s="302"/>
      <c r="AD85" s="302"/>
      <c r="AE85" s="302"/>
      <c r="AF85" s="302"/>
      <c r="AG85" s="303"/>
      <c r="AH85" s="304"/>
      <c r="AI85" s="300"/>
      <c r="AJ85" s="300"/>
      <c r="AK85" s="303"/>
      <c r="AL85" s="303"/>
      <c r="AM85" s="303"/>
    </row>
    <row r="86" spans="1:39" ht="38.25" customHeight="1">
      <c r="A86" s="91" t="s">
        <v>601</v>
      </c>
      <c r="B86" s="144"/>
      <c r="C86" s="144"/>
      <c r="D86" s="145"/>
      <c r="E86" s="126"/>
      <c r="F86" s="6"/>
      <c r="G86" s="6"/>
      <c r="H86" s="127"/>
      <c r="I86" s="146"/>
      <c r="J86" s="1"/>
      <c r="K86" s="6"/>
      <c r="L86" s="6"/>
      <c r="M86" s="6"/>
      <c r="N86" s="1"/>
      <c r="O86" s="1"/>
      <c r="R86" s="1"/>
      <c r="S86" s="6"/>
      <c r="T86" s="1"/>
      <c r="U86" s="1"/>
      <c r="V86" s="1"/>
      <c r="W86" s="1"/>
      <c r="X86" s="1"/>
      <c r="Y86" s="6"/>
      <c r="Z86" s="1"/>
      <c r="AA86" s="1"/>
      <c r="AB86" s="1"/>
      <c r="AC86" s="1"/>
      <c r="AD86" s="1"/>
      <c r="AE86" s="6"/>
      <c r="AF86" s="1"/>
      <c r="AG86" s="1"/>
      <c r="AH86" s="1"/>
      <c r="AI86" s="1"/>
      <c r="AJ86" s="1"/>
      <c r="AK86" s="6"/>
      <c r="AL86" s="1"/>
    </row>
    <row r="87" spans="1:39" ht="38.25">
      <c r="A87" s="92" t="s">
        <v>16</v>
      </c>
      <c r="B87" s="93" t="s">
        <v>553</v>
      </c>
      <c r="C87" s="93"/>
      <c r="D87" s="94" t="s">
        <v>564</v>
      </c>
      <c r="E87" s="93" t="s">
        <v>565</v>
      </c>
      <c r="F87" s="93" t="s">
        <v>566</v>
      </c>
      <c r="G87" s="93" t="s">
        <v>567</v>
      </c>
      <c r="H87" s="93" t="s">
        <v>568</v>
      </c>
      <c r="I87" s="93" t="s">
        <v>569</v>
      </c>
      <c r="J87" s="92" t="s">
        <v>570</v>
      </c>
      <c r="K87" s="130" t="s">
        <v>588</v>
      </c>
      <c r="L87" s="131" t="s">
        <v>572</v>
      </c>
      <c r="M87" s="95" t="s">
        <v>573</v>
      </c>
      <c r="N87" s="93" t="s">
        <v>574</v>
      </c>
      <c r="O87" s="94" t="s">
        <v>575</v>
      </c>
      <c r="P87" s="217" t="s">
        <v>576</v>
      </c>
      <c r="Q87" s="219" t="s">
        <v>853</v>
      </c>
      <c r="R87" s="37"/>
      <c r="S87" s="6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</row>
    <row r="88" spans="1:39" ht="14.25" customHeight="1">
      <c r="A88" s="314">
        <v>1</v>
      </c>
      <c r="B88" s="315">
        <v>45336</v>
      </c>
      <c r="C88" s="316"/>
      <c r="D88" s="316" t="s">
        <v>881</v>
      </c>
      <c r="E88" s="314" t="s">
        <v>577</v>
      </c>
      <c r="F88" s="314" t="s">
        <v>879</v>
      </c>
      <c r="G88" s="314">
        <v>818</v>
      </c>
      <c r="H88" s="314"/>
      <c r="I88" s="314" t="s">
        <v>880</v>
      </c>
      <c r="J88" s="317" t="s">
        <v>578</v>
      </c>
      <c r="K88" s="317"/>
      <c r="L88" s="318"/>
      <c r="M88" s="319"/>
      <c r="N88" s="320"/>
      <c r="O88" s="321"/>
      <c r="P88" s="208"/>
      <c r="Q88" s="208"/>
      <c r="R88" s="37"/>
      <c r="S88" s="37" t="s">
        <v>579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</row>
    <row r="89" spans="1:39" ht="12.75" customHeight="1">
      <c r="A89" s="308">
        <v>2</v>
      </c>
      <c r="B89" s="274">
        <v>45345</v>
      </c>
      <c r="C89" s="237"/>
      <c r="D89" s="237" t="s">
        <v>151</v>
      </c>
      <c r="E89" s="308" t="s">
        <v>577</v>
      </c>
      <c r="F89" s="308">
        <v>240</v>
      </c>
      <c r="G89" s="308">
        <v>205</v>
      </c>
      <c r="H89" s="308">
        <v>266</v>
      </c>
      <c r="I89" s="308" t="s">
        <v>904</v>
      </c>
      <c r="J89" s="278" t="s">
        <v>934</v>
      </c>
      <c r="K89" s="278">
        <f t="shared" ref="K89" si="61">H89-F89</f>
        <v>26</v>
      </c>
      <c r="L89" s="279">
        <f t="shared" ref="L89" si="62">(F89*-0.3)/100</f>
        <v>-0.72</v>
      </c>
      <c r="M89" s="280">
        <f t="shared" ref="M89" si="63">(K89+L89)/F89</f>
        <v>0.10533333333333333</v>
      </c>
      <c r="N89" s="278" t="s">
        <v>580</v>
      </c>
      <c r="O89" s="281">
        <v>45355</v>
      </c>
      <c r="P89" s="274"/>
      <c r="Q89" s="208"/>
      <c r="S89" s="6" t="s">
        <v>579</v>
      </c>
      <c r="T89" s="1"/>
      <c r="U89" s="1"/>
      <c r="V89" s="1"/>
      <c r="W89" s="1"/>
      <c r="X89" s="1"/>
      <c r="Y89" s="1"/>
      <c r="Z89" s="1"/>
    </row>
    <row r="90" spans="1:39" ht="12.75" customHeight="1">
      <c r="A90" s="207">
        <v>3</v>
      </c>
      <c r="B90" s="208">
        <v>45356</v>
      </c>
      <c r="C90" s="259"/>
      <c r="D90" s="259" t="s">
        <v>300</v>
      </c>
      <c r="E90" s="207" t="s">
        <v>577</v>
      </c>
      <c r="F90" s="207" t="s">
        <v>961</v>
      </c>
      <c r="G90" s="207">
        <v>35</v>
      </c>
      <c r="H90" s="207"/>
      <c r="I90" s="207" t="s">
        <v>948</v>
      </c>
      <c r="J90" s="207" t="s">
        <v>578</v>
      </c>
      <c r="K90" s="207"/>
      <c r="L90" s="329"/>
      <c r="M90" s="330"/>
      <c r="N90" s="207"/>
      <c r="O90" s="264"/>
      <c r="P90" s="208"/>
      <c r="Q90" s="327"/>
      <c r="S90" s="328"/>
      <c r="T90" s="239"/>
      <c r="U90" s="239"/>
      <c r="V90" s="239"/>
      <c r="W90" s="239"/>
      <c r="X90" s="239"/>
      <c r="Y90" s="239"/>
      <c r="Z90" s="239"/>
    </row>
    <row r="91" spans="1:39" ht="12.75" customHeight="1">
      <c r="A91" s="207"/>
      <c r="B91" s="208"/>
      <c r="C91" s="259"/>
      <c r="D91" s="259"/>
      <c r="E91" s="207"/>
      <c r="F91" s="207"/>
      <c r="G91" s="207"/>
      <c r="H91" s="207"/>
      <c r="I91" s="207"/>
      <c r="J91" s="207"/>
      <c r="K91" s="207"/>
      <c r="L91" s="329"/>
      <c r="M91" s="330"/>
      <c r="N91" s="207"/>
      <c r="O91" s="264"/>
      <c r="P91" s="208"/>
      <c r="Q91" s="327"/>
      <c r="S91" s="328"/>
      <c r="T91" s="239"/>
      <c r="U91" s="239"/>
      <c r="V91" s="239"/>
      <c r="W91" s="239"/>
      <c r="X91" s="239"/>
      <c r="Y91" s="239"/>
      <c r="Z91" s="239"/>
    </row>
    <row r="92" spans="1:39" ht="12.75" customHeight="1">
      <c r="A92" s="112" t="s">
        <v>581</v>
      </c>
      <c r="B92" s="112"/>
      <c r="C92" s="112"/>
      <c r="D92" s="112"/>
      <c r="E92" s="37"/>
      <c r="F92" s="119" t="s">
        <v>583</v>
      </c>
      <c r="G92" s="54"/>
      <c r="H92" s="54"/>
      <c r="I92" s="54"/>
      <c r="J92" s="6"/>
      <c r="K92" s="132"/>
      <c r="L92" s="133"/>
      <c r="M92" s="6"/>
      <c r="N92" s="102"/>
      <c r="O92" s="147"/>
      <c r="P92" s="1"/>
      <c r="Q92" s="228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39" ht="12.75" customHeight="1">
      <c r="A93" s="118" t="s">
        <v>582</v>
      </c>
      <c r="B93" s="112"/>
      <c r="C93" s="112"/>
      <c r="D93" s="112"/>
      <c r="E93" s="6"/>
      <c r="F93" s="119" t="s">
        <v>586</v>
      </c>
      <c r="G93" s="6"/>
      <c r="H93" s="6" t="s">
        <v>603</v>
      </c>
      <c r="I93" s="6"/>
      <c r="J93" s="1"/>
      <c r="K93" s="6"/>
      <c r="L93" s="6"/>
      <c r="M93" s="6"/>
      <c r="N93" s="1"/>
      <c r="O93" s="1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39" ht="12.75" customHeight="1">
      <c r="A94" s="118"/>
      <c r="B94" s="112"/>
      <c r="C94" s="112"/>
      <c r="D94" s="112"/>
      <c r="E94" s="6"/>
      <c r="F94" s="119"/>
      <c r="G94" s="6"/>
      <c r="H94" s="6"/>
      <c r="I94" s="6"/>
      <c r="J94" s="1"/>
      <c r="K94" s="6"/>
      <c r="L94" s="6"/>
      <c r="M94" s="6"/>
      <c r="N94" s="1"/>
      <c r="O94" s="1"/>
      <c r="R94" s="1"/>
      <c r="S94" s="54"/>
      <c r="T94" s="1"/>
      <c r="U94" s="1"/>
      <c r="V94" s="1"/>
      <c r="W94" s="1"/>
      <c r="X94" s="1"/>
      <c r="Y94" s="1"/>
      <c r="Z94" s="1"/>
      <c r="AA94" s="1"/>
    </row>
    <row r="95" spans="1:39" ht="12.75" customHeight="1">
      <c r="A95" s="118"/>
      <c r="B95" s="112"/>
      <c r="C95" s="112"/>
      <c r="D95" s="112"/>
      <c r="E95" s="6"/>
      <c r="F95" s="119"/>
      <c r="G95" s="54"/>
      <c r="H95" s="37"/>
      <c r="I95" s="54"/>
      <c r="J95" s="6"/>
      <c r="K95" s="132"/>
      <c r="L95" s="133"/>
      <c r="M95" s="6"/>
      <c r="N95" s="102"/>
      <c r="O95" s="134"/>
      <c r="P95" s="1"/>
      <c r="Q95" s="228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39" ht="12.75" customHeight="1">
      <c r="A96" s="118"/>
      <c r="B96" s="112"/>
      <c r="C96" s="112"/>
      <c r="D96" s="112"/>
      <c r="E96" s="6"/>
      <c r="F96" s="119"/>
      <c r="G96" s="54"/>
      <c r="H96" s="37"/>
      <c r="I96" s="54"/>
      <c r="J96" s="6"/>
      <c r="K96" s="132"/>
      <c r="L96" s="133"/>
      <c r="M96" s="6"/>
      <c r="N96" s="102"/>
      <c r="O96" s="134"/>
      <c r="P96" s="1"/>
      <c r="Q96" s="228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18"/>
      <c r="B97" s="112"/>
      <c r="C97" s="112"/>
      <c r="D97" s="112"/>
      <c r="E97" s="6"/>
      <c r="F97" s="119"/>
      <c r="G97" s="54"/>
      <c r="H97" s="37"/>
      <c r="I97" s="54"/>
      <c r="J97" s="6"/>
      <c r="K97" s="132"/>
      <c r="L97" s="133"/>
      <c r="M97" s="6"/>
      <c r="N97" s="102"/>
      <c r="O97" s="134"/>
      <c r="P97" s="1"/>
      <c r="Q97" s="228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18"/>
      <c r="B98" s="112"/>
      <c r="C98" s="112"/>
      <c r="D98" s="112"/>
      <c r="E98" s="6"/>
      <c r="F98" s="119"/>
      <c r="G98" s="54"/>
      <c r="H98" s="37"/>
      <c r="I98" s="54"/>
      <c r="J98" s="6"/>
      <c r="K98" s="132"/>
      <c r="L98" s="133"/>
      <c r="M98" s="6"/>
      <c r="N98" s="102"/>
      <c r="O98" s="134"/>
      <c r="P98" s="1"/>
      <c r="Q98" s="228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18"/>
      <c r="B99" s="112"/>
      <c r="C99" s="112"/>
      <c r="D99" s="112"/>
      <c r="E99" s="6"/>
      <c r="F99" s="119"/>
      <c r="G99" s="54"/>
      <c r="H99" s="37"/>
      <c r="I99" s="54"/>
      <c r="J99" s="6"/>
      <c r="K99" s="132"/>
      <c r="L99" s="133"/>
      <c r="M99" s="6"/>
      <c r="N99" s="102"/>
      <c r="O99" s="134"/>
      <c r="P99" s="1"/>
      <c r="Q99" s="228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18"/>
      <c r="B100" s="112"/>
      <c r="C100" s="112"/>
      <c r="D100" s="112"/>
      <c r="E100" s="6"/>
      <c r="F100" s="119"/>
      <c r="G100" s="54"/>
      <c r="H100" s="37"/>
      <c r="I100" s="54"/>
      <c r="J100" s="6"/>
      <c r="K100" s="132"/>
      <c r="L100" s="133"/>
      <c r="M100" s="6"/>
      <c r="N100" s="102"/>
      <c r="O100" s="134"/>
      <c r="P100" s="1"/>
      <c r="Q100" s="228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54"/>
      <c r="B101" s="101"/>
      <c r="C101" s="101"/>
      <c r="D101" s="37"/>
      <c r="E101" s="54"/>
      <c r="F101" s="54"/>
      <c r="G101" s="54"/>
      <c r="H101" s="37"/>
      <c r="I101" s="54"/>
      <c r="J101" s="6"/>
      <c r="K101" s="132"/>
      <c r="L101" s="133"/>
      <c r="M101" s="6"/>
      <c r="N101" s="102"/>
      <c r="O101" s="134"/>
      <c r="P101" s="1"/>
      <c r="Q101" s="228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38.25" customHeight="1">
      <c r="A102" s="37"/>
      <c r="B102" s="148" t="s">
        <v>604</v>
      </c>
      <c r="C102" s="148"/>
      <c r="D102" s="148"/>
      <c r="E102" s="148"/>
      <c r="F102" s="6"/>
      <c r="G102" s="6"/>
      <c r="H102" s="128"/>
      <c r="I102" s="6"/>
      <c r="J102" s="128"/>
      <c r="K102" s="129"/>
      <c r="L102" s="6"/>
      <c r="M102" s="6"/>
      <c r="N102" s="1"/>
      <c r="O102" s="1"/>
      <c r="P102" s="1"/>
      <c r="Q102" s="228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92" t="s">
        <v>16</v>
      </c>
      <c r="B103" s="93" t="s">
        <v>553</v>
      </c>
      <c r="C103" s="93"/>
      <c r="D103" s="94" t="s">
        <v>564</v>
      </c>
      <c r="E103" s="93" t="s">
        <v>565</v>
      </c>
      <c r="F103" s="93" t="s">
        <v>566</v>
      </c>
      <c r="G103" s="93" t="s">
        <v>605</v>
      </c>
      <c r="H103" s="93" t="s">
        <v>606</v>
      </c>
      <c r="I103" s="93" t="s">
        <v>569</v>
      </c>
      <c r="J103" s="149" t="s">
        <v>570</v>
      </c>
      <c r="K103" s="93" t="s">
        <v>571</v>
      </c>
      <c r="L103" s="93" t="s">
        <v>607</v>
      </c>
      <c r="M103" s="93" t="s">
        <v>574</v>
      </c>
      <c r="N103" s="94" t="s">
        <v>575</v>
      </c>
      <c r="O103" s="1"/>
      <c r="P103" s="1"/>
      <c r="Q103" s="228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0">
        <v>1</v>
      </c>
      <c r="B104" s="151">
        <v>41579</v>
      </c>
      <c r="C104" s="151"/>
      <c r="D104" s="152" t="s">
        <v>608</v>
      </c>
      <c r="E104" s="153" t="s">
        <v>577</v>
      </c>
      <c r="F104" s="154">
        <v>82</v>
      </c>
      <c r="G104" s="153" t="s">
        <v>609</v>
      </c>
      <c r="H104" s="153">
        <v>100</v>
      </c>
      <c r="I104" s="155">
        <v>100</v>
      </c>
      <c r="J104" s="156" t="s">
        <v>610</v>
      </c>
      <c r="K104" s="157">
        <f t="shared" ref="K104:K156" si="64">H104-F104</f>
        <v>18</v>
      </c>
      <c r="L104" s="158">
        <f t="shared" ref="L104:L156" si="65">K104/F104</f>
        <v>0.21951219512195122</v>
      </c>
      <c r="M104" s="153" t="s">
        <v>580</v>
      </c>
      <c r="N104" s="159">
        <v>42657</v>
      </c>
      <c r="O104" s="1"/>
      <c r="P104" s="1"/>
      <c r="Q104" s="228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0">
        <v>2</v>
      </c>
      <c r="B105" s="151">
        <v>41794</v>
      </c>
      <c r="C105" s="151"/>
      <c r="D105" s="152" t="s">
        <v>611</v>
      </c>
      <c r="E105" s="153" t="s">
        <v>589</v>
      </c>
      <c r="F105" s="154">
        <v>257</v>
      </c>
      <c r="G105" s="153" t="s">
        <v>609</v>
      </c>
      <c r="H105" s="153">
        <v>300</v>
      </c>
      <c r="I105" s="155">
        <v>300</v>
      </c>
      <c r="J105" s="156" t="s">
        <v>610</v>
      </c>
      <c r="K105" s="157">
        <f t="shared" si="64"/>
        <v>43</v>
      </c>
      <c r="L105" s="158">
        <f t="shared" si="65"/>
        <v>0.16731517509727625</v>
      </c>
      <c r="M105" s="153" t="s">
        <v>580</v>
      </c>
      <c r="N105" s="159">
        <v>41822</v>
      </c>
      <c r="O105" s="1"/>
      <c r="P105" s="1"/>
      <c r="Q105" s="228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0">
        <v>3</v>
      </c>
      <c r="B106" s="151">
        <v>41828</v>
      </c>
      <c r="C106" s="151"/>
      <c r="D106" s="152" t="s">
        <v>612</v>
      </c>
      <c r="E106" s="153" t="s">
        <v>589</v>
      </c>
      <c r="F106" s="154">
        <v>393</v>
      </c>
      <c r="G106" s="153" t="s">
        <v>609</v>
      </c>
      <c r="H106" s="153">
        <v>468</v>
      </c>
      <c r="I106" s="155">
        <v>468</v>
      </c>
      <c r="J106" s="156" t="s">
        <v>610</v>
      </c>
      <c r="K106" s="157">
        <f t="shared" si="64"/>
        <v>75</v>
      </c>
      <c r="L106" s="158">
        <f t="shared" si="65"/>
        <v>0.19083969465648856</v>
      </c>
      <c r="M106" s="153" t="s">
        <v>580</v>
      </c>
      <c r="N106" s="159">
        <v>41863</v>
      </c>
      <c r="O106" s="1"/>
      <c r="P106" s="1"/>
      <c r="Q106" s="228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0">
        <v>4</v>
      </c>
      <c r="B107" s="151">
        <v>41857</v>
      </c>
      <c r="C107" s="151"/>
      <c r="D107" s="152" t="s">
        <v>613</v>
      </c>
      <c r="E107" s="153" t="s">
        <v>589</v>
      </c>
      <c r="F107" s="154">
        <v>205</v>
      </c>
      <c r="G107" s="153" t="s">
        <v>609</v>
      </c>
      <c r="H107" s="153">
        <v>275</v>
      </c>
      <c r="I107" s="155">
        <v>250</v>
      </c>
      <c r="J107" s="156" t="s">
        <v>610</v>
      </c>
      <c r="K107" s="157">
        <f t="shared" si="64"/>
        <v>70</v>
      </c>
      <c r="L107" s="158">
        <f t="shared" si="65"/>
        <v>0.34146341463414637</v>
      </c>
      <c r="M107" s="153" t="s">
        <v>580</v>
      </c>
      <c r="N107" s="159">
        <v>41962</v>
      </c>
      <c r="O107" s="1"/>
      <c r="P107" s="1"/>
      <c r="Q107" s="228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0">
        <v>5</v>
      </c>
      <c r="B108" s="151">
        <v>41886</v>
      </c>
      <c r="C108" s="151"/>
      <c r="D108" s="152" t="s">
        <v>614</v>
      </c>
      <c r="E108" s="153" t="s">
        <v>589</v>
      </c>
      <c r="F108" s="154">
        <v>162</v>
      </c>
      <c r="G108" s="153" t="s">
        <v>609</v>
      </c>
      <c r="H108" s="153">
        <v>190</v>
      </c>
      <c r="I108" s="155">
        <v>190</v>
      </c>
      <c r="J108" s="156" t="s">
        <v>610</v>
      </c>
      <c r="K108" s="157">
        <f t="shared" si="64"/>
        <v>28</v>
      </c>
      <c r="L108" s="158">
        <f t="shared" si="65"/>
        <v>0.1728395061728395</v>
      </c>
      <c r="M108" s="153" t="s">
        <v>580</v>
      </c>
      <c r="N108" s="159">
        <v>42006</v>
      </c>
      <c r="O108" s="1"/>
      <c r="P108" s="1"/>
      <c r="Q108" s="228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0">
        <v>6</v>
      </c>
      <c r="B109" s="151">
        <v>41886</v>
      </c>
      <c r="C109" s="151"/>
      <c r="D109" s="152" t="s">
        <v>615</v>
      </c>
      <c r="E109" s="153" t="s">
        <v>589</v>
      </c>
      <c r="F109" s="154">
        <v>75</v>
      </c>
      <c r="G109" s="153" t="s">
        <v>609</v>
      </c>
      <c r="H109" s="153">
        <v>91.5</v>
      </c>
      <c r="I109" s="155" t="s">
        <v>602</v>
      </c>
      <c r="J109" s="156" t="s">
        <v>616</v>
      </c>
      <c r="K109" s="157">
        <f t="shared" si="64"/>
        <v>16.5</v>
      </c>
      <c r="L109" s="158">
        <f t="shared" si="65"/>
        <v>0.22</v>
      </c>
      <c r="M109" s="153" t="s">
        <v>580</v>
      </c>
      <c r="N109" s="159">
        <v>41954</v>
      </c>
      <c r="O109" s="1"/>
      <c r="P109" s="1"/>
      <c r="Q109" s="228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0">
        <v>7</v>
      </c>
      <c r="B110" s="151">
        <v>41913</v>
      </c>
      <c r="C110" s="151"/>
      <c r="D110" s="152" t="s">
        <v>617</v>
      </c>
      <c r="E110" s="153" t="s">
        <v>589</v>
      </c>
      <c r="F110" s="154">
        <v>850</v>
      </c>
      <c r="G110" s="153" t="s">
        <v>609</v>
      </c>
      <c r="H110" s="153">
        <v>982.5</v>
      </c>
      <c r="I110" s="155">
        <v>1050</v>
      </c>
      <c r="J110" s="156" t="s">
        <v>618</v>
      </c>
      <c r="K110" s="157">
        <f t="shared" si="64"/>
        <v>132.5</v>
      </c>
      <c r="L110" s="158">
        <f t="shared" si="65"/>
        <v>0.15588235294117647</v>
      </c>
      <c r="M110" s="153" t="s">
        <v>580</v>
      </c>
      <c r="N110" s="159">
        <v>42039</v>
      </c>
      <c r="O110" s="1"/>
      <c r="P110" s="1"/>
      <c r="Q110" s="228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0">
        <v>8</v>
      </c>
      <c r="B111" s="151">
        <v>41913</v>
      </c>
      <c r="C111" s="151"/>
      <c r="D111" s="152" t="s">
        <v>619</v>
      </c>
      <c r="E111" s="153" t="s">
        <v>589</v>
      </c>
      <c r="F111" s="154">
        <v>475</v>
      </c>
      <c r="G111" s="153" t="s">
        <v>609</v>
      </c>
      <c r="H111" s="153">
        <v>515</v>
      </c>
      <c r="I111" s="155">
        <v>600</v>
      </c>
      <c r="J111" s="156" t="s">
        <v>620</v>
      </c>
      <c r="K111" s="157">
        <f t="shared" si="64"/>
        <v>40</v>
      </c>
      <c r="L111" s="158">
        <f t="shared" si="65"/>
        <v>8.4210526315789472E-2</v>
      </c>
      <c r="M111" s="153" t="s">
        <v>580</v>
      </c>
      <c r="N111" s="159">
        <v>41939</v>
      </c>
      <c r="O111" s="1"/>
      <c r="P111" s="1"/>
      <c r="Q111" s="228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0">
        <v>9</v>
      </c>
      <c r="B112" s="151">
        <v>41913</v>
      </c>
      <c r="C112" s="151"/>
      <c r="D112" s="152" t="s">
        <v>621</v>
      </c>
      <c r="E112" s="153" t="s">
        <v>589</v>
      </c>
      <c r="F112" s="154">
        <v>86</v>
      </c>
      <c r="G112" s="153" t="s">
        <v>609</v>
      </c>
      <c r="H112" s="153">
        <v>99</v>
      </c>
      <c r="I112" s="155">
        <v>140</v>
      </c>
      <c r="J112" s="156" t="s">
        <v>622</v>
      </c>
      <c r="K112" s="157">
        <f t="shared" si="64"/>
        <v>13</v>
      </c>
      <c r="L112" s="158">
        <f t="shared" si="65"/>
        <v>0.15116279069767441</v>
      </c>
      <c r="M112" s="153" t="s">
        <v>580</v>
      </c>
      <c r="N112" s="159">
        <v>41939</v>
      </c>
      <c r="O112" s="1"/>
      <c r="P112" s="1"/>
      <c r="Q112" s="228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0">
        <v>10</v>
      </c>
      <c r="B113" s="151">
        <v>41926</v>
      </c>
      <c r="C113" s="151"/>
      <c r="D113" s="152" t="s">
        <v>623</v>
      </c>
      <c r="E113" s="153" t="s">
        <v>589</v>
      </c>
      <c r="F113" s="154">
        <v>496.6</v>
      </c>
      <c r="G113" s="153" t="s">
        <v>609</v>
      </c>
      <c r="H113" s="153">
        <v>621</v>
      </c>
      <c r="I113" s="155">
        <v>580</v>
      </c>
      <c r="J113" s="156" t="s">
        <v>610</v>
      </c>
      <c r="K113" s="157">
        <f t="shared" si="64"/>
        <v>124.39999999999998</v>
      </c>
      <c r="L113" s="158">
        <f t="shared" si="65"/>
        <v>0.25050342327829234</v>
      </c>
      <c r="M113" s="153" t="s">
        <v>580</v>
      </c>
      <c r="N113" s="159">
        <v>42605</v>
      </c>
      <c r="O113" s="1"/>
      <c r="P113" s="1"/>
      <c r="Q113" s="228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0">
        <v>11</v>
      </c>
      <c r="B114" s="151">
        <v>41926</v>
      </c>
      <c r="C114" s="151"/>
      <c r="D114" s="152" t="s">
        <v>624</v>
      </c>
      <c r="E114" s="153" t="s">
        <v>589</v>
      </c>
      <c r="F114" s="154">
        <v>2481.9</v>
      </c>
      <c r="G114" s="153" t="s">
        <v>609</v>
      </c>
      <c r="H114" s="153">
        <v>2840</v>
      </c>
      <c r="I114" s="155">
        <v>2870</v>
      </c>
      <c r="J114" s="156" t="s">
        <v>625</v>
      </c>
      <c r="K114" s="157">
        <f t="shared" si="64"/>
        <v>358.09999999999991</v>
      </c>
      <c r="L114" s="158">
        <f t="shared" si="65"/>
        <v>0.14428462065353154</v>
      </c>
      <c r="M114" s="153" t="s">
        <v>580</v>
      </c>
      <c r="N114" s="159">
        <v>42017</v>
      </c>
      <c r="O114" s="1"/>
      <c r="P114" s="1"/>
      <c r="Q114" s="228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0">
        <v>12</v>
      </c>
      <c r="B115" s="151">
        <v>41928</v>
      </c>
      <c r="C115" s="151"/>
      <c r="D115" s="152" t="s">
        <v>626</v>
      </c>
      <c r="E115" s="153" t="s">
        <v>589</v>
      </c>
      <c r="F115" s="154">
        <v>84.5</v>
      </c>
      <c r="G115" s="153" t="s">
        <v>609</v>
      </c>
      <c r="H115" s="153">
        <v>93</v>
      </c>
      <c r="I115" s="155">
        <v>110</v>
      </c>
      <c r="J115" s="156" t="s">
        <v>627</v>
      </c>
      <c r="K115" s="157">
        <f t="shared" si="64"/>
        <v>8.5</v>
      </c>
      <c r="L115" s="158">
        <f t="shared" si="65"/>
        <v>0.10059171597633136</v>
      </c>
      <c r="M115" s="153" t="s">
        <v>580</v>
      </c>
      <c r="N115" s="159">
        <v>41939</v>
      </c>
      <c r="O115" s="1"/>
      <c r="P115" s="1"/>
      <c r="Q115" s="228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0">
        <v>13</v>
      </c>
      <c r="B116" s="151">
        <v>41928</v>
      </c>
      <c r="C116" s="151"/>
      <c r="D116" s="152" t="s">
        <v>628</v>
      </c>
      <c r="E116" s="153" t="s">
        <v>589</v>
      </c>
      <c r="F116" s="154">
        <v>401</v>
      </c>
      <c r="G116" s="153" t="s">
        <v>609</v>
      </c>
      <c r="H116" s="153">
        <v>428</v>
      </c>
      <c r="I116" s="155">
        <v>450</v>
      </c>
      <c r="J116" s="156" t="s">
        <v>629</v>
      </c>
      <c r="K116" s="157">
        <f t="shared" si="64"/>
        <v>27</v>
      </c>
      <c r="L116" s="158">
        <f t="shared" si="65"/>
        <v>6.7331670822942641E-2</v>
      </c>
      <c r="M116" s="153" t="s">
        <v>580</v>
      </c>
      <c r="N116" s="159">
        <v>42020</v>
      </c>
      <c r="O116" s="1"/>
      <c r="P116" s="1"/>
      <c r="Q116" s="228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0">
        <v>14</v>
      </c>
      <c r="B117" s="151">
        <v>41928</v>
      </c>
      <c r="C117" s="151"/>
      <c r="D117" s="152" t="s">
        <v>630</v>
      </c>
      <c r="E117" s="153" t="s">
        <v>589</v>
      </c>
      <c r="F117" s="154">
        <v>101</v>
      </c>
      <c r="G117" s="153" t="s">
        <v>609</v>
      </c>
      <c r="H117" s="153">
        <v>112</v>
      </c>
      <c r="I117" s="155">
        <v>120</v>
      </c>
      <c r="J117" s="156" t="s">
        <v>631</v>
      </c>
      <c r="K117" s="157">
        <f t="shared" si="64"/>
        <v>11</v>
      </c>
      <c r="L117" s="158">
        <f t="shared" si="65"/>
        <v>0.10891089108910891</v>
      </c>
      <c r="M117" s="153" t="s">
        <v>580</v>
      </c>
      <c r="N117" s="159">
        <v>41939</v>
      </c>
      <c r="O117" s="1"/>
      <c r="P117" s="1"/>
      <c r="Q117" s="228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0">
        <v>15</v>
      </c>
      <c r="B118" s="151">
        <v>41954</v>
      </c>
      <c r="C118" s="151"/>
      <c r="D118" s="152" t="s">
        <v>632</v>
      </c>
      <c r="E118" s="153" t="s">
        <v>589</v>
      </c>
      <c r="F118" s="154">
        <v>59</v>
      </c>
      <c r="G118" s="153" t="s">
        <v>609</v>
      </c>
      <c r="H118" s="153">
        <v>76</v>
      </c>
      <c r="I118" s="155">
        <v>76</v>
      </c>
      <c r="J118" s="156" t="s">
        <v>610</v>
      </c>
      <c r="K118" s="157">
        <f t="shared" si="64"/>
        <v>17</v>
      </c>
      <c r="L118" s="158">
        <f t="shared" si="65"/>
        <v>0.28813559322033899</v>
      </c>
      <c r="M118" s="153" t="s">
        <v>580</v>
      </c>
      <c r="N118" s="159">
        <v>43032</v>
      </c>
      <c r="O118" s="1"/>
      <c r="P118" s="1"/>
      <c r="Q118" s="228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0">
        <v>16</v>
      </c>
      <c r="B119" s="151">
        <v>41954</v>
      </c>
      <c r="C119" s="151"/>
      <c r="D119" s="152" t="s">
        <v>621</v>
      </c>
      <c r="E119" s="153" t="s">
        <v>589</v>
      </c>
      <c r="F119" s="154">
        <v>99</v>
      </c>
      <c r="G119" s="153" t="s">
        <v>609</v>
      </c>
      <c r="H119" s="153">
        <v>120</v>
      </c>
      <c r="I119" s="155">
        <v>120</v>
      </c>
      <c r="J119" s="156" t="s">
        <v>598</v>
      </c>
      <c r="K119" s="157">
        <f t="shared" si="64"/>
        <v>21</v>
      </c>
      <c r="L119" s="158">
        <f t="shared" si="65"/>
        <v>0.21212121212121213</v>
      </c>
      <c r="M119" s="153" t="s">
        <v>580</v>
      </c>
      <c r="N119" s="159">
        <v>41960</v>
      </c>
      <c r="O119" s="1"/>
      <c r="P119" s="1"/>
      <c r="Q119" s="228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0">
        <v>17</v>
      </c>
      <c r="B120" s="151">
        <v>41956</v>
      </c>
      <c r="C120" s="151"/>
      <c r="D120" s="152" t="s">
        <v>633</v>
      </c>
      <c r="E120" s="153" t="s">
        <v>589</v>
      </c>
      <c r="F120" s="154">
        <v>22</v>
      </c>
      <c r="G120" s="153" t="s">
        <v>609</v>
      </c>
      <c r="H120" s="153">
        <v>33.549999999999997</v>
      </c>
      <c r="I120" s="155">
        <v>32</v>
      </c>
      <c r="J120" s="156" t="s">
        <v>634</v>
      </c>
      <c r="K120" s="157">
        <f t="shared" si="64"/>
        <v>11.549999999999997</v>
      </c>
      <c r="L120" s="158">
        <f t="shared" si="65"/>
        <v>0.52499999999999991</v>
      </c>
      <c r="M120" s="153" t="s">
        <v>580</v>
      </c>
      <c r="N120" s="159">
        <v>42188</v>
      </c>
      <c r="O120" s="1"/>
      <c r="P120" s="1"/>
      <c r="Q120" s="228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0">
        <v>18</v>
      </c>
      <c r="B121" s="151">
        <v>41976</v>
      </c>
      <c r="C121" s="151"/>
      <c r="D121" s="152" t="s">
        <v>635</v>
      </c>
      <c r="E121" s="153" t="s">
        <v>589</v>
      </c>
      <c r="F121" s="154">
        <v>440</v>
      </c>
      <c r="G121" s="153" t="s">
        <v>609</v>
      </c>
      <c r="H121" s="153">
        <v>520</v>
      </c>
      <c r="I121" s="155">
        <v>520</v>
      </c>
      <c r="J121" s="156" t="s">
        <v>636</v>
      </c>
      <c r="K121" s="157">
        <f t="shared" si="64"/>
        <v>80</v>
      </c>
      <c r="L121" s="158">
        <f t="shared" si="65"/>
        <v>0.18181818181818182</v>
      </c>
      <c r="M121" s="153" t="s">
        <v>580</v>
      </c>
      <c r="N121" s="159">
        <v>42208</v>
      </c>
      <c r="O121" s="1"/>
      <c r="P121" s="1"/>
      <c r="Q121" s="228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0">
        <v>19</v>
      </c>
      <c r="B122" s="151">
        <v>41976</v>
      </c>
      <c r="C122" s="151"/>
      <c r="D122" s="152" t="s">
        <v>637</v>
      </c>
      <c r="E122" s="153" t="s">
        <v>589</v>
      </c>
      <c r="F122" s="154">
        <v>360</v>
      </c>
      <c r="G122" s="153" t="s">
        <v>609</v>
      </c>
      <c r="H122" s="153">
        <v>427</v>
      </c>
      <c r="I122" s="155">
        <v>425</v>
      </c>
      <c r="J122" s="156" t="s">
        <v>638</v>
      </c>
      <c r="K122" s="157">
        <f t="shared" si="64"/>
        <v>67</v>
      </c>
      <c r="L122" s="158">
        <f t="shared" si="65"/>
        <v>0.18611111111111112</v>
      </c>
      <c r="M122" s="153" t="s">
        <v>580</v>
      </c>
      <c r="N122" s="159">
        <v>42058</v>
      </c>
      <c r="O122" s="1"/>
      <c r="P122" s="1"/>
      <c r="Q122" s="228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0">
        <v>20</v>
      </c>
      <c r="B123" s="151">
        <v>42012</v>
      </c>
      <c r="C123" s="151"/>
      <c r="D123" s="152" t="s">
        <v>639</v>
      </c>
      <c r="E123" s="153" t="s">
        <v>589</v>
      </c>
      <c r="F123" s="154">
        <v>360</v>
      </c>
      <c r="G123" s="153" t="s">
        <v>609</v>
      </c>
      <c r="H123" s="153">
        <v>455</v>
      </c>
      <c r="I123" s="155">
        <v>420</v>
      </c>
      <c r="J123" s="156" t="s">
        <v>640</v>
      </c>
      <c r="K123" s="157">
        <f t="shared" si="64"/>
        <v>95</v>
      </c>
      <c r="L123" s="158">
        <f t="shared" si="65"/>
        <v>0.2638888888888889</v>
      </c>
      <c r="M123" s="153" t="s">
        <v>580</v>
      </c>
      <c r="N123" s="159">
        <v>42024</v>
      </c>
      <c r="O123" s="1"/>
      <c r="P123" s="1"/>
      <c r="Q123" s="228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0">
        <v>21</v>
      </c>
      <c r="B124" s="151">
        <v>42012</v>
      </c>
      <c r="C124" s="151"/>
      <c r="D124" s="152" t="s">
        <v>641</v>
      </c>
      <c r="E124" s="153" t="s">
        <v>589</v>
      </c>
      <c r="F124" s="154">
        <v>130</v>
      </c>
      <c r="G124" s="153"/>
      <c r="H124" s="153">
        <v>175.5</v>
      </c>
      <c r="I124" s="155">
        <v>165</v>
      </c>
      <c r="J124" s="156" t="s">
        <v>642</v>
      </c>
      <c r="K124" s="157">
        <f t="shared" si="64"/>
        <v>45.5</v>
      </c>
      <c r="L124" s="158">
        <f t="shared" si="65"/>
        <v>0.35</v>
      </c>
      <c r="M124" s="153" t="s">
        <v>580</v>
      </c>
      <c r="N124" s="159">
        <v>43088</v>
      </c>
      <c r="O124" s="1"/>
      <c r="P124" s="1"/>
      <c r="Q124" s="228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0">
        <v>22</v>
      </c>
      <c r="B125" s="151">
        <v>42040</v>
      </c>
      <c r="C125" s="151"/>
      <c r="D125" s="152" t="s">
        <v>399</v>
      </c>
      <c r="E125" s="153" t="s">
        <v>577</v>
      </c>
      <c r="F125" s="154">
        <v>98</v>
      </c>
      <c r="G125" s="153"/>
      <c r="H125" s="153">
        <v>120</v>
      </c>
      <c r="I125" s="155">
        <v>120</v>
      </c>
      <c r="J125" s="156" t="s">
        <v>610</v>
      </c>
      <c r="K125" s="157">
        <f t="shared" si="64"/>
        <v>22</v>
      </c>
      <c r="L125" s="158">
        <f t="shared" si="65"/>
        <v>0.22448979591836735</v>
      </c>
      <c r="M125" s="153" t="s">
        <v>580</v>
      </c>
      <c r="N125" s="159">
        <v>42753</v>
      </c>
      <c r="O125" s="1"/>
      <c r="P125" s="1"/>
      <c r="Q125" s="228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0">
        <v>23</v>
      </c>
      <c r="B126" s="151">
        <v>42040</v>
      </c>
      <c r="C126" s="151"/>
      <c r="D126" s="152" t="s">
        <v>643</v>
      </c>
      <c r="E126" s="153" t="s">
        <v>577</v>
      </c>
      <c r="F126" s="154">
        <v>196</v>
      </c>
      <c r="G126" s="153"/>
      <c r="H126" s="153">
        <v>262</v>
      </c>
      <c r="I126" s="155">
        <v>255</v>
      </c>
      <c r="J126" s="156" t="s">
        <v>610</v>
      </c>
      <c r="K126" s="157">
        <f t="shared" si="64"/>
        <v>66</v>
      </c>
      <c r="L126" s="158">
        <f t="shared" si="65"/>
        <v>0.33673469387755101</v>
      </c>
      <c r="M126" s="153" t="s">
        <v>580</v>
      </c>
      <c r="N126" s="159">
        <v>42599</v>
      </c>
      <c r="O126" s="1"/>
      <c r="P126" s="1"/>
      <c r="Q126" s="228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60">
        <v>24</v>
      </c>
      <c r="B127" s="161">
        <v>42067</v>
      </c>
      <c r="C127" s="161"/>
      <c r="D127" s="162" t="s">
        <v>398</v>
      </c>
      <c r="E127" s="163" t="s">
        <v>577</v>
      </c>
      <c r="F127" s="164">
        <v>235</v>
      </c>
      <c r="G127" s="164"/>
      <c r="H127" s="165">
        <v>77</v>
      </c>
      <c r="I127" s="165" t="s">
        <v>644</v>
      </c>
      <c r="J127" s="166" t="s">
        <v>645</v>
      </c>
      <c r="K127" s="167">
        <f t="shared" si="64"/>
        <v>-158</v>
      </c>
      <c r="L127" s="168">
        <f t="shared" si="65"/>
        <v>-0.67234042553191486</v>
      </c>
      <c r="M127" s="164" t="s">
        <v>590</v>
      </c>
      <c r="N127" s="161">
        <v>43522</v>
      </c>
      <c r="O127" s="1"/>
      <c r="P127" s="1"/>
      <c r="Q127" s="228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0">
        <v>25</v>
      </c>
      <c r="B128" s="151">
        <v>42067</v>
      </c>
      <c r="C128" s="151"/>
      <c r="D128" s="152" t="s">
        <v>646</v>
      </c>
      <c r="E128" s="153" t="s">
        <v>577</v>
      </c>
      <c r="F128" s="154">
        <v>185</v>
      </c>
      <c r="G128" s="153"/>
      <c r="H128" s="153">
        <v>224</v>
      </c>
      <c r="I128" s="155" t="s">
        <v>647</v>
      </c>
      <c r="J128" s="156" t="s">
        <v>610</v>
      </c>
      <c r="K128" s="157">
        <f t="shared" si="64"/>
        <v>39</v>
      </c>
      <c r="L128" s="158">
        <f t="shared" si="65"/>
        <v>0.21081081081081082</v>
      </c>
      <c r="M128" s="153" t="s">
        <v>580</v>
      </c>
      <c r="N128" s="159">
        <v>42647</v>
      </c>
      <c r="O128" s="1"/>
      <c r="P128" s="1"/>
      <c r="Q128" s="228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60">
        <v>26</v>
      </c>
      <c r="B129" s="161">
        <v>42090</v>
      </c>
      <c r="C129" s="161"/>
      <c r="D129" s="169" t="s">
        <v>648</v>
      </c>
      <c r="E129" s="164" t="s">
        <v>577</v>
      </c>
      <c r="F129" s="164">
        <v>49.5</v>
      </c>
      <c r="G129" s="165"/>
      <c r="H129" s="165">
        <v>15.85</v>
      </c>
      <c r="I129" s="165">
        <v>67</v>
      </c>
      <c r="J129" s="166" t="s">
        <v>649</v>
      </c>
      <c r="K129" s="165">
        <f t="shared" si="64"/>
        <v>-33.65</v>
      </c>
      <c r="L129" s="170">
        <f t="shared" si="65"/>
        <v>-0.67979797979797973</v>
      </c>
      <c r="M129" s="164" t="s">
        <v>590</v>
      </c>
      <c r="N129" s="171">
        <v>43627</v>
      </c>
      <c r="O129" s="1"/>
      <c r="P129" s="1"/>
      <c r="Q129" s="228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0">
        <v>27</v>
      </c>
      <c r="B130" s="151">
        <v>42093</v>
      </c>
      <c r="C130" s="151"/>
      <c r="D130" s="152" t="s">
        <v>650</v>
      </c>
      <c r="E130" s="153" t="s">
        <v>577</v>
      </c>
      <c r="F130" s="154">
        <v>183.5</v>
      </c>
      <c r="G130" s="153"/>
      <c r="H130" s="153">
        <v>219</v>
      </c>
      <c r="I130" s="155">
        <v>218</v>
      </c>
      <c r="J130" s="156" t="s">
        <v>651</v>
      </c>
      <c r="K130" s="157">
        <f t="shared" si="64"/>
        <v>35.5</v>
      </c>
      <c r="L130" s="158">
        <f t="shared" si="65"/>
        <v>0.19346049046321526</v>
      </c>
      <c r="M130" s="153" t="s">
        <v>580</v>
      </c>
      <c r="N130" s="159">
        <v>42103</v>
      </c>
      <c r="O130" s="1"/>
      <c r="P130" s="1"/>
      <c r="Q130" s="228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0">
        <v>28</v>
      </c>
      <c r="B131" s="151">
        <v>42114</v>
      </c>
      <c r="C131" s="151"/>
      <c r="D131" s="152" t="s">
        <v>652</v>
      </c>
      <c r="E131" s="153" t="s">
        <v>577</v>
      </c>
      <c r="F131" s="154">
        <f>(227+237)/2</f>
        <v>232</v>
      </c>
      <c r="G131" s="153"/>
      <c r="H131" s="153">
        <v>298</v>
      </c>
      <c r="I131" s="155">
        <v>298</v>
      </c>
      <c r="J131" s="156" t="s">
        <v>610</v>
      </c>
      <c r="K131" s="157">
        <f t="shared" si="64"/>
        <v>66</v>
      </c>
      <c r="L131" s="158">
        <f t="shared" si="65"/>
        <v>0.28448275862068967</v>
      </c>
      <c r="M131" s="153" t="s">
        <v>580</v>
      </c>
      <c r="N131" s="159">
        <v>42823</v>
      </c>
      <c r="O131" s="1"/>
      <c r="P131" s="1"/>
      <c r="Q131" s="228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0">
        <v>29</v>
      </c>
      <c r="B132" s="151">
        <v>42128</v>
      </c>
      <c r="C132" s="151"/>
      <c r="D132" s="152" t="s">
        <v>653</v>
      </c>
      <c r="E132" s="153" t="s">
        <v>589</v>
      </c>
      <c r="F132" s="154">
        <v>385</v>
      </c>
      <c r="G132" s="153"/>
      <c r="H132" s="153">
        <f>212.5+331</f>
        <v>543.5</v>
      </c>
      <c r="I132" s="155">
        <v>510</v>
      </c>
      <c r="J132" s="156" t="s">
        <v>654</v>
      </c>
      <c r="K132" s="157">
        <f t="shared" si="64"/>
        <v>158.5</v>
      </c>
      <c r="L132" s="158">
        <f t="shared" si="65"/>
        <v>0.41168831168831171</v>
      </c>
      <c r="M132" s="153" t="s">
        <v>580</v>
      </c>
      <c r="N132" s="159">
        <v>42235</v>
      </c>
      <c r="O132" s="1"/>
      <c r="P132" s="1"/>
      <c r="Q132" s="228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0">
        <v>30</v>
      </c>
      <c r="B133" s="151">
        <v>42128</v>
      </c>
      <c r="C133" s="151"/>
      <c r="D133" s="152" t="s">
        <v>655</v>
      </c>
      <c r="E133" s="153" t="s">
        <v>589</v>
      </c>
      <c r="F133" s="154">
        <v>115.5</v>
      </c>
      <c r="G133" s="153"/>
      <c r="H133" s="153">
        <v>146</v>
      </c>
      <c r="I133" s="155">
        <v>142</v>
      </c>
      <c r="J133" s="156" t="s">
        <v>656</v>
      </c>
      <c r="K133" s="157">
        <f t="shared" si="64"/>
        <v>30.5</v>
      </c>
      <c r="L133" s="158">
        <f t="shared" si="65"/>
        <v>0.26406926406926406</v>
      </c>
      <c r="M133" s="153" t="s">
        <v>580</v>
      </c>
      <c r="N133" s="159">
        <v>42202</v>
      </c>
      <c r="O133" s="1"/>
      <c r="P133" s="1"/>
      <c r="Q133" s="228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0">
        <v>31</v>
      </c>
      <c r="B134" s="151">
        <v>42151</v>
      </c>
      <c r="C134" s="151"/>
      <c r="D134" s="152" t="s">
        <v>530</v>
      </c>
      <c r="E134" s="153" t="s">
        <v>589</v>
      </c>
      <c r="F134" s="154">
        <v>237.5</v>
      </c>
      <c r="G134" s="153"/>
      <c r="H134" s="153">
        <v>279.5</v>
      </c>
      <c r="I134" s="155">
        <v>278</v>
      </c>
      <c r="J134" s="156" t="s">
        <v>610</v>
      </c>
      <c r="K134" s="157">
        <f t="shared" si="64"/>
        <v>42</v>
      </c>
      <c r="L134" s="158">
        <f t="shared" si="65"/>
        <v>0.17684210526315788</v>
      </c>
      <c r="M134" s="153" t="s">
        <v>580</v>
      </c>
      <c r="N134" s="159">
        <v>42222</v>
      </c>
      <c r="O134" s="1"/>
      <c r="P134" s="1"/>
      <c r="Q134" s="228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0">
        <v>32</v>
      </c>
      <c r="B135" s="151">
        <v>42174</v>
      </c>
      <c r="C135" s="151"/>
      <c r="D135" s="152" t="s">
        <v>628</v>
      </c>
      <c r="E135" s="153" t="s">
        <v>577</v>
      </c>
      <c r="F135" s="154">
        <v>340</v>
      </c>
      <c r="G135" s="153"/>
      <c r="H135" s="153">
        <v>448</v>
      </c>
      <c r="I135" s="155">
        <v>448</v>
      </c>
      <c r="J135" s="156" t="s">
        <v>610</v>
      </c>
      <c r="K135" s="157">
        <f t="shared" si="64"/>
        <v>108</v>
      </c>
      <c r="L135" s="158">
        <f t="shared" si="65"/>
        <v>0.31764705882352939</v>
      </c>
      <c r="M135" s="153" t="s">
        <v>580</v>
      </c>
      <c r="N135" s="159">
        <v>43018</v>
      </c>
      <c r="O135" s="1"/>
      <c r="P135" s="1"/>
      <c r="Q135" s="228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0">
        <v>33</v>
      </c>
      <c r="B136" s="151">
        <v>42191</v>
      </c>
      <c r="C136" s="151"/>
      <c r="D136" s="152" t="s">
        <v>657</v>
      </c>
      <c r="E136" s="153" t="s">
        <v>577</v>
      </c>
      <c r="F136" s="154">
        <v>390</v>
      </c>
      <c r="G136" s="153"/>
      <c r="H136" s="153">
        <v>460</v>
      </c>
      <c r="I136" s="155">
        <v>460</v>
      </c>
      <c r="J136" s="156" t="s">
        <v>610</v>
      </c>
      <c r="K136" s="157">
        <f t="shared" si="64"/>
        <v>70</v>
      </c>
      <c r="L136" s="158">
        <f t="shared" si="65"/>
        <v>0.17948717948717949</v>
      </c>
      <c r="M136" s="153" t="s">
        <v>580</v>
      </c>
      <c r="N136" s="159">
        <v>42478</v>
      </c>
      <c r="O136" s="1"/>
      <c r="P136" s="1"/>
      <c r="Q136" s="228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60">
        <v>34</v>
      </c>
      <c r="B137" s="161">
        <v>42195</v>
      </c>
      <c r="C137" s="161"/>
      <c r="D137" s="162" t="s">
        <v>658</v>
      </c>
      <c r="E137" s="163" t="s">
        <v>577</v>
      </c>
      <c r="F137" s="164">
        <v>122.5</v>
      </c>
      <c r="G137" s="164"/>
      <c r="H137" s="165">
        <v>61</v>
      </c>
      <c r="I137" s="165">
        <v>172</v>
      </c>
      <c r="J137" s="166" t="s">
        <v>659</v>
      </c>
      <c r="K137" s="167">
        <f t="shared" si="64"/>
        <v>-61.5</v>
      </c>
      <c r="L137" s="168">
        <f t="shared" si="65"/>
        <v>-0.50204081632653064</v>
      </c>
      <c r="M137" s="164" t="s">
        <v>590</v>
      </c>
      <c r="N137" s="161">
        <v>43333</v>
      </c>
      <c r="O137" s="1"/>
      <c r="P137" s="1"/>
      <c r="Q137" s="228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0">
        <v>35</v>
      </c>
      <c r="B138" s="151">
        <v>42219</v>
      </c>
      <c r="C138" s="151"/>
      <c r="D138" s="152" t="s">
        <v>660</v>
      </c>
      <c r="E138" s="153" t="s">
        <v>577</v>
      </c>
      <c r="F138" s="154">
        <v>297.5</v>
      </c>
      <c r="G138" s="153"/>
      <c r="H138" s="153">
        <v>350</v>
      </c>
      <c r="I138" s="155">
        <v>360</v>
      </c>
      <c r="J138" s="156" t="s">
        <v>661</v>
      </c>
      <c r="K138" s="157">
        <f t="shared" si="64"/>
        <v>52.5</v>
      </c>
      <c r="L138" s="158">
        <f t="shared" si="65"/>
        <v>0.17647058823529413</v>
      </c>
      <c r="M138" s="153" t="s">
        <v>580</v>
      </c>
      <c r="N138" s="159">
        <v>42232</v>
      </c>
      <c r="O138" s="1"/>
      <c r="P138" s="1"/>
      <c r="Q138" s="228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0">
        <v>36</v>
      </c>
      <c r="B139" s="151">
        <v>42219</v>
      </c>
      <c r="C139" s="151"/>
      <c r="D139" s="152" t="s">
        <v>662</v>
      </c>
      <c r="E139" s="153" t="s">
        <v>577</v>
      </c>
      <c r="F139" s="154">
        <v>115.5</v>
      </c>
      <c r="G139" s="153"/>
      <c r="H139" s="153">
        <v>149</v>
      </c>
      <c r="I139" s="155">
        <v>140</v>
      </c>
      <c r="J139" s="156" t="s">
        <v>663</v>
      </c>
      <c r="K139" s="157">
        <f t="shared" si="64"/>
        <v>33.5</v>
      </c>
      <c r="L139" s="158">
        <f t="shared" si="65"/>
        <v>0.29004329004329005</v>
      </c>
      <c r="M139" s="153" t="s">
        <v>580</v>
      </c>
      <c r="N139" s="159">
        <v>42740</v>
      </c>
      <c r="O139" s="1"/>
      <c r="P139" s="1"/>
      <c r="Q139" s="228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0">
        <v>37</v>
      </c>
      <c r="B140" s="151">
        <v>42251</v>
      </c>
      <c r="C140" s="151"/>
      <c r="D140" s="152" t="s">
        <v>530</v>
      </c>
      <c r="E140" s="153" t="s">
        <v>577</v>
      </c>
      <c r="F140" s="154">
        <v>226</v>
      </c>
      <c r="G140" s="153"/>
      <c r="H140" s="153">
        <v>292</v>
      </c>
      <c r="I140" s="155">
        <v>292</v>
      </c>
      <c r="J140" s="156" t="s">
        <v>664</v>
      </c>
      <c r="K140" s="157">
        <f t="shared" si="64"/>
        <v>66</v>
      </c>
      <c r="L140" s="158">
        <f t="shared" si="65"/>
        <v>0.29203539823008851</v>
      </c>
      <c r="M140" s="153" t="s">
        <v>580</v>
      </c>
      <c r="N140" s="159">
        <v>42286</v>
      </c>
      <c r="O140" s="1"/>
      <c r="P140" s="1"/>
      <c r="Q140" s="228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0">
        <v>38</v>
      </c>
      <c r="B141" s="151">
        <v>42254</v>
      </c>
      <c r="C141" s="151"/>
      <c r="D141" s="152" t="s">
        <v>652</v>
      </c>
      <c r="E141" s="153" t="s">
        <v>577</v>
      </c>
      <c r="F141" s="154">
        <v>232.5</v>
      </c>
      <c r="G141" s="153"/>
      <c r="H141" s="153">
        <v>312.5</v>
      </c>
      <c r="I141" s="155">
        <v>310</v>
      </c>
      <c r="J141" s="156" t="s">
        <v>610</v>
      </c>
      <c r="K141" s="157">
        <f t="shared" si="64"/>
        <v>80</v>
      </c>
      <c r="L141" s="158">
        <f t="shared" si="65"/>
        <v>0.34408602150537637</v>
      </c>
      <c r="M141" s="153" t="s">
        <v>580</v>
      </c>
      <c r="N141" s="159">
        <v>42823</v>
      </c>
      <c r="O141" s="1"/>
      <c r="P141" s="1"/>
      <c r="Q141" s="228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0">
        <v>39</v>
      </c>
      <c r="B142" s="151">
        <v>42268</v>
      </c>
      <c r="C142" s="151"/>
      <c r="D142" s="152" t="s">
        <v>665</v>
      </c>
      <c r="E142" s="153" t="s">
        <v>577</v>
      </c>
      <c r="F142" s="154">
        <v>196.5</v>
      </c>
      <c r="G142" s="153"/>
      <c r="H142" s="153">
        <v>238</v>
      </c>
      <c r="I142" s="155">
        <v>238</v>
      </c>
      <c r="J142" s="156" t="s">
        <v>664</v>
      </c>
      <c r="K142" s="157">
        <f t="shared" si="64"/>
        <v>41.5</v>
      </c>
      <c r="L142" s="158">
        <f t="shared" si="65"/>
        <v>0.21119592875318066</v>
      </c>
      <c r="M142" s="153" t="s">
        <v>580</v>
      </c>
      <c r="N142" s="159">
        <v>42291</v>
      </c>
      <c r="O142" s="1"/>
      <c r="P142" s="1"/>
      <c r="Q142" s="228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0">
        <v>40</v>
      </c>
      <c r="B143" s="151">
        <v>42271</v>
      </c>
      <c r="C143" s="151"/>
      <c r="D143" s="152" t="s">
        <v>608</v>
      </c>
      <c r="E143" s="153" t="s">
        <v>577</v>
      </c>
      <c r="F143" s="154">
        <v>65</v>
      </c>
      <c r="G143" s="153"/>
      <c r="H143" s="153">
        <v>82</v>
      </c>
      <c r="I143" s="155">
        <v>82</v>
      </c>
      <c r="J143" s="156" t="s">
        <v>664</v>
      </c>
      <c r="K143" s="157">
        <f t="shared" si="64"/>
        <v>17</v>
      </c>
      <c r="L143" s="158">
        <f t="shared" si="65"/>
        <v>0.26153846153846155</v>
      </c>
      <c r="M143" s="153" t="s">
        <v>580</v>
      </c>
      <c r="N143" s="159">
        <v>42578</v>
      </c>
      <c r="O143" s="1"/>
      <c r="P143" s="1"/>
      <c r="Q143" s="228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0">
        <v>41</v>
      </c>
      <c r="B144" s="151">
        <v>42291</v>
      </c>
      <c r="C144" s="151"/>
      <c r="D144" s="152" t="s">
        <v>666</v>
      </c>
      <c r="E144" s="153" t="s">
        <v>577</v>
      </c>
      <c r="F144" s="154">
        <v>144</v>
      </c>
      <c r="G144" s="153"/>
      <c r="H144" s="153">
        <v>182.5</v>
      </c>
      <c r="I144" s="155">
        <v>181</v>
      </c>
      <c r="J144" s="156" t="s">
        <v>664</v>
      </c>
      <c r="K144" s="157">
        <f t="shared" si="64"/>
        <v>38.5</v>
      </c>
      <c r="L144" s="158">
        <f t="shared" si="65"/>
        <v>0.2673611111111111</v>
      </c>
      <c r="M144" s="153" t="s">
        <v>580</v>
      </c>
      <c r="N144" s="159">
        <v>42817</v>
      </c>
      <c r="O144" s="1"/>
      <c r="P144" s="1"/>
      <c r="Q144" s="228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0">
        <v>42</v>
      </c>
      <c r="B145" s="151">
        <v>42291</v>
      </c>
      <c r="C145" s="151"/>
      <c r="D145" s="152" t="s">
        <v>667</v>
      </c>
      <c r="E145" s="153" t="s">
        <v>577</v>
      </c>
      <c r="F145" s="154">
        <v>264</v>
      </c>
      <c r="G145" s="153"/>
      <c r="H145" s="153">
        <v>311</v>
      </c>
      <c r="I145" s="155">
        <v>311</v>
      </c>
      <c r="J145" s="156" t="s">
        <v>664</v>
      </c>
      <c r="K145" s="157">
        <f t="shared" si="64"/>
        <v>47</v>
      </c>
      <c r="L145" s="158">
        <f t="shared" si="65"/>
        <v>0.17803030303030304</v>
      </c>
      <c r="M145" s="153" t="s">
        <v>580</v>
      </c>
      <c r="N145" s="159">
        <v>42604</v>
      </c>
      <c r="O145" s="1"/>
      <c r="P145" s="1"/>
      <c r="Q145" s="228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0">
        <v>43</v>
      </c>
      <c r="B146" s="151">
        <v>42318</v>
      </c>
      <c r="C146" s="151"/>
      <c r="D146" s="152" t="s">
        <v>668</v>
      </c>
      <c r="E146" s="153" t="s">
        <v>589</v>
      </c>
      <c r="F146" s="154">
        <v>549.5</v>
      </c>
      <c r="G146" s="153"/>
      <c r="H146" s="153">
        <v>630</v>
      </c>
      <c r="I146" s="155">
        <v>630</v>
      </c>
      <c r="J146" s="156" t="s">
        <v>664</v>
      </c>
      <c r="K146" s="157">
        <f t="shared" si="64"/>
        <v>80.5</v>
      </c>
      <c r="L146" s="158">
        <f t="shared" si="65"/>
        <v>0.1464968152866242</v>
      </c>
      <c r="M146" s="153" t="s">
        <v>580</v>
      </c>
      <c r="N146" s="159">
        <v>42419</v>
      </c>
      <c r="O146" s="1"/>
      <c r="P146" s="1"/>
      <c r="Q146" s="228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0">
        <v>44</v>
      </c>
      <c r="B147" s="151">
        <v>42342</v>
      </c>
      <c r="C147" s="151"/>
      <c r="D147" s="152" t="s">
        <v>669</v>
      </c>
      <c r="E147" s="153" t="s">
        <v>577</v>
      </c>
      <c r="F147" s="154">
        <v>1027.5</v>
      </c>
      <c r="G147" s="153"/>
      <c r="H147" s="153">
        <v>1315</v>
      </c>
      <c r="I147" s="155">
        <v>1250</v>
      </c>
      <c r="J147" s="156" t="s">
        <v>664</v>
      </c>
      <c r="K147" s="157">
        <f t="shared" si="64"/>
        <v>287.5</v>
      </c>
      <c r="L147" s="158">
        <f t="shared" si="65"/>
        <v>0.27980535279805352</v>
      </c>
      <c r="M147" s="153" t="s">
        <v>580</v>
      </c>
      <c r="N147" s="159">
        <v>43244</v>
      </c>
      <c r="O147" s="1"/>
      <c r="P147" s="1"/>
      <c r="Q147" s="228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0">
        <v>45</v>
      </c>
      <c r="B148" s="151">
        <v>42367</v>
      </c>
      <c r="C148" s="151"/>
      <c r="D148" s="152" t="s">
        <v>670</v>
      </c>
      <c r="E148" s="153" t="s">
        <v>577</v>
      </c>
      <c r="F148" s="154">
        <v>465</v>
      </c>
      <c r="G148" s="153"/>
      <c r="H148" s="153">
        <v>540</v>
      </c>
      <c r="I148" s="155">
        <v>540</v>
      </c>
      <c r="J148" s="156" t="s">
        <v>664</v>
      </c>
      <c r="K148" s="157">
        <f t="shared" si="64"/>
        <v>75</v>
      </c>
      <c r="L148" s="158">
        <f t="shared" si="65"/>
        <v>0.16129032258064516</v>
      </c>
      <c r="M148" s="153" t="s">
        <v>580</v>
      </c>
      <c r="N148" s="159">
        <v>42530</v>
      </c>
      <c r="O148" s="1"/>
      <c r="P148" s="1"/>
      <c r="Q148" s="228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0">
        <v>46</v>
      </c>
      <c r="B149" s="151">
        <v>42380</v>
      </c>
      <c r="C149" s="151"/>
      <c r="D149" s="152" t="s">
        <v>399</v>
      </c>
      <c r="E149" s="153" t="s">
        <v>589</v>
      </c>
      <c r="F149" s="154">
        <v>81</v>
      </c>
      <c r="G149" s="153"/>
      <c r="H149" s="153">
        <v>110</v>
      </c>
      <c r="I149" s="155">
        <v>110</v>
      </c>
      <c r="J149" s="156" t="s">
        <v>664</v>
      </c>
      <c r="K149" s="157">
        <f t="shared" si="64"/>
        <v>29</v>
      </c>
      <c r="L149" s="158">
        <f t="shared" si="65"/>
        <v>0.35802469135802467</v>
      </c>
      <c r="M149" s="153" t="s">
        <v>580</v>
      </c>
      <c r="N149" s="159">
        <v>42745</v>
      </c>
      <c r="O149" s="1"/>
      <c r="P149" s="1"/>
      <c r="Q149" s="228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0">
        <v>47</v>
      </c>
      <c r="B150" s="151">
        <v>42382</v>
      </c>
      <c r="C150" s="151"/>
      <c r="D150" s="152" t="s">
        <v>671</v>
      </c>
      <c r="E150" s="153" t="s">
        <v>589</v>
      </c>
      <c r="F150" s="154">
        <v>417.5</v>
      </c>
      <c r="G150" s="153"/>
      <c r="H150" s="153">
        <v>547</v>
      </c>
      <c r="I150" s="155">
        <v>535</v>
      </c>
      <c r="J150" s="156" t="s">
        <v>664</v>
      </c>
      <c r="K150" s="157">
        <f t="shared" si="64"/>
        <v>129.5</v>
      </c>
      <c r="L150" s="158">
        <f t="shared" si="65"/>
        <v>0.31017964071856285</v>
      </c>
      <c r="M150" s="153" t="s">
        <v>580</v>
      </c>
      <c r="N150" s="159">
        <v>42578</v>
      </c>
      <c r="O150" s="1"/>
      <c r="P150" s="1"/>
      <c r="Q150" s="228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0">
        <v>48</v>
      </c>
      <c r="B151" s="151">
        <v>42408</v>
      </c>
      <c r="C151" s="151"/>
      <c r="D151" s="152" t="s">
        <v>672</v>
      </c>
      <c r="E151" s="153" t="s">
        <v>577</v>
      </c>
      <c r="F151" s="154">
        <v>650</v>
      </c>
      <c r="G151" s="153"/>
      <c r="H151" s="153">
        <v>800</v>
      </c>
      <c r="I151" s="155">
        <v>800</v>
      </c>
      <c r="J151" s="156" t="s">
        <v>664</v>
      </c>
      <c r="K151" s="157">
        <f t="shared" si="64"/>
        <v>150</v>
      </c>
      <c r="L151" s="158">
        <f t="shared" si="65"/>
        <v>0.23076923076923078</v>
      </c>
      <c r="M151" s="153" t="s">
        <v>580</v>
      </c>
      <c r="N151" s="159">
        <v>43154</v>
      </c>
      <c r="O151" s="1"/>
      <c r="P151" s="1"/>
      <c r="Q151" s="228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0">
        <v>49</v>
      </c>
      <c r="B152" s="151">
        <v>42433</v>
      </c>
      <c r="C152" s="151"/>
      <c r="D152" s="152" t="s">
        <v>237</v>
      </c>
      <c r="E152" s="153" t="s">
        <v>577</v>
      </c>
      <c r="F152" s="154">
        <v>437.5</v>
      </c>
      <c r="G152" s="153"/>
      <c r="H152" s="153">
        <v>504.5</v>
      </c>
      <c r="I152" s="155">
        <v>522</v>
      </c>
      <c r="J152" s="156" t="s">
        <v>673</v>
      </c>
      <c r="K152" s="157">
        <f t="shared" si="64"/>
        <v>67</v>
      </c>
      <c r="L152" s="158">
        <f t="shared" si="65"/>
        <v>0.15314285714285714</v>
      </c>
      <c r="M152" s="153" t="s">
        <v>580</v>
      </c>
      <c r="N152" s="159">
        <v>42480</v>
      </c>
      <c r="O152" s="1"/>
      <c r="P152" s="1"/>
      <c r="Q152" s="228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0">
        <v>50</v>
      </c>
      <c r="B153" s="151">
        <v>42438</v>
      </c>
      <c r="C153" s="151"/>
      <c r="D153" s="152" t="s">
        <v>674</v>
      </c>
      <c r="E153" s="153" t="s">
        <v>577</v>
      </c>
      <c r="F153" s="154">
        <v>189.5</v>
      </c>
      <c r="G153" s="153"/>
      <c r="H153" s="153">
        <v>218</v>
      </c>
      <c r="I153" s="155">
        <v>218</v>
      </c>
      <c r="J153" s="156" t="s">
        <v>664</v>
      </c>
      <c r="K153" s="157">
        <f t="shared" si="64"/>
        <v>28.5</v>
      </c>
      <c r="L153" s="158">
        <f t="shared" si="65"/>
        <v>0.15039577836411611</v>
      </c>
      <c r="M153" s="153" t="s">
        <v>580</v>
      </c>
      <c r="N153" s="159">
        <v>43034</v>
      </c>
      <c r="O153" s="1"/>
      <c r="P153" s="1"/>
      <c r="Q153" s="228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60">
        <v>51</v>
      </c>
      <c r="B154" s="161">
        <v>42471</v>
      </c>
      <c r="C154" s="161"/>
      <c r="D154" s="169" t="s">
        <v>675</v>
      </c>
      <c r="E154" s="164" t="s">
        <v>577</v>
      </c>
      <c r="F154" s="164">
        <v>36.5</v>
      </c>
      <c r="G154" s="165"/>
      <c r="H154" s="165">
        <v>15.85</v>
      </c>
      <c r="I154" s="165">
        <v>60</v>
      </c>
      <c r="J154" s="166" t="s">
        <v>676</v>
      </c>
      <c r="K154" s="167">
        <f t="shared" si="64"/>
        <v>-20.65</v>
      </c>
      <c r="L154" s="168">
        <f t="shared" si="65"/>
        <v>-0.5657534246575342</v>
      </c>
      <c r="M154" s="164" t="s">
        <v>590</v>
      </c>
      <c r="N154" s="172">
        <v>43627</v>
      </c>
      <c r="O154" s="1"/>
      <c r="P154" s="1"/>
      <c r="Q154" s="228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0">
        <v>52</v>
      </c>
      <c r="B155" s="151">
        <v>42472</v>
      </c>
      <c r="C155" s="151"/>
      <c r="D155" s="152" t="s">
        <v>677</v>
      </c>
      <c r="E155" s="153" t="s">
        <v>577</v>
      </c>
      <c r="F155" s="154">
        <v>93</v>
      </c>
      <c r="G155" s="153"/>
      <c r="H155" s="153">
        <v>149</v>
      </c>
      <c r="I155" s="155">
        <v>140</v>
      </c>
      <c r="J155" s="156" t="s">
        <v>678</v>
      </c>
      <c r="K155" s="157">
        <f t="shared" si="64"/>
        <v>56</v>
      </c>
      <c r="L155" s="158">
        <f t="shared" si="65"/>
        <v>0.60215053763440862</v>
      </c>
      <c r="M155" s="153" t="s">
        <v>580</v>
      </c>
      <c r="N155" s="159">
        <v>42740</v>
      </c>
      <c r="O155" s="1"/>
      <c r="P155" s="1"/>
      <c r="Q155" s="228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0">
        <v>53</v>
      </c>
      <c r="B156" s="151">
        <v>42472</v>
      </c>
      <c r="C156" s="151"/>
      <c r="D156" s="152" t="s">
        <v>679</v>
      </c>
      <c r="E156" s="153" t="s">
        <v>577</v>
      </c>
      <c r="F156" s="154">
        <v>130</v>
      </c>
      <c r="G156" s="153"/>
      <c r="H156" s="153">
        <v>150</v>
      </c>
      <c r="I156" s="155" t="s">
        <v>680</v>
      </c>
      <c r="J156" s="156" t="s">
        <v>664</v>
      </c>
      <c r="K156" s="157">
        <f t="shared" si="64"/>
        <v>20</v>
      </c>
      <c r="L156" s="158">
        <f t="shared" si="65"/>
        <v>0.15384615384615385</v>
      </c>
      <c r="M156" s="153" t="s">
        <v>580</v>
      </c>
      <c r="N156" s="159">
        <v>42564</v>
      </c>
      <c r="O156" s="1"/>
      <c r="P156" s="1"/>
      <c r="Q156" s="228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0">
        <v>54</v>
      </c>
      <c r="B157" s="151">
        <v>42473</v>
      </c>
      <c r="C157" s="151"/>
      <c r="D157" s="152" t="s">
        <v>681</v>
      </c>
      <c r="E157" s="153" t="s">
        <v>577</v>
      </c>
      <c r="F157" s="154">
        <v>196</v>
      </c>
      <c r="G157" s="153"/>
      <c r="H157" s="153">
        <v>299</v>
      </c>
      <c r="I157" s="155">
        <v>299</v>
      </c>
      <c r="J157" s="156" t="s">
        <v>664</v>
      </c>
      <c r="K157" s="157">
        <v>103</v>
      </c>
      <c r="L157" s="158">
        <v>0.52551020408163296</v>
      </c>
      <c r="M157" s="153" t="s">
        <v>580</v>
      </c>
      <c r="N157" s="159">
        <v>42620</v>
      </c>
      <c r="O157" s="1"/>
      <c r="P157" s="1"/>
      <c r="Q157" s="228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0">
        <v>55</v>
      </c>
      <c r="B158" s="151">
        <v>42473</v>
      </c>
      <c r="C158" s="151"/>
      <c r="D158" s="152" t="s">
        <v>682</v>
      </c>
      <c r="E158" s="153" t="s">
        <v>577</v>
      </c>
      <c r="F158" s="154">
        <v>88</v>
      </c>
      <c r="G158" s="153"/>
      <c r="H158" s="153">
        <v>103</v>
      </c>
      <c r="I158" s="155">
        <v>103</v>
      </c>
      <c r="J158" s="156" t="s">
        <v>664</v>
      </c>
      <c r="K158" s="157">
        <v>15</v>
      </c>
      <c r="L158" s="158">
        <v>0.170454545454545</v>
      </c>
      <c r="M158" s="153" t="s">
        <v>580</v>
      </c>
      <c r="N158" s="159">
        <v>42530</v>
      </c>
      <c r="O158" s="1"/>
      <c r="P158" s="1"/>
      <c r="Q158" s="228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0">
        <v>56</v>
      </c>
      <c r="B159" s="151">
        <v>42492</v>
      </c>
      <c r="C159" s="151"/>
      <c r="D159" s="152" t="s">
        <v>683</v>
      </c>
      <c r="E159" s="153" t="s">
        <v>577</v>
      </c>
      <c r="F159" s="154">
        <v>127.5</v>
      </c>
      <c r="G159" s="153"/>
      <c r="H159" s="153">
        <v>148</v>
      </c>
      <c r="I159" s="155" t="s">
        <v>684</v>
      </c>
      <c r="J159" s="156" t="s">
        <v>664</v>
      </c>
      <c r="K159" s="157">
        <f t="shared" ref="K159:K163" si="66">H159-F159</f>
        <v>20.5</v>
      </c>
      <c r="L159" s="158">
        <f t="shared" ref="L159:L163" si="67">K159/F159</f>
        <v>0.16078431372549021</v>
      </c>
      <c r="M159" s="153" t="s">
        <v>580</v>
      </c>
      <c r="N159" s="159">
        <v>42564</v>
      </c>
      <c r="O159" s="1"/>
      <c r="P159" s="1"/>
      <c r="Q159" s="228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0">
        <v>57</v>
      </c>
      <c r="B160" s="151">
        <v>42493</v>
      </c>
      <c r="C160" s="151"/>
      <c r="D160" s="152" t="s">
        <v>685</v>
      </c>
      <c r="E160" s="153" t="s">
        <v>577</v>
      </c>
      <c r="F160" s="154">
        <v>675</v>
      </c>
      <c r="G160" s="153"/>
      <c r="H160" s="153">
        <v>815</v>
      </c>
      <c r="I160" s="155" t="s">
        <v>686</v>
      </c>
      <c r="J160" s="156" t="s">
        <v>664</v>
      </c>
      <c r="K160" s="157">
        <f t="shared" si="66"/>
        <v>140</v>
      </c>
      <c r="L160" s="158">
        <f t="shared" si="67"/>
        <v>0.2074074074074074</v>
      </c>
      <c r="M160" s="153" t="s">
        <v>580</v>
      </c>
      <c r="N160" s="159">
        <v>43154</v>
      </c>
      <c r="O160" s="1"/>
      <c r="P160" s="1"/>
      <c r="Q160" s="228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60">
        <v>58</v>
      </c>
      <c r="B161" s="161">
        <v>42522</v>
      </c>
      <c r="C161" s="161"/>
      <c r="D161" s="162" t="s">
        <v>687</v>
      </c>
      <c r="E161" s="163" t="s">
        <v>577</v>
      </c>
      <c r="F161" s="164">
        <v>500</v>
      </c>
      <c r="G161" s="164"/>
      <c r="H161" s="165">
        <v>232.5</v>
      </c>
      <c r="I161" s="165" t="s">
        <v>688</v>
      </c>
      <c r="J161" s="166" t="s">
        <v>689</v>
      </c>
      <c r="K161" s="167">
        <f t="shared" si="66"/>
        <v>-267.5</v>
      </c>
      <c r="L161" s="168">
        <f t="shared" si="67"/>
        <v>-0.53500000000000003</v>
      </c>
      <c r="M161" s="164" t="s">
        <v>590</v>
      </c>
      <c r="N161" s="161">
        <v>43735</v>
      </c>
      <c r="O161" s="1"/>
      <c r="P161" s="1"/>
      <c r="Q161" s="228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0">
        <v>59</v>
      </c>
      <c r="B162" s="151">
        <v>42527</v>
      </c>
      <c r="C162" s="151"/>
      <c r="D162" s="152" t="s">
        <v>532</v>
      </c>
      <c r="E162" s="153" t="s">
        <v>577</v>
      </c>
      <c r="F162" s="154">
        <v>110</v>
      </c>
      <c r="G162" s="153"/>
      <c r="H162" s="153">
        <v>126.5</v>
      </c>
      <c r="I162" s="155">
        <v>125</v>
      </c>
      <c r="J162" s="156" t="s">
        <v>616</v>
      </c>
      <c r="K162" s="157">
        <f t="shared" si="66"/>
        <v>16.5</v>
      </c>
      <c r="L162" s="158">
        <f t="shared" si="67"/>
        <v>0.15</v>
      </c>
      <c r="M162" s="153" t="s">
        <v>580</v>
      </c>
      <c r="N162" s="159">
        <v>42552</v>
      </c>
      <c r="O162" s="1"/>
      <c r="P162" s="1"/>
      <c r="Q162" s="228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0">
        <v>60</v>
      </c>
      <c r="B163" s="151">
        <v>42538</v>
      </c>
      <c r="C163" s="151"/>
      <c r="D163" s="152" t="s">
        <v>690</v>
      </c>
      <c r="E163" s="153" t="s">
        <v>577</v>
      </c>
      <c r="F163" s="154">
        <v>44</v>
      </c>
      <c r="G163" s="153"/>
      <c r="H163" s="153">
        <v>69.5</v>
      </c>
      <c r="I163" s="155">
        <v>69.5</v>
      </c>
      <c r="J163" s="156" t="s">
        <v>691</v>
      </c>
      <c r="K163" s="157">
        <f t="shared" si="66"/>
        <v>25.5</v>
      </c>
      <c r="L163" s="158">
        <f t="shared" si="67"/>
        <v>0.57954545454545459</v>
      </c>
      <c r="M163" s="153" t="s">
        <v>580</v>
      </c>
      <c r="N163" s="159">
        <v>42977</v>
      </c>
      <c r="O163" s="1"/>
      <c r="P163" s="1"/>
      <c r="Q163" s="228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0">
        <v>61</v>
      </c>
      <c r="B164" s="151">
        <v>42549</v>
      </c>
      <c r="C164" s="151"/>
      <c r="D164" s="152" t="s">
        <v>692</v>
      </c>
      <c r="E164" s="153" t="s">
        <v>577</v>
      </c>
      <c r="F164" s="154">
        <v>262.5</v>
      </c>
      <c r="G164" s="153"/>
      <c r="H164" s="153">
        <v>340</v>
      </c>
      <c r="I164" s="155">
        <v>333</v>
      </c>
      <c r="J164" s="156" t="s">
        <v>693</v>
      </c>
      <c r="K164" s="157">
        <v>77.5</v>
      </c>
      <c r="L164" s="158">
        <v>0.29523809523809502</v>
      </c>
      <c r="M164" s="153" t="s">
        <v>580</v>
      </c>
      <c r="N164" s="159">
        <v>43017</v>
      </c>
      <c r="O164" s="1"/>
      <c r="P164" s="1"/>
      <c r="Q164" s="228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0">
        <v>62</v>
      </c>
      <c r="B165" s="151">
        <v>42549</v>
      </c>
      <c r="C165" s="151"/>
      <c r="D165" s="152" t="s">
        <v>694</v>
      </c>
      <c r="E165" s="153" t="s">
        <v>577</v>
      </c>
      <c r="F165" s="154">
        <v>840</v>
      </c>
      <c r="G165" s="153"/>
      <c r="H165" s="153">
        <v>1230</v>
      </c>
      <c r="I165" s="155">
        <v>1230</v>
      </c>
      <c r="J165" s="156" t="s">
        <v>664</v>
      </c>
      <c r="K165" s="157">
        <v>390</v>
      </c>
      <c r="L165" s="158">
        <v>0.46428571428571402</v>
      </c>
      <c r="M165" s="153" t="s">
        <v>580</v>
      </c>
      <c r="N165" s="159">
        <v>42649</v>
      </c>
      <c r="O165" s="1"/>
      <c r="P165" s="1"/>
      <c r="Q165" s="228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73">
        <v>63</v>
      </c>
      <c r="B166" s="174">
        <v>42556</v>
      </c>
      <c r="C166" s="174"/>
      <c r="D166" s="175" t="s">
        <v>695</v>
      </c>
      <c r="E166" s="176" t="s">
        <v>577</v>
      </c>
      <c r="F166" s="176">
        <v>395</v>
      </c>
      <c r="G166" s="177"/>
      <c r="H166" s="177">
        <f>(468.5+342.5)/2</f>
        <v>405.5</v>
      </c>
      <c r="I166" s="177">
        <v>510</v>
      </c>
      <c r="J166" s="178" t="s">
        <v>696</v>
      </c>
      <c r="K166" s="179">
        <f t="shared" ref="K166:K172" si="68">H166-F166</f>
        <v>10.5</v>
      </c>
      <c r="L166" s="180">
        <f t="shared" ref="L166:L172" si="69">K166/F166</f>
        <v>2.6582278481012658E-2</v>
      </c>
      <c r="M166" s="176" t="s">
        <v>597</v>
      </c>
      <c r="N166" s="174">
        <v>43606</v>
      </c>
      <c r="O166" s="1"/>
      <c r="P166" s="1"/>
      <c r="Q166" s="228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60">
        <v>64</v>
      </c>
      <c r="B167" s="161">
        <v>42584</v>
      </c>
      <c r="C167" s="161"/>
      <c r="D167" s="162" t="s">
        <v>697</v>
      </c>
      <c r="E167" s="163" t="s">
        <v>589</v>
      </c>
      <c r="F167" s="164">
        <f>169.5-12.8</f>
        <v>156.69999999999999</v>
      </c>
      <c r="G167" s="164"/>
      <c r="H167" s="165">
        <v>77</v>
      </c>
      <c r="I167" s="165" t="s">
        <v>698</v>
      </c>
      <c r="J167" s="166" t="s">
        <v>699</v>
      </c>
      <c r="K167" s="167">
        <f t="shared" si="68"/>
        <v>-79.699999999999989</v>
      </c>
      <c r="L167" s="168">
        <f t="shared" si="69"/>
        <v>-0.50861518825781749</v>
      </c>
      <c r="M167" s="164" t="s">
        <v>590</v>
      </c>
      <c r="N167" s="161">
        <v>43522</v>
      </c>
      <c r="O167" s="1"/>
      <c r="P167" s="1"/>
      <c r="Q167" s="228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60">
        <v>65</v>
      </c>
      <c r="B168" s="161">
        <v>42586</v>
      </c>
      <c r="C168" s="161"/>
      <c r="D168" s="162" t="s">
        <v>700</v>
      </c>
      <c r="E168" s="163" t="s">
        <v>577</v>
      </c>
      <c r="F168" s="164">
        <v>400</v>
      </c>
      <c r="G168" s="164"/>
      <c r="H168" s="165">
        <v>305</v>
      </c>
      <c r="I168" s="165">
        <v>475</v>
      </c>
      <c r="J168" s="166" t="s">
        <v>701</v>
      </c>
      <c r="K168" s="167">
        <f t="shared" si="68"/>
        <v>-95</v>
      </c>
      <c r="L168" s="168">
        <f t="shared" si="69"/>
        <v>-0.23749999999999999</v>
      </c>
      <c r="M168" s="164" t="s">
        <v>590</v>
      </c>
      <c r="N168" s="161">
        <v>43606</v>
      </c>
      <c r="O168" s="1"/>
      <c r="P168" s="1"/>
      <c r="Q168" s="228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0">
        <v>66</v>
      </c>
      <c r="B169" s="151">
        <v>42593</v>
      </c>
      <c r="C169" s="151"/>
      <c r="D169" s="152" t="s">
        <v>702</v>
      </c>
      <c r="E169" s="153" t="s">
        <v>577</v>
      </c>
      <c r="F169" s="154">
        <v>86.5</v>
      </c>
      <c r="G169" s="153"/>
      <c r="H169" s="153">
        <v>130</v>
      </c>
      <c r="I169" s="155">
        <v>130</v>
      </c>
      <c r="J169" s="156" t="s">
        <v>703</v>
      </c>
      <c r="K169" s="157">
        <f t="shared" si="68"/>
        <v>43.5</v>
      </c>
      <c r="L169" s="158">
        <f t="shared" si="69"/>
        <v>0.50289017341040465</v>
      </c>
      <c r="M169" s="153" t="s">
        <v>580</v>
      </c>
      <c r="N169" s="159">
        <v>43091</v>
      </c>
      <c r="O169" s="1"/>
      <c r="P169" s="1"/>
      <c r="Q169" s="228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60">
        <v>67</v>
      </c>
      <c r="B170" s="161">
        <v>42600</v>
      </c>
      <c r="C170" s="161"/>
      <c r="D170" s="162" t="s">
        <v>122</v>
      </c>
      <c r="E170" s="163" t="s">
        <v>577</v>
      </c>
      <c r="F170" s="164">
        <v>133.5</v>
      </c>
      <c r="G170" s="164"/>
      <c r="H170" s="165">
        <v>126.5</v>
      </c>
      <c r="I170" s="165">
        <v>178</v>
      </c>
      <c r="J170" s="166" t="s">
        <v>704</v>
      </c>
      <c r="K170" s="167">
        <f t="shared" si="68"/>
        <v>-7</v>
      </c>
      <c r="L170" s="168">
        <f t="shared" si="69"/>
        <v>-5.2434456928838954E-2</v>
      </c>
      <c r="M170" s="164" t="s">
        <v>590</v>
      </c>
      <c r="N170" s="161">
        <v>42615</v>
      </c>
      <c r="O170" s="1"/>
      <c r="P170" s="1"/>
      <c r="Q170" s="228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0">
        <v>68</v>
      </c>
      <c r="B171" s="151">
        <v>42613</v>
      </c>
      <c r="C171" s="151"/>
      <c r="D171" s="152" t="s">
        <v>705</v>
      </c>
      <c r="E171" s="153" t="s">
        <v>577</v>
      </c>
      <c r="F171" s="154">
        <v>560</v>
      </c>
      <c r="G171" s="153"/>
      <c r="H171" s="153">
        <v>725</v>
      </c>
      <c r="I171" s="155">
        <v>725</v>
      </c>
      <c r="J171" s="156" t="s">
        <v>610</v>
      </c>
      <c r="K171" s="157">
        <f t="shared" si="68"/>
        <v>165</v>
      </c>
      <c r="L171" s="158">
        <f t="shared" si="69"/>
        <v>0.29464285714285715</v>
      </c>
      <c r="M171" s="153" t="s">
        <v>580</v>
      </c>
      <c r="N171" s="159">
        <v>42456</v>
      </c>
      <c r="O171" s="1"/>
      <c r="P171" s="1"/>
      <c r="Q171" s="228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0">
        <v>69</v>
      </c>
      <c r="B172" s="151">
        <v>42614</v>
      </c>
      <c r="C172" s="151"/>
      <c r="D172" s="152" t="s">
        <v>706</v>
      </c>
      <c r="E172" s="153" t="s">
        <v>577</v>
      </c>
      <c r="F172" s="154">
        <v>160.5</v>
      </c>
      <c r="G172" s="153"/>
      <c r="H172" s="153">
        <v>210</v>
      </c>
      <c r="I172" s="155">
        <v>210</v>
      </c>
      <c r="J172" s="156" t="s">
        <v>610</v>
      </c>
      <c r="K172" s="157">
        <f t="shared" si="68"/>
        <v>49.5</v>
      </c>
      <c r="L172" s="158">
        <f t="shared" si="69"/>
        <v>0.30841121495327101</v>
      </c>
      <c r="M172" s="153" t="s">
        <v>580</v>
      </c>
      <c r="N172" s="159">
        <v>42871</v>
      </c>
      <c r="O172" s="1"/>
      <c r="P172" s="1"/>
      <c r="Q172" s="228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0">
        <v>70</v>
      </c>
      <c r="B173" s="151">
        <v>42646</v>
      </c>
      <c r="C173" s="151"/>
      <c r="D173" s="152" t="s">
        <v>409</v>
      </c>
      <c r="E173" s="153" t="s">
        <v>577</v>
      </c>
      <c r="F173" s="154">
        <v>430</v>
      </c>
      <c r="G173" s="153"/>
      <c r="H173" s="153">
        <v>596</v>
      </c>
      <c r="I173" s="155">
        <v>575</v>
      </c>
      <c r="J173" s="156" t="s">
        <v>707</v>
      </c>
      <c r="K173" s="157">
        <v>166</v>
      </c>
      <c r="L173" s="158">
        <v>0.38604651162790699</v>
      </c>
      <c r="M173" s="153" t="s">
        <v>580</v>
      </c>
      <c r="N173" s="159">
        <v>42769</v>
      </c>
      <c r="O173" s="1"/>
      <c r="P173" s="1"/>
      <c r="Q173" s="228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0">
        <v>71</v>
      </c>
      <c r="B174" s="151">
        <v>42657</v>
      </c>
      <c r="C174" s="151"/>
      <c r="D174" s="152" t="s">
        <v>708</v>
      </c>
      <c r="E174" s="153" t="s">
        <v>577</v>
      </c>
      <c r="F174" s="154">
        <v>280</v>
      </c>
      <c r="G174" s="153"/>
      <c r="H174" s="153">
        <v>345</v>
      </c>
      <c r="I174" s="155">
        <v>345</v>
      </c>
      <c r="J174" s="156" t="s">
        <v>610</v>
      </c>
      <c r="K174" s="157">
        <f t="shared" ref="K174:K179" si="70">H174-F174</f>
        <v>65</v>
      </c>
      <c r="L174" s="158">
        <f t="shared" ref="L174:L175" si="71">K174/F174</f>
        <v>0.23214285714285715</v>
      </c>
      <c r="M174" s="153" t="s">
        <v>580</v>
      </c>
      <c r="N174" s="159">
        <v>42814</v>
      </c>
      <c r="O174" s="1"/>
      <c r="P174" s="1"/>
      <c r="Q174" s="228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0">
        <v>72</v>
      </c>
      <c r="B175" s="151">
        <v>42657</v>
      </c>
      <c r="C175" s="151"/>
      <c r="D175" s="152" t="s">
        <v>709</v>
      </c>
      <c r="E175" s="153" t="s">
        <v>577</v>
      </c>
      <c r="F175" s="154">
        <v>245</v>
      </c>
      <c r="G175" s="153"/>
      <c r="H175" s="153">
        <v>325.5</v>
      </c>
      <c r="I175" s="155">
        <v>330</v>
      </c>
      <c r="J175" s="156" t="s">
        <v>710</v>
      </c>
      <c r="K175" s="157">
        <f t="shared" si="70"/>
        <v>80.5</v>
      </c>
      <c r="L175" s="158">
        <f t="shared" si="71"/>
        <v>0.32857142857142857</v>
      </c>
      <c r="M175" s="153" t="s">
        <v>580</v>
      </c>
      <c r="N175" s="159">
        <v>42769</v>
      </c>
      <c r="O175" s="1"/>
      <c r="P175" s="1"/>
      <c r="Q175" s="228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0">
        <v>73</v>
      </c>
      <c r="B176" s="151">
        <v>42660</v>
      </c>
      <c r="C176" s="151"/>
      <c r="D176" s="152" t="s">
        <v>711</v>
      </c>
      <c r="E176" s="153" t="s">
        <v>577</v>
      </c>
      <c r="F176" s="154">
        <v>125</v>
      </c>
      <c r="G176" s="153"/>
      <c r="H176" s="153">
        <v>160</v>
      </c>
      <c r="I176" s="155">
        <v>160</v>
      </c>
      <c r="J176" s="156" t="s">
        <v>664</v>
      </c>
      <c r="K176" s="157">
        <f t="shared" si="70"/>
        <v>35</v>
      </c>
      <c r="L176" s="158">
        <v>0.28000000000000003</v>
      </c>
      <c r="M176" s="153" t="s">
        <v>580</v>
      </c>
      <c r="N176" s="159">
        <v>42803</v>
      </c>
      <c r="O176" s="1"/>
      <c r="P176" s="1"/>
      <c r="Q176" s="228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0">
        <v>74</v>
      </c>
      <c r="B177" s="151">
        <v>42660</v>
      </c>
      <c r="C177" s="151"/>
      <c r="D177" s="152" t="s">
        <v>712</v>
      </c>
      <c r="E177" s="153" t="s">
        <v>577</v>
      </c>
      <c r="F177" s="154">
        <v>114</v>
      </c>
      <c r="G177" s="153"/>
      <c r="H177" s="153">
        <v>145</v>
      </c>
      <c r="I177" s="155">
        <v>145</v>
      </c>
      <c r="J177" s="156" t="s">
        <v>664</v>
      </c>
      <c r="K177" s="157">
        <f t="shared" si="70"/>
        <v>31</v>
      </c>
      <c r="L177" s="158">
        <f t="shared" ref="L177:L179" si="72">K177/F177</f>
        <v>0.27192982456140352</v>
      </c>
      <c r="M177" s="153" t="s">
        <v>580</v>
      </c>
      <c r="N177" s="159">
        <v>42859</v>
      </c>
      <c r="O177" s="1"/>
      <c r="P177" s="1"/>
      <c r="Q177" s="228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0">
        <v>75</v>
      </c>
      <c r="B178" s="151">
        <v>42660</v>
      </c>
      <c r="C178" s="151"/>
      <c r="D178" s="152" t="s">
        <v>713</v>
      </c>
      <c r="E178" s="153" t="s">
        <v>577</v>
      </c>
      <c r="F178" s="154">
        <v>212</v>
      </c>
      <c r="G178" s="153"/>
      <c r="H178" s="153">
        <v>280</v>
      </c>
      <c r="I178" s="155">
        <v>276</v>
      </c>
      <c r="J178" s="156" t="s">
        <v>714</v>
      </c>
      <c r="K178" s="157">
        <f t="shared" si="70"/>
        <v>68</v>
      </c>
      <c r="L178" s="158">
        <f t="shared" si="72"/>
        <v>0.32075471698113206</v>
      </c>
      <c r="M178" s="153" t="s">
        <v>580</v>
      </c>
      <c r="N178" s="159">
        <v>42858</v>
      </c>
      <c r="O178" s="1"/>
      <c r="P178" s="1"/>
      <c r="Q178" s="228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0">
        <v>76</v>
      </c>
      <c r="B179" s="151">
        <v>42678</v>
      </c>
      <c r="C179" s="151"/>
      <c r="D179" s="152" t="s">
        <v>456</v>
      </c>
      <c r="E179" s="153" t="s">
        <v>577</v>
      </c>
      <c r="F179" s="154">
        <v>155</v>
      </c>
      <c r="G179" s="153"/>
      <c r="H179" s="153">
        <v>210</v>
      </c>
      <c r="I179" s="155">
        <v>210</v>
      </c>
      <c r="J179" s="156" t="s">
        <v>715</v>
      </c>
      <c r="K179" s="157">
        <f t="shared" si="70"/>
        <v>55</v>
      </c>
      <c r="L179" s="158">
        <f t="shared" si="72"/>
        <v>0.35483870967741937</v>
      </c>
      <c r="M179" s="153" t="s">
        <v>580</v>
      </c>
      <c r="N179" s="159">
        <v>42944</v>
      </c>
      <c r="O179" s="1"/>
      <c r="P179" s="1"/>
      <c r="Q179" s="228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60">
        <v>77</v>
      </c>
      <c r="B180" s="161">
        <v>42710</v>
      </c>
      <c r="C180" s="161"/>
      <c r="D180" s="162" t="s">
        <v>716</v>
      </c>
      <c r="E180" s="163" t="s">
        <v>577</v>
      </c>
      <c r="F180" s="164">
        <v>150.5</v>
      </c>
      <c r="G180" s="164"/>
      <c r="H180" s="165">
        <v>72.5</v>
      </c>
      <c r="I180" s="165">
        <v>174</v>
      </c>
      <c r="J180" s="166" t="s">
        <v>717</v>
      </c>
      <c r="K180" s="167">
        <v>-78</v>
      </c>
      <c r="L180" s="168">
        <v>-0.51827242524916906</v>
      </c>
      <c r="M180" s="164" t="s">
        <v>590</v>
      </c>
      <c r="N180" s="161">
        <v>43333</v>
      </c>
      <c r="O180" s="1"/>
      <c r="P180" s="1"/>
      <c r="Q180" s="228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0">
        <v>78</v>
      </c>
      <c r="B181" s="151">
        <v>42712</v>
      </c>
      <c r="C181" s="151"/>
      <c r="D181" s="152" t="s">
        <v>718</v>
      </c>
      <c r="E181" s="153" t="s">
        <v>577</v>
      </c>
      <c r="F181" s="154">
        <v>380</v>
      </c>
      <c r="G181" s="153"/>
      <c r="H181" s="153">
        <v>478</v>
      </c>
      <c r="I181" s="155">
        <v>468</v>
      </c>
      <c r="J181" s="156" t="s">
        <v>664</v>
      </c>
      <c r="K181" s="157">
        <f t="shared" ref="K181:K183" si="73">H181-F181</f>
        <v>98</v>
      </c>
      <c r="L181" s="158">
        <f t="shared" ref="L181:L183" si="74">K181/F181</f>
        <v>0.25789473684210529</v>
      </c>
      <c r="M181" s="153" t="s">
        <v>580</v>
      </c>
      <c r="N181" s="159">
        <v>43025</v>
      </c>
      <c r="O181" s="1"/>
      <c r="P181" s="1"/>
      <c r="Q181" s="228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0">
        <v>79</v>
      </c>
      <c r="B182" s="151">
        <v>42734</v>
      </c>
      <c r="C182" s="151"/>
      <c r="D182" s="152" t="s">
        <v>121</v>
      </c>
      <c r="E182" s="153" t="s">
        <v>577</v>
      </c>
      <c r="F182" s="154">
        <v>305</v>
      </c>
      <c r="G182" s="153"/>
      <c r="H182" s="153">
        <v>375</v>
      </c>
      <c r="I182" s="155">
        <v>375</v>
      </c>
      <c r="J182" s="156" t="s">
        <v>664</v>
      </c>
      <c r="K182" s="157">
        <f t="shared" si="73"/>
        <v>70</v>
      </c>
      <c r="L182" s="158">
        <f t="shared" si="74"/>
        <v>0.22950819672131148</v>
      </c>
      <c r="M182" s="153" t="s">
        <v>580</v>
      </c>
      <c r="N182" s="159">
        <v>42768</v>
      </c>
      <c r="O182" s="1"/>
      <c r="P182" s="1"/>
      <c r="Q182" s="228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0">
        <v>80</v>
      </c>
      <c r="B183" s="151">
        <v>42739</v>
      </c>
      <c r="C183" s="151"/>
      <c r="D183" s="152" t="s">
        <v>104</v>
      </c>
      <c r="E183" s="153" t="s">
        <v>577</v>
      </c>
      <c r="F183" s="154">
        <v>99.5</v>
      </c>
      <c r="G183" s="153"/>
      <c r="H183" s="153">
        <v>158</v>
      </c>
      <c r="I183" s="155">
        <v>158</v>
      </c>
      <c r="J183" s="156" t="s">
        <v>664</v>
      </c>
      <c r="K183" s="157">
        <f t="shared" si="73"/>
        <v>58.5</v>
      </c>
      <c r="L183" s="158">
        <f t="shared" si="74"/>
        <v>0.5879396984924623</v>
      </c>
      <c r="M183" s="153" t="s">
        <v>580</v>
      </c>
      <c r="N183" s="159">
        <v>42898</v>
      </c>
      <c r="O183" s="1"/>
      <c r="P183" s="1"/>
      <c r="Q183" s="228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0">
        <v>81</v>
      </c>
      <c r="B184" s="151">
        <v>42739</v>
      </c>
      <c r="C184" s="151"/>
      <c r="D184" s="152" t="s">
        <v>104</v>
      </c>
      <c r="E184" s="153" t="s">
        <v>577</v>
      </c>
      <c r="F184" s="154">
        <v>99.5</v>
      </c>
      <c r="G184" s="153"/>
      <c r="H184" s="153">
        <v>158</v>
      </c>
      <c r="I184" s="155">
        <v>158</v>
      </c>
      <c r="J184" s="156" t="s">
        <v>664</v>
      </c>
      <c r="K184" s="157">
        <v>58.5</v>
      </c>
      <c r="L184" s="158">
        <v>0.58793969849246197</v>
      </c>
      <c r="M184" s="153" t="s">
        <v>580</v>
      </c>
      <c r="N184" s="159">
        <v>42898</v>
      </c>
      <c r="O184" s="1"/>
      <c r="P184" s="1"/>
      <c r="Q184" s="228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0">
        <v>82</v>
      </c>
      <c r="B185" s="151">
        <v>42786</v>
      </c>
      <c r="C185" s="151"/>
      <c r="D185" s="152" t="s">
        <v>210</v>
      </c>
      <c r="E185" s="153" t="s">
        <v>577</v>
      </c>
      <c r="F185" s="154">
        <v>140.5</v>
      </c>
      <c r="G185" s="153"/>
      <c r="H185" s="153">
        <v>220</v>
      </c>
      <c r="I185" s="155">
        <v>220</v>
      </c>
      <c r="J185" s="156" t="s">
        <v>664</v>
      </c>
      <c r="K185" s="157">
        <f>H185-F185</f>
        <v>79.5</v>
      </c>
      <c r="L185" s="158">
        <f>K185/F185</f>
        <v>0.5658362989323843</v>
      </c>
      <c r="M185" s="153" t="s">
        <v>580</v>
      </c>
      <c r="N185" s="159">
        <v>42864</v>
      </c>
      <c r="O185" s="1"/>
      <c r="P185" s="1"/>
      <c r="Q185" s="228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0">
        <v>83</v>
      </c>
      <c r="B186" s="151">
        <v>42786</v>
      </c>
      <c r="C186" s="151"/>
      <c r="D186" s="152" t="s">
        <v>719</v>
      </c>
      <c r="E186" s="153" t="s">
        <v>577</v>
      </c>
      <c r="F186" s="154">
        <v>202.5</v>
      </c>
      <c r="G186" s="153"/>
      <c r="H186" s="153">
        <v>234</v>
      </c>
      <c r="I186" s="155">
        <v>234</v>
      </c>
      <c r="J186" s="156" t="s">
        <v>664</v>
      </c>
      <c r="K186" s="157">
        <v>31.5</v>
      </c>
      <c r="L186" s="158">
        <v>0.155555555555556</v>
      </c>
      <c r="M186" s="153" t="s">
        <v>580</v>
      </c>
      <c r="N186" s="159">
        <v>42836</v>
      </c>
      <c r="O186" s="1"/>
      <c r="P186" s="1"/>
      <c r="Q186" s="228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0">
        <v>84</v>
      </c>
      <c r="B187" s="151">
        <v>42818</v>
      </c>
      <c r="C187" s="151"/>
      <c r="D187" s="152" t="s">
        <v>720</v>
      </c>
      <c r="E187" s="153" t="s">
        <v>577</v>
      </c>
      <c r="F187" s="154">
        <v>300.5</v>
      </c>
      <c r="G187" s="153"/>
      <c r="H187" s="153">
        <v>417.5</v>
      </c>
      <c r="I187" s="155">
        <v>420</v>
      </c>
      <c r="J187" s="156" t="s">
        <v>721</v>
      </c>
      <c r="K187" s="157">
        <f>H187-F187</f>
        <v>117</v>
      </c>
      <c r="L187" s="158">
        <f>K187/F187</f>
        <v>0.38935108153078202</v>
      </c>
      <c r="M187" s="153" t="s">
        <v>580</v>
      </c>
      <c r="N187" s="159">
        <v>43070</v>
      </c>
      <c r="O187" s="1"/>
      <c r="P187" s="1"/>
      <c r="Q187" s="228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0">
        <v>85</v>
      </c>
      <c r="B188" s="151">
        <v>42818</v>
      </c>
      <c r="C188" s="151"/>
      <c r="D188" s="152" t="s">
        <v>694</v>
      </c>
      <c r="E188" s="153" t="s">
        <v>577</v>
      </c>
      <c r="F188" s="154">
        <v>850</v>
      </c>
      <c r="G188" s="153"/>
      <c r="H188" s="153">
        <v>1042.5</v>
      </c>
      <c r="I188" s="155">
        <v>1023</v>
      </c>
      <c r="J188" s="156" t="s">
        <v>722</v>
      </c>
      <c r="K188" s="157">
        <v>192.5</v>
      </c>
      <c r="L188" s="158">
        <v>0.22647058823529401</v>
      </c>
      <c r="M188" s="153" t="s">
        <v>580</v>
      </c>
      <c r="N188" s="159">
        <v>42830</v>
      </c>
      <c r="O188" s="1"/>
      <c r="P188" s="1"/>
      <c r="Q188" s="228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0">
        <v>86</v>
      </c>
      <c r="B189" s="151">
        <v>42830</v>
      </c>
      <c r="C189" s="151"/>
      <c r="D189" s="152" t="s">
        <v>487</v>
      </c>
      <c r="E189" s="153" t="s">
        <v>577</v>
      </c>
      <c r="F189" s="154">
        <v>785</v>
      </c>
      <c r="G189" s="153"/>
      <c r="H189" s="153">
        <v>930</v>
      </c>
      <c r="I189" s="155">
        <v>920</v>
      </c>
      <c r="J189" s="156" t="s">
        <v>723</v>
      </c>
      <c r="K189" s="157">
        <f>H189-F189</f>
        <v>145</v>
      </c>
      <c r="L189" s="158">
        <f>K189/F189</f>
        <v>0.18471337579617833</v>
      </c>
      <c r="M189" s="153" t="s">
        <v>580</v>
      </c>
      <c r="N189" s="159">
        <v>42976</v>
      </c>
      <c r="O189" s="1"/>
      <c r="P189" s="1"/>
      <c r="Q189" s="228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60">
        <v>87</v>
      </c>
      <c r="B190" s="161">
        <v>42831</v>
      </c>
      <c r="C190" s="161"/>
      <c r="D190" s="162" t="s">
        <v>724</v>
      </c>
      <c r="E190" s="163" t="s">
        <v>577</v>
      </c>
      <c r="F190" s="164">
        <v>40</v>
      </c>
      <c r="G190" s="164"/>
      <c r="H190" s="165">
        <v>13.1</v>
      </c>
      <c r="I190" s="165">
        <v>60</v>
      </c>
      <c r="J190" s="166" t="s">
        <v>725</v>
      </c>
      <c r="K190" s="167">
        <v>-26.9</v>
      </c>
      <c r="L190" s="168">
        <v>-0.67249999999999999</v>
      </c>
      <c r="M190" s="164" t="s">
        <v>590</v>
      </c>
      <c r="N190" s="161">
        <v>43138</v>
      </c>
      <c r="O190" s="1"/>
      <c r="P190" s="1"/>
      <c r="Q190" s="228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0">
        <v>88</v>
      </c>
      <c r="B191" s="151">
        <v>42837</v>
      </c>
      <c r="C191" s="151"/>
      <c r="D191" s="152" t="s">
        <v>102</v>
      </c>
      <c r="E191" s="153" t="s">
        <v>577</v>
      </c>
      <c r="F191" s="154">
        <v>289.5</v>
      </c>
      <c r="G191" s="153"/>
      <c r="H191" s="153">
        <v>354</v>
      </c>
      <c r="I191" s="155">
        <v>360</v>
      </c>
      <c r="J191" s="156" t="s">
        <v>726</v>
      </c>
      <c r="K191" s="157">
        <f t="shared" ref="K191:K199" si="75">H191-F191</f>
        <v>64.5</v>
      </c>
      <c r="L191" s="158">
        <f t="shared" ref="L191:L199" si="76">K191/F191</f>
        <v>0.22279792746113988</v>
      </c>
      <c r="M191" s="153" t="s">
        <v>580</v>
      </c>
      <c r="N191" s="159">
        <v>43040</v>
      </c>
      <c r="O191" s="1"/>
      <c r="P191" s="1"/>
      <c r="Q191" s="228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0">
        <v>89</v>
      </c>
      <c r="B192" s="151">
        <v>42845</v>
      </c>
      <c r="C192" s="151"/>
      <c r="D192" s="152" t="s">
        <v>428</v>
      </c>
      <c r="E192" s="153" t="s">
        <v>577</v>
      </c>
      <c r="F192" s="154">
        <v>700</v>
      </c>
      <c r="G192" s="153"/>
      <c r="H192" s="153">
        <v>840</v>
      </c>
      <c r="I192" s="155">
        <v>840</v>
      </c>
      <c r="J192" s="156" t="s">
        <v>727</v>
      </c>
      <c r="K192" s="157">
        <f t="shared" si="75"/>
        <v>140</v>
      </c>
      <c r="L192" s="158">
        <f t="shared" si="76"/>
        <v>0.2</v>
      </c>
      <c r="M192" s="153" t="s">
        <v>580</v>
      </c>
      <c r="N192" s="159">
        <v>42893</v>
      </c>
      <c r="O192" s="1"/>
      <c r="P192" s="1"/>
      <c r="Q192" s="228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0">
        <v>90</v>
      </c>
      <c r="B193" s="151">
        <v>42887</v>
      </c>
      <c r="C193" s="151"/>
      <c r="D193" s="152" t="s">
        <v>728</v>
      </c>
      <c r="E193" s="153" t="s">
        <v>577</v>
      </c>
      <c r="F193" s="154">
        <v>130</v>
      </c>
      <c r="G193" s="153"/>
      <c r="H193" s="153">
        <v>144.25</v>
      </c>
      <c r="I193" s="155">
        <v>170</v>
      </c>
      <c r="J193" s="156" t="s">
        <v>729</v>
      </c>
      <c r="K193" s="157">
        <f t="shared" si="75"/>
        <v>14.25</v>
      </c>
      <c r="L193" s="158">
        <f t="shared" si="76"/>
        <v>0.10961538461538461</v>
      </c>
      <c r="M193" s="153" t="s">
        <v>580</v>
      </c>
      <c r="N193" s="159">
        <v>43675</v>
      </c>
      <c r="O193" s="1"/>
      <c r="P193" s="1"/>
      <c r="Q193" s="228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0">
        <v>91</v>
      </c>
      <c r="B194" s="151">
        <v>42901</v>
      </c>
      <c r="C194" s="151"/>
      <c r="D194" s="152" t="s">
        <v>730</v>
      </c>
      <c r="E194" s="153" t="s">
        <v>577</v>
      </c>
      <c r="F194" s="154">
        <v>214.5</v>
      </c>
      <c r="G194" s="153"/>
      <c r="H194" s="153">
        <v>262</v>
      </c>
      <c r="I194" s="155">
        <v>262</v>
      </c>
      <c r="J194" s="156" t="s">
        <v>599</v>
      </c>
      <c r="K194" s="157">
        <f t="shared" si="75"/>
        <v>47.5</v>
      </c>
      <c r="L194" s="158">
        <f t="shared" si="76"/>
        <v>0.22144522144522144</v>
      </c>
      <c r="M194" s="153" t="s">
        <v>580</v>
      </c>
      <c r="N194" s="159">
        <v>42977</v>
      </c>
      <c r="O194" s="1"/>
      <c r="P194" s="1"/>
      <c r="Q194" s="228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81">
        <v>92</v>
      </c>
      <c r="B195" s="182">
        <v>42933</v>
      </c>
      <c r="C195" s="182"/>
      <c r="D195" s="183" t="s">
        <v>731</v>
      </c>
      <c r="E195" s="184" t="s">
        <v>577</v>
      </c>
      <c r="F195" s="185">
        <v>370</v>
      </c>
      <c r="G195" s="184"/>
      <c r="H195" s="184">
        <v>447.5</v>
      </c>
      <c r="I195" s="186">
        <v>450</v>
      </c>
      <c r="J195" s="187" t="s">
        <v>664</v>
      </c>
      <c r="K195" s="157">
        <f t="shared" si="75"/>
        <v>77.5</v>
      </c>
      <c r="L195" s="188">
        <f t="shared" si="76"/>
        <v>0.20945945945945946</v>
      </c>
      <c r="M195" s="184" t="s">
        <v>580</v>
      </c>
      <c r="N195" s="189">
        <v>43035</v>
      </c>
      <c r="O195" s="1"/>
      <c r="P195" s="1"/>
      <c r="Q195" s="228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1">
        <v>93</v>
      </c>
      <c r="B196" s="182">
        <v>42943</v>
      </c>
      <c r="C196" s="182"/>
      <c r="D196" s="183" t="s">
        <v>208</v>
      </c>
      <c r="E196" s="184" t="s">
        <v>577</v>
      </c>
      <c r="F196" s="185">
        <v>657.5</v>
      </c>
      <c r="G196" s="184"/>
      <c r="H196" s="184">
        <v>825</v>
      </c>
      <c r="I196" s="186">
        <v>820</v>
      </c>
      <c r="J196" s="187" t="s">
        <v>664</v>
      </c>
      <c r="K196" s="157">
        <f t="shared" si="75"/>
        <v>167.5</v>
      </c>
      <c r="L196" s="188">
        <f t="shared" si="76"/>
        <v>0.25475285171102663</v>
      </c>
      <c r="M196" s="184" t="s">
        <v>580</v>
      </c>
      <c r="N196" s="189">
        <v>43090</v>
      </c>
      <c r="O196" s="1"/>
      <c r="P196" s="1"/>
      <c r="Q196" s="228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0">
        <v>94</v>
      </c>
      <c r="B197" s="151">
        <v>42964</v>
      </c>
      <c r="C197" s="151"/>
      <c r="D197" s="152" t="s">
        <v>382</v>
      </c>
      <c r="E197" s="153" t="s">
        <v>577</v>
      </c>
      <c r="F197" s="154">
        <v>605</v>
      </c>
      <c r="G197" s="153"/>
      <c r="H197" s="153">
        <v>750</v>
      </c>
      <c r="I197" s="155">
        <v>750</v>
      </c>
      <c r="J197" s="156" t="s">
        <v>723</v>
      </c>
      <c r="K197" s="157">
        <f t="shared" si="75"/>
        <v>145</v>
      </c>
      <c r="L197" s="158">
        <f t="shared" si="76"/>
        <v>0.23966942148760331</v>
      </c>
      <c r="M197" s="153" t="s">
        <v>580</v>
      </c>
      <c r="N197" s="159">
        <v>43027</v>
      </c>
      <c r="O197" s="1"/>
      <c r="P197" s="1"/>
      <c r="Q197" s="228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60">
        <v>95</v>
      </c>
      <c r="B198" s="161">
        <v>42979</v>
      </c>
      <c r="C198" s="161"/>
      <c r="D198" s="169" t="s">
        <v>732</v>
      </c>
      <c r="E198" s="164" t="s">
        <v>577</v>
      </c>
      <c r="F198" s="164">
        <v>255</v>
      </c>
      <c r="G198" s="165"/>
      <c r="H198" s="165">
        <v>217.25</v>
      </c>
      <c r="I198" s="165">
        <v>320</v>
      </c>
      <c r="J198" s="166" t="s">
        <v>733</v>
      </c>
      <c r="K198" s="167">
        <f t="shared" si="75"/>
        <v>-37.75</v>
      </c>
      <c r="L198" s="170">
        <f t="shared" si="76"/>
        <v>-0.14803921568627451</v>
      </c>
      <c r="M198" s="164" t="s">
        <v>590</v>
      </c>
      <c r="N198" s="161">
        <v>43661</v>
      </c>
      <c r="O198" s="1"/>
      <c r="P198" s="1"/>
      <c r="Q198" s="228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0">
        <v>96</v>
      </c>
      <c r="B199" s="151">
        <v>42997</v>
      </c>
      <c r="C199" s="151"/>
      <c r="D199" s="152" t="s">
        <v>734</v>
      </c>
      <c r="E199" s="153" t="s">
        <v>577</v>
      </c>
      <c r="F199" s="154">
        <v>215</v>
      </c>
      <c r="G199" s="153"/>
      <c r="H199" s="153">
        <v>258</v>
      </c>
      <c r="I199" s="155">
        <v>258</v>
      </c>
      <c r="J199" s="156" t="s">
        <v>664</v>
      </c>
      <c r="K199" s="157">
        <f t="shared" si="75"/>
        <v>43</v>
      </c>
      <c r="L199" s="158">
        <f t="shared" si="76"/>
        <v>0.2</v>
      </c>
      <c r="M199" s="153" t="s">
        <v>580</v>
      </c>
      <c r="N199" s="159">
        <v>43040</v>
      </c>
      <c r="O199" s="1"/>
      <c r="P199" s="1"/>
      <c r="Q199" s="228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0">
        <v>97</v>
      </c>
      <c r="B200" s="151">
        <v>42997</v>
      </c>
      <c r="C200" s="151"/>
      <c r="D200" s="152" t="s">
        <v>734</v>
      </c>
      <c r="E200" s="153" t="s">
        <v>577</v>
      </c>
      <c r="F200" s="154">
        <v>215</v>
      </c>
      <c r="G200" s="153"/>
      <c r="H200" s="153">
        <v>258</v>
      </c>
      <c r="I200" s="155">
        <v>258</v>
      </c>
      <c r="J200" s="187" t="s">
        <v>664</v>
      </c>
      <c r="K200" s="157">
        <v>43</v>
      </c>
      <c r="L200" s="158">
        <v>0.2</v>
      </c>
      <c r="M200" s="153" t="s">
        <v>580</v>
      </c>
      <c r="N200" s="159">
        <v>43040</v>
      </c>
      <c r="O200" s="1"/>
      <c r="P200" s="1"/>
      <c r="Q200" s="228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1">
        <v>98</v>
      </c>
      <c r="B201" s="182">
        <v>42998</v>
      </c>
      <c r="C201" s="182"/>
      <c r="D201" s="183" t="s">
        <v>735</v>
      </c>
      <c r="E201" s="184" t="s">
        <v>577</v>
      </c>
      <c r="F201" s="154">
        <v>75</v>
      </c>
      <c r="G201" s="184"/>
      <c r="H201" s="184">
        <v>90</v>
      </c>
      <c r="I201" s="186">
        <v>90</v>
      </c>
      <c r="J201" s="156" t="s">
        <v>736</v>
      </c>
      <c r="K201" s="157">
        <f t="shared" ref="K201:K206" si="77">H201-F201</f>
        <v>15</v>
      </c>
      <c r="L201" s="158">
        <f t="shared" ref="L201:L206" si="78">K201/F201</f>
        <v>0.2</v>
      </c>
      <c r="M201" s="153" t="s">
        <v>580</v>
      </c>
      <c r="N201" s="159">
        <v>43019</v>
      </c>
      <c r="O201" s="1"/>
      <c r="P201" s="1"/>
      <c r="Q201" s="228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1">
        <v>99</v>
      </c>
      <c r="B202" s="182">
        <v>43011</v>
      </c>
      <c r="C202" s="182"/>
      <c r="D202" s="183" t="s">
        <v>737</v>
      </c>
      <c r="E202" s="184" t="s">
        <v>577</v>
      </c>
      <c r="F202" s="185">
        <v>315</v>
      </c>
      <c r="G202" s="184"/>
      <c r="H202" s="184">
        <v>392</v>
      </c>
      <c r="I202" s="186">
        <v>384</v>
      </c>
      <c r="J202" s="187" t="s">
        <v>738</v>
      </c>
      <c r="K202" s="157">
        <f t="shared" si="77"/>
        <v>77</v>
      </c>
      <c r="L202" s="188">
        <f t="shared" si="78"/>
        <v>0.24444444444444444</v>
      </c>
      <c r="M202" s="184" t="s">
        <v>580</v>
      </c>
      <c r="N202" s="189">
        <v>43017</v>
      </c>
      <c r="O202" s="1"/>
      <c r="P202" s="1"/>
      <c r="Q202" s="228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1">
        <v>100</v>
      </c>
      <c r="B203" s="182">
        <v>43013</v>
      </c>
      <c r="C203" s="182"/>
      <c r="D203" s="183" t="s">
        <v>460</v>
      </c>
      <c r="E203" s="184" t="s">
        <v>577</v>
      </c>
      <c r="F203" s="185">
        <v>145</v>
      </c>
      <c r="G203" s="184"/>
      <c r="H203" s="184">
        <v>179</v>
      </c>
      <c r="I203" s="186">
        <v>180</v>
      </c>
      <c r="J203" s="187" t="s">
        <v>739</v>
      </c>
      <c r="K203" s="157">
        <f t="shared" si="77"/>
        <v>34</v>
      </c>
      <c r="L203" s="188">
        <f t="shared" si="78"/>
        <v>0.23448275862068965</v>
      </c>
      <c r="M203" s="184" t="s">
        <v>580</v>
      </c>
      <c r="N203" s="189">
        <v>43025</v>
      </c>
      <c r="O203" s="1"/>
      <c r="P203" s="1"/>
      <c r="Q203" s="228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1">
        <v>101</v>
      </c>
      <c r="B204" s="182">
        <v>43014</v>
      </c>
      <c r="C204" s="182"/>
      <c r="D204" s="183" t="s">
        <v>357</v>
      </c>
      <c r="E204" s="184" t="s">
        <v>577</v>
      </c>
      <c r="F204" s="185">
        <v>256</v>
      </c>
      <c r="G204" s="184"/>
      <c r="H204" s="184">
        <v>323</v>
      </c>
      <c r="I204" s="186">
        <v>320</v>
      </c>
      <c r="J204" s="187" t="s">
        <v>664</v>
      </c>
      <c r="K204" s="157">
        <f t="shared" si="77"/>
        <v>67</v>
      </c>
      <c r="L204" s="188">
        <f t="shared" si="78"/>
        <v>0.26171875</v>
      </c>
      <c r="M204" s="184" t="s">
        <v>580</v>
      </c>
      <c r="N204" s="189">
        <v>43067</v>
      </c>
      <c r="O204" s="1"/>
      <c r="P204" s="1"/>
      <c r="Q204" s="228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1">
        <v>102</v>
      </c>
      <c r="B205" s="182">
        <v>43017</v>
      </c>
      <c r="C205" s="182"/>
      <c r="D205" s="183" t="s">
        <v>371</v>
      </c>
      <c r="E205" s="184" t="s">
        <v>577</v>
      </c>
      <c r="F205" s="185">
        <v>137.5</v>
      </c>
      <c r="G205" s="184"/>
      <c r="H205" s="184">
        <v>184</v>
      </c>
      <c r="I205" s="186">
        <v>183</v>
      </c>
      <c r="J205" s="187" t="s">
        <v>740</v>
      </c>
      <c r="K205" s="157">
        <f t="shared" si="77"/>
        <v>46.5</v>
      </c>
      <c r="L205" s="188">
        <f t="shared" si="78"/>
        <v>0.33818181818181819</v>
      </c>
      <c r="M205" s="184" t="s">
        <v>580</v>
      </c>
      <c r="N205" s="189">
        <v>43108</v>
      </c>
      <c r="O205" s="1"/>
      <c r="P205" s="1"/>
      <c r="Q205" s="228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1">
        <v>103</v>
      </c>
      <c r="B206" s="182">
        <v>43018</v>
      </c>
      <c r="C206" s="182"/>
      <c r="D206" s="183" t="s">
        <v>741</v>
      </c>
      <c r="E206" s="184" t="s">
        <v>577</v>
      </c>
      <c r="F206" s="185">
        <v>125.5</v>
      </c>
      <c r="G206" s="184"/>
      <c r="H206" s="184">
        <v>158</v>
      </c>
      <c r="I206" s="186">
        <v>155</v>
      </c>
      <c r="J206" s="187" t="s">
        <v>742</v>
      </c>
      <c r="K206" s="157">
        <f t="shared" si="77"/>
        <v>32.5</v>
      </c>
      <c r="L206" s="188">
        <f t="shared" si="78"/>
        <v>0.25896414342629481</v>
      </c>
      <c r="M206" s="184" t="s">
        <v>580</v>
      </c>
      <c r="N206" s="189">
        <v>43067</v>
      </c>
      <c r="O206" s="1"/>
      <c r="P206" s="1"/>
      <c r="Q206" s="228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1">
        <v>104</v>
      </c>
      <c r="B207" s="182">
        <v>43018</v>
      </c>
      <c r="C207" s="182"/>
      <c r="D207" s="183" t="s">
        <v>743</v>
      </c>
      <c r="E207" s="184" t="s">
        <v>577</v>
      </c>
      <c r="F207" s="185">
        <v>895</v>
      </c>
      <c r="G207" s="184"/>
      <c r="H207" s="184">
        <v>1122.5</v>
      </c>
      <c r="I207" s="186">
        <v>1078</v>
      </c>
      <c r="J207" s="187" t="s">
        <v>744</v>
      </c>
      <c r="K207" s="157">
        <v>227.5</v>
      </c>
      <c r="L207" s="188">
        <v>0.25418994413407803</v>
      </c>
      <c r="M207" s="184" t="s">
        <v>580</v>
      </c>
      <c r="N207" s="189">
        <v>43117</v>
      </c>
      <c r="O207" s="1"/>
      <c r="P207" s="1"/>
      <c r="Q207" s="228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1">
        <v>105</v>
      </c>
      <c r="B208" s="182">
        <v>43020</v>
      </c>
      <c r="C208" s="182"/>
      <c r="D208" s="183" t="s">
        <v>366</v>
      </c>
      <c r="E208" s="184" t="s">
        <v>577</v>
      </c>
      <c r="F208" s="185">
        <v>525</v>
      </c>
      <c r="G208" s="184"/>
      <c r="H208" s="184">
        <v>629</v>
      </c>
      <c r="I208" s="186">
        <v>629</v>
      </c>
      <c r="J208" s="187" t="s">
        <v>664</v>
      </c>
      <c r="K208" s="157">
        <v>104</v>
      </c>
      <c r="L208" s="188">
        <v>0.19809523809523799</v>
      </c>
      <c r="M208" s="184" t="s">
        <v>580</v>
      </c>
      <c r="N208" s="189">
        <v>43119</v>
      </c>
      <c r="O208" s="1"/>
      <c r="P208" s="1"/>
      <c r="Q208" s="228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1">
        <v>106</v>
      </c>
      <c r="B209" s="182">
        <v>43046</v>
      </c>
      <c r="C209" s="182"/>
      <c r="D209" s="183" t="s">
        <v>404</v>
      </c>
      <c r="E209" s="184" t="s">
        <v>577</v>
      </c>
      <c r="F209" s="185">
        <v>740</v>
      </c>
      <c r="G209" s="184"/>
      <c r="H209" s="184">
        <v>892.5</v>
      </c>
      <c r="I209" s="186">
        <v>900</v>
      </c>
      <c r="J209" s="187" t="s">
        <v>745</v>
      </c>
      <c r="K209" s="157">
        <f t="shared" ref="K209:K211" si="79">H209-F209</f>
        <v>152.5</v>
      </c>
      <c r="L209" s="188">
        <f t="shared" ref="L209:L211" si="80">K209/F209</f>
        <v>0.20608108108108109</v>
      </c>
      <c r="M209" s="184" t="s">
        <v>580</v>
      </c>
      <c r="N209" s="189">
        <v>43052</v>
      </c>
      <c r="O209" s="1"/>
      <c r="P209" s="1"/>
      <c r="Q209" s="228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0">
        <v>107</v>
      </c>
      <c r="B210" s="151">
        <v>43073</v>
      </c>
      <c r="C210" s="151"/>
      <c r="D210" s="152" t="s">
        <v>746</v>
      </c>
      <c r="E210" s="153" t="s">
        <v>577</v>
      </c>
      <c r="F210" s="154">
        <v>118.5</v>
      </c>
      <c r="G210" s="153"/>
      <c r="H210" s="153">
        <v>143.5</v>
      </c>
      <c r="I210" s="155">
        <v>145</v>
      </c>
      <c r="J210" s="156" t="s">
        <v>747</v>
      </c>
      <c r="K210" s="157">
        <f t="shared" si="79"/>
        <v>25</v>
      </c>
      <c r="L210" s="158">
        <f t="shared" si="80"/>
        <v>0.2109704641350211</v>
      </c>
      <c r="M210" s="153" t="s">
        <v>580</v>
      </c>
      <c r="N210" s="159">
        <v>43097</v>
      </c>
      <c r="O210" s="1"/>
      <c r="P210" s="1"/>
      <c r="Q210" s="228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60">
        <v>108</v>
      </c>
      <c r="B211" s="161">
        <v>43090</v>
      </c>
      <c r="C211" s="161"/>
      <c r="D211" s="162" t="s">
        <v>433</v>
      </c>
      <c r="E211" s="163" t="s">
        <v>577</v>
      </c>
      <c r="F211" s="164">
        <v>715</v>
      </c>
      <c r="G211" s="164"/>
      <c r="H211" s="165">
        <v>500</v>
      </c>
      <c r="I211" s="165">
        <v>872</v>
      </c>
      <c r="J211" s="166" t="s">
        <v>748</v>
      </c>
      <c r="K211" s="167">
        <f t="shared" si="79"/>
        <v>-215</v>
      </c>
      <c r="L211" s="168">
        <f t="shared" si="80"/>
        <v>-0.30069930069930068</v>
      </c>
      <c r="M211" s="164" t="s">
        <v>590</v>
      </c>
      <c r="N211" s="161">
        <v>43670</v>
      </c>
      <c r="O211" s="1"/>
      <c r="P211" s="1"/>
      <c r="Q211" s="228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0">
        <v>109</v>
      </c>
      <c r="B212" s="151">
        <v>43098</v>
      </c>
      <c r="C212" s="151"/>
      <c r="D212" s="152" t="s">
        <v>737</v>
      </c>
      <c r="E212" s="153" t="s">
        <v>577</v>
      </c>
      <c r="F212" s="154">
        <v>435</v>
      </c>
      <c r="G212" s="153"/>
      <c r="H212" s="153">
        <v>542.5</v>
      </c>
      <c r="I212" s="155">
        <v>539</v>
      </c>
      <c r="J212" s="156" t="s">
        <v>664</v>
      </c>
      <c r="K212" s="157">
        <v>107.5</v>
      </c>
      <c r="L212" s="158">
        <v>0.247126436781609</v>
      </c>
      <c r="M212" s="153" t="s">
        <v>580</v>
      </c>
      <c r="N212" s="159">
        <v>43206</v>
      </c>
      <c r="O212" s="1"/>
      <c r="P212" s="1"/>
      <c r="Q212" s="228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0">
        <v>110</v>
      </c>
      <c r="B213" s="151">
        <v>43098</v>
      </c>
      <c r="C213" s="151"/>
      <c r="D213" s="152" t="s">
        <v>548</v>
      </c>
      <c r="E213" s="153" t="s">
        <v>577</v>
      </c>
      <c r="F213" s="154">
        <v>885</v>
      </c>
      <c r="G213" s="153"/>
      <c r="H213" s="153">
        <v>1090</v>
      </c>
      <c r="I213" s="155">
        <v>1084</v>
      </c>
      <c r="J213" s="156" t="s">
        <v>664</v>
      </c>
      <c r="K213" s="157">
        <v>205</v>
      </c>
      <c r="L213" s="158">
        <v>0.23163841807909599</v>
      </c>
      <c r="M213" s="153" t="s">
        <v>580</v>
      </c>
      <c r="N213" s="159">
        <v>43213</v>
      </c>
      <c r="O213" s="1"/>
      <c r="P213" s="1"/>
      <c r="Q213" s="228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90">
        <v>111</v>
      </c>
      <c r="B214" s="191">
        <v>43192</v>
      </c>
      <c r="C214" s="191"/>
      <c r="D214" s="169" t="s">
        <v>749</v>
      </c>
      <c r="E214" s="164" t="s">
        <v>577</v>
      </c>
      <c r="F214" s="192">
        <v>478.5</v>
      </c>
      <c r="G214" s="164"/>
      <c r="H214" s="164">
        <v>442</v>
      </c>
      <c r="I214" s="165">
        <v>613</v>
      </c>
      <c r="J214" s="166" t="s">
        <v>750</v>
      </c>
      <c r="K214" s="167">
        <f t="shared" ref="K214:K217" si="81">H214-F214</f>
        <v>-36.5</v>
      </c>
      <c r="L214" s="168">
        <f t="shared" ref="L214:L217" si="82">K214/F214</f>
        <v>-7.6280041797283177E-2</v>
      </c>
      <c r="M214" s="164" t="s">
        <v>590</v>
      </c>
      <c r="N214" s="161">
        <v>43762</v>
      </c>
      <c r="O214" s="1"/>
      <c r="P214" s="1"/>
      <c r="Q214" s="228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60">
        <v>112</v>
      </c>
      <c r="B215" s="161">
        <v>43194</v>
      </c>
      <c r="C215" s="161"/>
      <c r="D215" s="162" t="s">
        <v>751</v>
      </c>
      <c r="E215" s="163" t="s">
        <v>577</v>
      </c>
      <c r="F215" s="164">
        <f>141.5-7.3</f>
        <v>134.19999999999999</v>
      </c>
      <c r="G215" s="164"/>
      <c r="H215" s="165">
        <v>77</v>
      </c>
      <c r="I215" s="165">
        <v>180</v>
      </c>
      <c r="J215" s="166" t="s">
        <v>752</v>
      </c>
      <c r="K215" s="167">
        <f t="shared" si="81"/>
        <v>-57.199999999999989</v>
      </c>
      <c r="L215" s="168">
        <f t="shared" si="82"/>
        <v>-0.42622950819672129</v>
      </c>
      <c r="M215" s="164" t="s">
        <v>590</v>
      </c>
      <c r="N215" s="161">
        <v>43522</v>
      </c>
      <c r="O215" s="1"/>
      <c r="P215" s="1"/>
      <c r="Q215" s="228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60">
        <v>113</v>
      </c>
      <c r="B216" s="161">
        <v>43209</v>
      </c>
      <c r="C216" s="161"/>
      <c r="D216" s="162" t="s">
        <v>753</v>
      </c>
      <c r="E216" s="163" t="s">
        <v>577</v>
      </c>
      <c r="F216" s="164">
        <v>430</v>
      </c>
      <c r="G216" s="164"/>
      <c r="H216" s="165">
        <v>220</v>
      </c>
      <c r="I216" s="165">
        <v>537</v>
      </c>
      <c r="J216" s="166" t="s">
        <v>754</v>
      </c>
      <c r="K216" s="167">
        <f t="shared" si="81"/>
        <v>-210</v>
      </c>
      <c r="L216" s="168">
        <f t="shared" si="82"/>
        <v>-0.48837209302325579</v>
      </c>
      <c r="M216" s="164" t="s">
        <v>590</v>
      </c>
      <c r="N216" s="161">
        <v>43252</v>
      </c>
      <c r="O216" s="1"/>
      <c r="P216" s="1"/>
      <c r="Q216" s="228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1">
        <v>114</v>
      </c>
      <c r="B217" s="182">
        <v>43220</v>
      </c>
      <c r="C217" s="182"/>
      <c r="D217" s="183" t="s">
        <v>755</v>
      </c>
      <c r="E217" s="184" t="s">
        <v>577</v>
      </c>
      <c r="F217" s="184">
        <v>153.5</v>
      </c>
      <c r="G217" s="184"/>
      <c r="H217" s="184">
        <v>196</v>
      </c>
      <c r="I217" s="186">
        <v>196</v>
      </c>
      <c r="J217" s="156" t="s">
        <v>756</v>
      </c>
      <c r="K217" s="157">
        <f t="shared" si="81"/>
        <v>42.5</v>
      </c>
      <c r="L217" s="158">
        <f t="shared" si="82"/>
        <v>0.27687296416938112</v>
      </c>
      <c r="M217" s="153" t="s">
        <v>580</v>
      </c>
      <c r="N217" s="159">
        <v>43605</v>
      </c>
      <c r="O217" s="1"/>
      <c r="P217" s="1"/>
      <c r="Q217" s="228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60">
        <v>115</v>
      </c>
      <c r="B218" s="161">
        <v>43306</v>
      </c>
      <c r="C218" s="161"/>
      <c r="D218" s="162" t="s">
        <v>724</v>
      </c>
      <c r="E218" s="163" t="s">
        <v>577</v>
      </c>
      <c r="F218" s="164">
        <v>27.5</v>
      </c>
      <c r="G218" s="164"/>
      <c r="H218" s="165">
        <v>13.1</v>
      </c>
      <c r="I218" s="165">
        <v>60</v>
      </c>
      <c r="J218" s="166" t="s">
        <v>757</v>
      </c>
      <c r="K218" s="167">
        <v>-14.4</v>
      </c>
      <c r="L218" s="168">
        <v>-0.52363636363636401</v>
      </c>
      <c r="M218" s="164" t="s">
        <v>590</v>
      </c>
      <c r="N218" s="161">
        <v>43138</v>
      </c>
      <c r="O218" s="1"/>
      <c r="P218" s="1"/>
      <c r="Q218" s="228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90">
        <v>116</v>
      </c>
      <c r="B219" s="191">
        <v>43318</v>
      </c>
      <c r="C219" s="191"/>
      <c r="D219" s="169" t="s">
        <v>758</v>
      </c>
      <c r="E219" s="164" t="s">
        <v>577</v>
      </c>
      <c r="F219" s="164">
        <v>148.5</v>
      </c>
      <c r="G219" s="164"/>
      <c r="H219" s="164">
        <v>102</v>
      </c>
      <c r="I219" s="165">
        <v>182</v>
      </c>
      <c r="J219" s="166" t="s">
        <v>759</v>
      </c>
      <c r="K219" s="167">
        <f>H219-F219</f>
        <v>-46.5</v>
      </c>
      <c r="L219" s="168">
        <f>K219/F219</f>
        <v>-0.31313131313131315</v>
      </c>
      <c r="M219" s="164" t="s">
        <v>590</v>
      </c>
      <c r="N219" s="161">
        <v>43661</v>
      </c>
      <c r="O219" s="1"/>
      <c r="P219" s="1"/>
      <c r="Q219" s="228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0">
        <v>117</v>
      </c>
      <c r="B220" s="151">
        <v>43335</v>
      </c>
      <c r="C220" s="151"/>
      <c r="D220" s="152" t="s">
        <v>760</v>
      </c>
      <c r="E220" s="153" t="s">
        <v>577</v>
      </c>
      <c r="F220" s="184">
        <v>285</v>
      </c>
      <c r="G220" s="153"/>
      <c r="H220" s="153">
        <v>355</v>
      </c>
      <c r="I220" s="155">
        <v>364</v>
      </c>
      <c r="J220" s="156" t="s">
        <v>761</v>
      </c>
      <c r="K220" s="157">
        <v>70</v>
      </c>
      <c r="L220" s="158">
        <v>0.24561403508771901</v>
      </c>
      <c r="M220" s="153" t="s">
        <v>580</v>
      </c>
      <c r="N220" s="159">
        <v>43455</v>
      </c>
      <c r="O220" s="1"/>
      <c r="P220" s="1"/>
      <c r="Q220" s="228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0">
        <v>118</v>
      </c>
      <c r="B221" s="151">
        <v>43341</v>
      </c>
      <c r="C221" s="151"/>
      <c r="D221" s="152" t="s">
        <v>394</v>
      </c>
      <c r="E221" s="153" t="s">
        <v>577</v>
      </c>
      <c r="F221" s="184">
        <v>525</v>
      </c>
      <c r="G221" s="153"/>
      <c r="H221" s="153">
        <v>585</v>
      </c>
      <c r="I221" s="155">
        <v>635</v>
      </c>
      <c r="J221" s="156" t="s">
        <v>762</v>
      </c>
      <c r="K221" s="157">
        <f t="shared" ref="K221:K272" si="83">H221-F221</f>
        <v>60</v>
      </c>
      <c r="L221" s="158">
        <f t="shared" ref="L221:L272" si="84">K221/F221</f>
        <v>0.11428571428571428</v>
      </c>
      <c r="M221" s="153" t="s">
        <v>580</v>
      </c>
      <c r="N221" s="159">
        <v>43662</v>
      </c>
      <c r="O221" s="1"/>
      <c r="P221" s="1"/>
      <c r="Q221" s="228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0">
        <v>119</v>
      </c>
      <c r="B222" s="151">
        <v>43395</v>
      </c>
      <c r="C222" s="151"/>
      <c r="D222" s="152" t="s">
        <v>382</v>
      </c>
      <c r="E222" s="153" t="s">
        <v>577</v>
      </c>
      <c r="F222" s="184">
        <v>475</v>
      </c>
      <c r="G222" s="153"/>
      <c r="H222" s="153">
        <v>574</v>
      </c>
      <c r="I222" s="155">
        <v>570</v>
      </c>
      <c r="J222" s="156" t="s">
        <v>664</v>
      </c>
      <c r="K222" s="157">
        <f t="shared" si="83"/>
        <v>99</v>
      </c>
      <c r="L222" s="158">
        <f t="shared" si="84"/>
        <v>0.20842105263157895</v>
      </c>
      <c r="M222" s="153" t="s">
        <v>580</v>
      </c>
      <c r="N222" s="159">
        <v>43403</v>
      </c>
      <c r="O222" s="1"/>
      <c r="P222" s="1"/>
      <c r="Q222" s="228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1">
        <v>120</v>
      </c>
      <c r="B223" s="182">
        <v>43397</v>
      </c>
      <c r="C223" s="182"/>
      <c r="D223" s="183" t="s">
        <v>763</v>
      </c>
      <c r="E223" s="184" t="s">
        <v>577</v>
      </c>
      <c r="F223" s="184">
        <v>707.5</v>
      </c>
      <c r="G223" s="184"/>
      <c r="H223" s="184">
        <v>872</v>
      </c>
      <c r="I223" s="186">
        <v>872</v>
      </c>
      <c r="J223" s="187" t="s">
        <v>664</v>
      </c>
      <c r="K223" s="157">
        <f t="shared" si="83"/>
        <v>164.5</v>
      </c>
      <c r="L223" s="188">
        <f t="shared" si="84"/>
        <v>0.23250883392226149</v>
      </c>
      <c r="M223" s="184" t="s">
        <v>580</v>
      </c>
      <c r="N223" s="189">
        <v>43482</v>
      </c>
      <c r="O223" s="1"/>
      <c r="P223" s="1"/>
      <c r="Q223" s="228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1">
        <v>121</v>
      </c>
      <c r="B224" s="182">
        <v>43398</v>
      </c>
      <c r="C224" s="182"/>
      <c r="D224" s="183" t="s">
        <v>764</v>
      </c>
      <c r="E224" s="184" t="s">
        <v>577</v>
      </c>
      <c r="F224" s="184">
        <v>162</v>
      </c>
      <c r="G224" s="184"/>
      <c r="H224" s="184">
        <v>204</v>
      </c>
      <c r="I224" s="186">
        <v>209</v>
      </c>
      <c r="J224" s="187" t="s">
        <v>765</v>
      </c>
      <c r="K224" s="157">
        <f t="shared" si="83"/>
        <v>42</v>
      </c>
      <c r="L224" s="188">
        <f t="shared" si="84"/>
        <v>0.25925925925925924</v>
      </c>
      <c r="M224" s="184" t="s">
        <v>580</v>
      </c>
      <c r="N224" s="189">
        <v>43539</v>
      </c>
      <c r="O224" s="1"/>
      <c r="P224" s="1"/>
      <c r="Q224" s="228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1">
        <v>122</v>
      </c>
      <c r="B225" s="182">
        <v>43399</v>
      </c>
      <c r="C225" s="182"/>
      <c r="D225" s="183" t="s">
        <v>480</v>
      </c>
      <c r="E225" s="184" t="s">
        <v>577</v>
      </c>
      <c r="F225" s="184">
        <v>240</v>
      </c>
      <c r="G225" s="184"/>
      <c r="H225" s="184">
        <v>297</v>
      </c>
      <c r="I225" s="186">
        <v>297</v>
      </c>
      <c r="J225" s="187" t="s">
        <v>664</v>
      </c>
      <c r="K225" s="193">
        <f t="shared" si="83"/>
        <v>57</v>
      </c>
      <c r="L225" s="188">
        <f t="shared" si="84"/>
        <v>0.23749999999999999</v>
      </c>
      <c r="M225" s="184" t="s">
        <v>580</v>
      </c>
      <c r="N225" s="189">
        <v>43417</v>
      </c>
      <c r="O225" s="1"/>
      <c r="P225" s="1"/>
      <c r="Q225" s="228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0">
        <v>123</v>
      </c>
      <c r="B226" s="151">
        <v>43439</v>
      </c>
      <c r="C226" s="151"/>
      <c r="D226" s="152" t="s">
        <v>766</v>
      </c>
      <c r="E226" s="153" t="s">
        <v>577</v>
      </c>
      <c r="F226" s="153">
        <v>202.5</v>
      </c>
      <c r="G226" s="153"/>
      <c r="H226" s="153">
        <v>255</v>
      </c>
      <c r="I226" s="155">
        <v>252</v>
      </c>
      <c r="J226" s="156" t="s">
        <v>664</v>
      </c>
      <c r="K226" s="157">
        <f t="shared" si="83"/>
        <v>52.5</v>
      </c>
      <c r="L226" s="158">
        <f t="shared" si="84"/>
        <v>0.25925925925925924</v>
      </c>
      <c r="M226" s="153" t="s">
        <v>580</v>
      </c>
      <c r="N226" s="159">
        <v>43542</v>
      </c>
      <c r="O226" s="1"/>
      <c r="P226" s="1"/>
      <c r="Q226" s="228"/>
      <c r="R226" s="1"/>
      <c r="S226" s="6" t="s">
        <v>767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1">
        <v>124</v>
      </c>
      <c r="B227" s="182">
        <v>43465</v>
      </c>
      <c r="C227" s="151"/>
      <c r="D227" s="183" t="s">
        <v>159</v>
      </c>
      <c r="E227" s="184" t="s">
        <v>577</v>
      </c>
      <c r="F227" s="184">
        <v>710</v>
      </c>
      <c r="G227" s="184"/>
      <c r="H227" s="184">
        <v>866</v>
      </c>
      <c r="I227" s="186">
        <v>866</v>
      </c>
      <c r="J227" s="187" t="s">
        <v>664</v>
      </c>
      <c r="K227" s="157">
        <f t="shared" si="83"/>
        <v>156</v>
      </c>
      <c r="L227" s="158">
        <f t="shared" si="84"/>
        <v>0.21971830985915494</v>
      </c>
      <c r="M227" s="153" t="s">
        <v>580</v>
      </c>
      <c r="N227" s="159">
        <v>43553</v>
      </c>
      <c r="O227" s="1"/>
      <c r="P227" s="1"/>
      <c r="Q227" s="228"/>
      <c r="R227" s="1"/>
      <c r="S227" s="6" t="s">
        <v>767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1">
        <v>125</v>
      </c>
      <c r="B228" s="182">
        <v>43522</v>
      </c>
      <c r="C228" s="182"/>
      <c r="D228" s="183" t="s">
        <v>174</v>
      </c>
      <c r="E228" s="184" t="s">
        <v>577</v>
      </c>
      <c r="F228" s="184">
        <v>337.25</v>
      </c>
      <c r="G228" s="184"/>
      <c r="H228" s="184">
        <v>398.5</v>
      </c>
      <c r="I228" s="186">
        <v>411</v>
      </c>
      <c r="J228" s="156" t="s">
        <v>768</v>
      </c>
      <c r="K228" s="157">
        <f t="shared" si="83"/>
        <v>61.25</v>
      </c>
      <c r="L228" s="158">
        <f t="shared" si="84"/>
        <v>0.1816160118606375</v>
      </c>
      <c r="M228" s="153" t="s">
        <v>580</v>
      </c>
      <c r="N228" s="159">
        <v>43760</v>
      </c>
      <c r="O228" s="1"/>
      <c r="P228" s="1"/>
      <c r="Q228" s="228"/>
      <c r="R228" s="1"/>
      <c r="S228" s="6" t="s">
        <v>767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94">
        <v>126</v>
      </c>
      <c r="B229" s="195">
        <v>43559</v>
      </c>
      <c r="C229" s="195"/>
      <c r="D229" s="196" t="s">
        <v>769</v>
      </c>
      <c r="E229" s="197" t="s">
        <v>577</v>
      </c>
      <c r="F229" s="197">
        <v>130</v>
      </c>
      <c r="G229" s="197"/>
      <c r="H229" s="197">
        <v>65</v>
      </c>
      <c r="I229" s="198">
        <v>158</v>
      </c>
      <c r="J229" s="166" t="s">
        <v>770</v>
      </c>
      <c r="K229" s="167">
        <f t="shared" si="83"/>
        <v>-65</v>
      </c>
      <c r="L229" s="168">
        <f t="shared" si="84"/>
        <v>-0.5</v>
      </c>
      <c r="M229" s="164" t="s">
        <v>590</v>
      </c>
      <c r="N229" s="161">
        <v>43726</v>
      </c>
      <c r="O229" s="1"/>
      <c r="P229" s="1"/>
      <c r="Q229" s="228"/>
      <c r="R229" s="1"/>
      <c r="S229" s="6" t="s">
        <v>771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1">
        <v>127</v>
      </c>
      <c r="B230" s="182">
        <v>43017</v>
      </c>
      <c r="C230" s="182"/>
      <c r="D230" s="183" t="s">
        <v>210</v>
      </c>
      <c r="E230" s="184" t="s">
        <v>577</v>
      </c>
      <c r="F230" s="184">
        <v>141.5</v>
      </c>
      <c r="G230" s="184"/>
      <c r="H230" s="184">
        <v>183.5</v>
      </c>
      <c r="I230" s="186">
        <v>210</v>
      </c>
      <c r="J230" s="156" t="s">
        <v>765</v>
      </c>
      <c r="K230" s="157">
        <f t="shared" si="83"/>
        <v>42</v>
      </c>
      <c r="L230" s="158">
        <f t="shared" si="84"/>
        <v>0.29681978798586572</v>
      </c>
      <c r="M230" s="153" t="s">
        <v>580</v>
      </c>
      <c r="N230" s="159">
        <v>43042</v>
      </c>
      <c r="O230" s="1"/>
      <c r="P230" s="1"/>
      <c r="Q230" s="228"/>
      <c r="R230" s="1"/>
      <c r="S230" s="6" t="s">
        <v>771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94">
        <v>128</v>
      </c>
      <c r="B231" s="195">
        <v>43074</v>
      </c>
      <c r="C231" s="195"/>
      <c r="D231" s="196" t="s">
        <v>772</v>
      </c>
      <c r="E231" s="197" t="s">
        <v>577</v>
      </c>
      <c r="F231" s="192">
        <v>172</v>
      </c>
      <c r="G231" s="197"/>
      <c r="H231" s="197">
        <v>155.25</v>
      </c>
      <c r="I231" s="198">
        <v>230</v>
      </c>
      <c r="J231" s="166" t="s">
        <v>773</v>
      </c>
      <c r="K231" s="167">
        <f t="shared" si="83"/>
        <v>-16.75</v>
      </c>
      <c r="L231" s="168">
        <f t="shared" si="84"/>
        <v>-9.7383720930232565E-2</v>
      </c>
      <c r="M231" s="164" t="s">
        <v>590</v>
      </c>
      <c r="N231" s="161">
        <v>43787</v>
      </c>
      <c r="O231" s="1"/>
      <c r="P231" s="1"/>
      <c r="Q231" s="228"/>
      <c r="R231" s="1"/>
      <c r="S231" s="6" t="s">
        <v>771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1">
        <v>129</v>
      </c>
      <c r="B232" s="182">
        <v>43398</v>
      </c>
      <c r="C232" s="182"/>
      <c r="D232" s="183" t="s">
        <v>120</v>
      </c>
      <c r="E232" s="184" t="s">
        <v>577</v>
      </c>
      <c r="F232" s="184">
        <v>698.5</v>
      </c>
      <c r="G232" s="184"/>
      <c r="H232" s="184">
        <v>890</v>
      </c>
      <c r="I232" s="186">
        <v>890</v>
      </c>
      <c r="J232" s="156" t="s">
        <v>774</v>
      </c>
      <c r="K232" s="157">
        <f t="shared" si="83"/>
        <v>191.5</v>
      </c>
      <c r="L232" s="158">
        <f t="shared" si="84"/>
        <v>0.27415891195418757</v>
      </c>
      <c r="M232" s="153" t="s">
        <v>580</v>
      </c>
      <c r="N232" s="159">
        <v>44328</v>
      </c>
      <c r="O232" s="1"/>
      <c r="P232" s="1"/>
      <c r="Q232" s="228"/>
      <c r="R232" s="1"/>
      <c r="S232" s="6" t="s">
        <v>767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1">
        <v>130</v>
      </c>
      <c r="B233" s="182">
        <v>42877</v>
      </c>
      <c r="C233" s="182"/>
      <c r="D233" s="183" t="s">
        <v>775</v>
      </c>
      <c r="E233" s="184" t="s">
        <v>577</v>
      </c>
      <c r="F233" s="184">
        <v>127.6</v>
      </c>
      <c r="G233" s="184"/>
      <c r="H233" s="184">
        <v>138</v>
      </c>
      <c r="I233" s="186">
        <v>190</v>
      </c>
      <c r="J233" s="156" t="s">
        <v>776</v>
      </c>
      <c r="K233" s="157">
        <f t="shared" si="83"/>
        <v>10.400000000000006</v>
      </c>
      <c r="L233" s="158">
        <f t="shared" si="84"/>
        <v>8.1504702194357417E-2</v>
      </c>
      <c r="M233" s="153" t="s">
        <v>580</v>
      </c>
      <c r="N233" s="159">
        <v>43774</v>
      </c>
      <c r="O233" s="1"/>
      <c r="P233" s="1"/>
      <c r="Q233" s="228"/>
      <c r="R233" s="1"/>
      <c r="S233" s="6" t="s">
        <v>771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1">
        <v>131</v>
      </c>
      <c r="B234" s="182">
        <v>43158</v>
      </c>
      <c r="C234" s="182"/>
      <c r="D234" s="183" t="s">
        <v>777</v>
      </c>
      <c r="E234" s="184" t="s">
        <v>577</v>
      </c>
      <c r="F234" s="184">
        <v>317</v>
      </c>
      <c r="G234" s="184"/>
      <c r="H234" s="184">
        <v>382.5</v>
      </c>
      <c r="I234" s="186">
        <v>398</v>
      </c>
      <c r="J234" s="156" t="s">
        <v>778</v>
      </c>
      <c r="K234" s="157">
        <f t="shared" si="83"/>
        <v>65.5</v>
      </c>
      <c r="L234" s="158">
        <f t="shared" si="84"/>
        <v>0.20662460567823343</v>
      </c>
      <c r="M234" s="153" t="s">
        <v>580</v>
      </c>
      <c r="N234" s="159">
        <v>44238</v>
      </c>
      <c r="O234" s="1"/>
      <c r="P234" s="1"/>
      <c r="Q234" s="228"/>
      <c r="R234" s="1"/>
      <c r="S234" s="6" t="s">
        <v>771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94">
        <v>132</v>
      </c>
      <c r="B235" s="195">
        <v>43164</v>
      </c>
      <c r="C235" s="195"/>
      <c r="D235" s="196" t="s">
        <v>166</v>
      </c>
      <c r="E235" s="197" t="s">
        <v>577</v>
      </c>
      <c r="F235" s="192">
        <f>510-14.4</f>
        <v>495.6</v>
      </c>
      <c r="G235" s="197"/>
      <c r="H235" s="197">
        <v>350</v>
      </c>
      <c r="I235" s="198">
        <v>672</v>
      </c>
      <c r="J235" s="166" t="s">
        <v>779</v>
      </c>
      <c r="K235" s="167">
        <f t="shared" si="83"/>
        <v>-145.60000000000002</v>
      </c>
      <c r="L235" s="168">
        <f t="shared" si="84"/>
        <v>-0.29378531073446329</v>
      </c>
      <c r="M235" s="164" t="s">
        <v>590</v>
      </c>
      <c r="N235" s="161">
        <v>43887</v>
      </c>
      <c r="O235" s="1"/>
      <c r="P235" s="1"/>
      <c r="Q235" s="228"/>
      <c r="R235" s="1"/>
      <c r="S235" s="6" t="s">
        <v>767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94">
        <v>133</v>
      </c>
      <c r="B236" s="195">
        <v>43237</v>
      </c>
      <c r="C236" s="195"/>
      <c r="D236" s="196" t="s">
        <v>780</v>
      </c>
      <c r="E236" s="197" t="s">
        <v>577</v>
      </c>
      <c r="F236" s="192">
        <v>230.3</v>
      </c>
      <c r="G236" s="197"/>
      <c r="H236" s="197">
        <v>102.5</v>
      </c>
      <c r="I236" s="198">
        <v>348</v>
      </c>
      <c r="J236" s="166" t="s">
        <v>781</v>
      </c>
      <c r="K236" s="167">
        <f t="shared" si="83"/>
        <v>-127.80000000000001</v>
      </c>
      <c r="L236" s="168">
        <f t="shared" si="84"/>
        <v>-0.55492835432045162</v>
      </c>
      <c r="M236" s="164" t="s">
        <v>590</v>
      </c>
      <c r="N236" s="161">
        <v>43896</v>
      </c>
      <c r="O236" s="1"/>
      <c r="P236" s="1"/>
      <c r="Q236" s="228"/>
      <c r="R236" s="1"/>
      <c r="S236" s="6" t="s">
        <v>767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1">
        <v>134</v>
      </c>
      <c r="B237" s="182">
        <v>43258</v>
      </c>
      <c r="C237" s="182"/>
      <c r="D237" s="183" t="s">
        <v>437</v>
      </c>
      <c r="E237" s="184" t="s">
        <v>577</v>
      </c>
      <c r="F237" s="184">
        <f>342.5-5.1</f>
        <v>337.4</v>
      </c>
      <c r="G237" s="184"/>
      <c r="H237" s="184">
        <v>412.5</v>
      </c>
      <c r="I237" s="186">
        <v>439</v>
      </c>
      <c r="J237" s="156" t="s">
        <v>782</v>
      </c>
      <c r="K237" s="157">
        <f t="shared" si="83"/>
        <v>75.100000000000023</v>
      </c>
      <c r="L237" s="158">
        <f t="shared" si="84"/>
        <v>0.22258446947243635</v>
      </c>
      <c r="M237" s="153" t="s">
        <v>580</v>
      </c>
      <c r="N237" s="159">
        <v>44230</v>
      </c>
      <c r="O237" s="1"/>
      <c r="P237" s="1"/>
      <c r="Q237" s="228"/>
      <c r="R237" s="1"/>
      <c r="S237" s="6" t="s">
        <v>771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75">
        <v>135</v>
      </c>
      <c r="B238" s="174">
        <v>43285</v>
      </c>
      <c r="C238" s="174"/>
      <c r="D238" s="175" t="s">
        <v>58</v>
      </c>
      <c r="E238" s="176" t="s">
        <v>577</v>
      </c>
      <c r="F238" s="176">
        <f>127.5-5.53</f>
        <v>121.97</v>
      </c>
      <c r="G238" s="177"/>
      <c r="H238" s="177">
        <v>122.5</v>
      </c>
      <c r="I238" s="177">
        <v>170</v>
      </c>
      <c r="J238" s="178" t="s">
        <v>783</v>
      </c>
      <c r="K238" s="179">
        <f t="shared" si="83"/>
        <v>0.53000000000000114</v>
      </c>
      <c r="L238" s="180">
        <f t="shared" si="84"/>
        <v>4.3453308190538747E-3</v>
      </c>
      <c r="M238" s="176" t="s">
        <v>597</v>
      </c>
      <c r="N238" s="174">
        <v>44431</v>
      </c>
      <c r="O238" s="1"/>
      <c r="P238" s="1"/>
      <c r="Q238" s="228"/>
      <c r="R238" s="1"/>
      <c r="S238" s="6" t="s">
        <v>767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94">
        <v>136</v>
      </c>
      <c r="B239" s="195">
        <v>43294</v>
      </c>
      <c r="C239" s="195"/>
      <c r="D239" s="196" t="s">
        <v>784</v>
      </c>
      <c r="E239" s="197" t="s">
        <v>577</v>
      </c>
      <c r="F239" s="192">
        <v>46.5</v>
      </c>
      <c r="G239" s="197"/>
      <c r="H239" s="197">
        <v>17</v>
      </c>
      <c r="I239" s="198">
        <v>59</v>
      </c>
      <c r="J239" s="166" t="s">
        <v>785</v>
      </c>
      <c r="K239" s="167">
        <f t="shared" si="83"/>
        <v>-29.5</v>
      </c>
      <c r="L239" s="168">
        <f t="shared" si="84"/>
        <v>-0.63440860215053763</v>
      </c>
      <c r="M239" s="164" t="s">
        <v>590</v>
      </c>
      <c r="N239" s="161">
        <v>43887</v>
      </c>
      <c r="O239" s="1"/>
      <c r="P239" s="1"/>
      <c r="Q239" s="228"/>
      <c r="R239" s="1"/>
      <c r="S239" s="6" t="s">
        <v>767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1">
        <v>137</v>
      </c>
      <c r="B240" s="182">
        <v>43396</v>
      </c>
      <c r="C240" s="182"/>
      <c r="D240" s="183" t="s">
        <v>420</v>
      </c>
      <c r="E240" s="184" t="s">
        <v>577</v>
      </c>
      <c r="F240" s="184">
        <v>156.5</v>
      </c>
      <c r="G240" s="184"/>
      <c r="H240" s="184">
        <v>207.5</v>
      </c>
      <c r="I240" s="186">
        <v>191</v>
      </c>
      <c r="J240" s="156" t="s">
        <v>664</v>
      </c>
      <c r="K240" s="157">
        <f t="shared" si="83"/>
        <v>51</v>
      </c>
      <c r="L240" s="158">
        <f t="shared" si="84"/>
        <v>0.32587859424920129</v>
      </c>
      <c r="M240" s="153" t="s">
        <v>580</v>
      </c>
      <c r="N240" s="159">
        <v>44369</v>
      </c>
      <c r="O240" s="1"/>
      <c r="P240" s="1"/>
      <c r="Q240" s="228"/>
      <c r="R240" s="1"/>
      <c r="S240" s="6" t="s">
        <v>767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1">
        <v>138</v>
      </c>
      <c r="B241" s="182">
        <v>43439</v>
      </c>
      <c r="C241" s="182"/>
      <c r="D241" s="183" t="s">
        <v>345</v>
      </c>
      <c r="E241" s="184" t="s">
        <v>577</v>
      </c>
      <c r="F241" s="184">
        <v>259.5</v>
      </c>
      <c r="G241" s="184"/>
      <c r="H241" s="184">
        <v>320</v>
      </c>
      <c r="I241" s="186">
        <v>320</v>
      </c>
      <c r="J241" s="156" t="s">
        <v>664</v>
      </c>
      <c r="K241" s="157">
        <f t="shared" si="83"/>
        <v>60.5</v>
      </c>
      <c r="L241" s="158">
        <f t="shared" si="84"/>
        <v>0.23314065510597304</v>
      </c>
      <c r="M241" s="153" t="s">
        <v>580</v>
      </c>
      <c r="N241" s="159">
        <v>44323</v>
      </c>
      <c r="O241" s="1"/>
      <c r="P241" s="1"/>
      <c r="Q241" s="228"/>
      <c r="R241" s="1"/>
      <c r="S241" s="6" t="s">
        <v>767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94">
        <v>139</v>
      </c>
      <c r="B242" s="195">
        <v>43439</v>
      </c>
      <c r="C242" s="195"/>
      <c r="D242" s="196" t="s">
        <v>786</v>
      </c>
      <c r="E242" s="197" t="s">
        <v>577</v>
      </c>
      <c r="F242" s="197">
        <v>715</v>
      </c>
      <c r="G242" s="197"/>
      <c r="H242" s="197">
        <v>445</v>
      </c>
      <c r="I242" s="198">
        <v>840</v>
      </c>
      <c r="J242" s="166" t="s">
        <v>787</v>
      </c>
      <c r="K242" s="167">
        <f t="shared" si="83"/>
        <v>-270</v>
      </c>
      <c r="L242" s="168">
        <f t="shared" si="84"/>
        <v>-0.3776223776223776</v>
      </c>
      <c r="M242" s="164" t="s">
        <v>590</v>
      </c>
      <c r="N242" s="161">
        <v>43800</v>
      </c>
      <c r="O242" s="1"/>
      <c r="P242" s="1"/>
      <c r="Q242" s="228"/>
      <c r="R242" s="1"/>
      <c r="S242" s="6" t="s">
        <v>767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1">
        <v>140</v>
      </c>
      <c r="B243" s="182">
        <v>43469</v>
      </c>
      <c r="C243" s="182"/>
      <c r="D243" s="183" t="s">
        <v>180</v>
      </c>
      <c r="E243" s="184" t="s">
        <v>577</v>
      </c>
      <c r="F243" s="184">
        <v>875</v>
      </c>
      <c r="G243" s="184"/>
      <c r="H243" s="184">
        <v>1165</v>
      </c>
      <c r="I243" s="186">
        <v>1185</v>
      </c>
      <c r="J243" s="156" t="s">
        <v>788</v>
      </c>
      <c r="K243" s="157">
        <f t="shared" si="83"/>
        <v>290</v>
      </c>
      <c r="L243" s="158">
        <f t="shared" si="84"/>
        <v>0.33142857142857141</v>
      </c>
      <c r="M243" s="153" t="s">
        <v>580</v>
      </c>
      <c r="N243" s="159">
        <v>43847</v>
      </c>
      <c r="O243" s="1"/>
      <c r="P243" s="1"/>
      <c r="Q243" s="228"/>
      <c r="R243" s="1"/>
      <c r="S243" s="6" t="s">
        <v>767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1">
        <v>141</v>
      </c>
      <c r="B244" s="182">
        <v>43559</v>
      </c>
      <c r="C244" s="182"/>
      <c r="D244" s="183" t="s">
        <v>363</v>
      </c>
      <c r="E244" s="184" t="s">
        <v>577</v>
      </c>
      <c r="F244" s="184">
        <f>387-14.63</f>
        <v>372.37</v>
      </c>
      <c r="G244" s="184"/>
      <c r="H244" s="184">
        <v>490</v>
      </c>
      <c r="I244" s="186">
        <v>490</v>
      </c>
      <c r="J244" s="156" t="s">
        <v>664</v>
      </c>
      <c r="K244" s="157">
        <f t="shared" si="83"/>
        <v>117.63</v>
      </c>
      <c r="L244" s="158">
        <f t="shared" si="84"/>
        <v>0.31589548030185027</v>
      </c>
      <c r="M244" s="153" t="s">
        <v>580</v>
      </c>
      <c r="N244" s="159">
        <v>43850</v>
      </c>
      <c r="O244" s="1"/>
      <c r="P244" s="1"/>
      <c r="Q244" s="228"/>
      <c r="R244" s="1"/>
      <c r="S244" s="6" t="s">
        <v>767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94">
        <v>142</v>
      </c>
      <c r="B245" s="195">
        <v>43578</v>
      </c>
      <c r="C245" s="195"/>
      <c r="D245" s="196" t="s">
        <v>789</v>
      </c>
      <c r="E245" s="197" t="s">
        <v>589</v>
      </c>
      <c r="F245" s="197">
        <v>220</v>
      </c>
      <c r="G245" s="197"/>
      <c r="H245" s="197">
        <v>127.5</v>
      </c>
      <c r="I245" s="198">
        <v>284</v>
      </c>
      <c r="J245" s="166" t="s">
        <v>790</v>
      </c>
      <c r="K245" s="167">
        <f t="shared" si="83"/>
        <v>-92.5</v>
      </c>
      <c r="L245" s="168">
        <f t="shared" si="84"/>
        <v>-0.42045454545454547</v>
      </c>
      <c r="M245" s="164" t="s">
        <v>590</v>
      </c>
      <c r="N245" s="161">
        <v>43896</v>
      </c>
      <c r="O245" s="1"/>
      <c r="P245" s="1"/>
      <c r="Q245" s="228"/>
      <c r="R245" s="1"/>
      <c r="S245" s="6" t="s">
        <v>767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1">
        <v>143</v>
      </c>
      <c r="B246" s="182">
        <v>43622</v>
      </c>
      <c r="C246" s="182"/>
      <c r="D246" s="183" t="s">
        <v>481</v>
      </c>
      <c r="E246" s="184" t="s">
        <v>589</v>
      </c>
      <c r="F246" s="184">
        <v>332.8</v>
      </c>
      <c r="G246" s="184"/>
      <c r="H246" s="184">
        <v>405</v>
      </c>
      <c r="I246" s="186">
        <v>419</v>
      </c>
      <c r="J246" s="156" t="s">
        <v>791</v>
      </c>
      <c r="K246" s="157">
        <f t="shared" si="83"/>
        <v>72.199999999999989</v>
      </c>
      <c r="L246" s="158">
        <f t="shared" si="84"/>
        <v>0.21694711538461534</v>
      </c>
      <c r="M246" s="153" t="s">
        <v>580</v>
      </c>
      <c r="N246" s="159">
        <v>43860</v>
      </c>
      <c r="O246" s="1"/>
      <c r="P246" s="1"/>
      <c r="Q246" s="228"/>
      <c r="R246" s="1"/>
      <c r="S246" s="6" t="s">
        <v>771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75">
        <v>144</v>
      </c>
      <c r="B247" s="174">
        <v>43641</v>
      </c>
      <c r="C247" s="174"/>
      <c r="D247" s="175" t="s">
        <v>172</v>
      </c>
      <c r="E247" s="176" t="s">
        <v>577</v>
      </c>
      <c r="F247" s="176">
        <v>386</v>
      </c>
      <c r="G247" s="177"/>
      <c r="H247" s="177">
        <v>395</v>
      </c>
      <c r="I247" s="177">
        <v>452</v>
      </c>
      <c r="J247" s="178" t="s">
        <v>792</v>
      </c>
      <c r="K247" s="179">
        <f t="shared" si="83"/>
        <v>9</v>
      </c>
      <c r="L247" s="180">
        <f t="shared" si="84"/>
        <v>2.3316062176165803E-2</v>
      </c>
      <c r="M247" s="176" t="s">
        <v>597</v>
      </c>
      <c r="N247" s="174">
        <v>43868</v>
      </c>
      <c r="O247" s="1"/>
      <c r="P247" s="1"/>
      <c r="Q247" s="228"/>
      <c r="R247" s="1"/>
      <c r="S247" s="6" t="s">
        <v>771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75">
        <v>145</v>
      </c>
      <c r="B248" s="174">
        <v>43707</v>
      </c>
      <c r="C248" s="174"/>
      <c r="D248" s="175" t="s">
        <v>146</v>
      </c>
      <c r="E248" s="176" t="s">
        <v>577</v>
      </c>
      <c r="F248" s="176">
        <v>137.5</v>
      </c>
      <c r="G248" s="177"/>
      <c r="H248" s="177">
        <v>138.5</v>
      </c>
      <c r="I248" s="177">
        <v>190</v>
      </c>
      <c r="J248" s="178" t="s">
        <v>793</v>
      </c>
      <c r="K248" s="179">
        <f t="shared" si="83"/>
        <v>1</v>
      </c>
      <c r="L248" s="180">
        <f t="shared" si="84"/>
        <v>7.2727272727272727E-3</v>
      </c>
      <c r="M248" s="176" t="s">
        <v>597</v>
      </c>
      <c r="N248" s="174">
        <v>44432</v>
      </c>
      <c r="O248" s="1"/>
      <c r="P248" s="1"/>
      <c r="Q248" s="228"/>
      <c r="R248" s="1"/>
      <c r="S248" s="6" t="s">
        <v>767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1">
        <v>146</v>
      </c>
      <c r="B249" s="182">
        <v>43731</v>
      </c>
      <c r="C249" s="182"/>
      <c r="D249" s="183" t="s">
        <v>430</v>
      </c>
      <c r="E249" s="184" t="s">
        <v>577</v>
      </c>
      <c r="F249" s="184">
        <v>235</v>
      </c>
      <c r="G249" s="184"/>
      <c r="H249" s="184">
        <v>295</v>
      </c>
      <c r="I249" s="186">
        <v>296</v>
      </c>
      <c r="J249" s="156" t="s">
        <v>794</v>
      </c>
      <c r="K249" s="157">
        <f t="shared" si="83"/>
        <v>60</v>
      </c>
      <c r="L249" s="158">
        <f t="shared" si="84"/>
        <v>0.25531914893617019</v>
      </c>
      <c r="M249" s="153" t="s">
        <v>580</v>
      </c>
      <c r="N249" s="159">
        <v>43844</v>
      </c>
      <c r="O249" s="1"/>
      <c r="P249" s="1"/>
      <c r="Q249" s="228"/>
      <c r="R249" s="1"/>
      <c r="S249" s="6" t="s">
        <v>771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1">
        <v>147</v>
      </c>
      <c r="B250" s="182">
        <v>43752</v>
      </c>
      <c r="C250" s="182"/>
      <c r="D250" s="183" t="s">
        <v>795</v>
      </c>
      <c r="E250" s="184" t="s">
        <v>577</v>
      </c>
      <c r="F250" s="184">
        <v>277.5</v>
      </c>
      <c r="G250" s="184"/>
      <c r="H250" s="184">
        <v>333</v>
      </c>
      <c r="I250" s="186">
        <v>333</v>
      </c>
      <c r="J250" s="156" t="s">
        <v>796</v>
      </c>
      <c r="K250" s="157">
        <f t="shared" si="83"/>
        <v>55.5</v>
      </c>
      <c r="L250" s="158">
        <f t="shared" si="84"/>
        <v>0.2</v>
      </c>
      <c r="M250" s="153" t="s">
        <v>580</v>
      </c>
      <c r="N250" s="159">
        <v>43846</v>
      </c>
      <c r="O250" s="1"/>
      <c r="P250" s="1"/>
      <c r="Q250" s="228"/>
      <c r="R250" s="1"/>
      <c r="S250" s="6" t="s">
        <v>767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1">
        <v>148</v>
      </c>
      <c r="B251" s="182">
        <v>43752</v>
      </c>
      <c r="C251" s="182"/>
      <c r="D251" s="183" t="s">
        <v>797</v>
      </c>
      <c r="E251" s="184" t="s">
        <v>577</v>
      </c>
      <c r="F251" s="184">
        <v>930</v>
      </c>
      <c r="G251" s="184"/>
      <c r="H251" s="184">
        <v>1165</v>
      </c>
      <c r="I251" s="186">
        <v>1200</v>
      </c>
      <c r="J251" s="156" t="s">
        <v>798</v>
      </c>
      <c r="K251" s="157">
        <f t="shared" si="83"/>
        <v>235</v>
      </c>
      <c r="L251" s="158">
        <f t="shared" si="84"/>
        <v>0.25268817204301075</v>
      </c>
      <c r="M251" s="153" t="s">
        <v>580</v>
      </c>
      <c r="N251" s="159">
        <v>43847</v>
      </c>
      <c r="O251" s="1"/>
      <c r="P251" s="1"/>
      <c r="Q251" s="228"/>
      <c r="R251" s="1"/>
      <c r="S251" s="6" t="s">
        <v>771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1">
        <v>149</v>
      </c>
      <c r="B252" s="182">
        <v>43753</v>
      </c>
      <c r="C252" s="182"/>
      <c r="D252" s="183" t="s">
        <v>799</v>
      </c>
      <c r="E252" s="184" t="s">
        <v>577</v>
      </c>
      <c r="F252" s="154">
        <v>111</v>
      </c>
      <c r="G252" s="184"/>
      <c r="H252" s="184">
        <v>141</v>
      </c>
      <c r="I252" s="186">
        <v>141</v>
      </c>
      <c r="J252" s="156" t="s">
        <v>800</v>
      </c>
      <c r="K252" s="157">
        <f t="shared" si="83"/>
        <v>30</v>
      </c>
      <c r="L252" s="158">
        <f t="shared" si="84"/>
        <v>0.27027027027027029</v>
      </c>
      <c r="M252" s="153" t="s">
        <v>580</v>
      </c>
      <c r="N252" s="159">
        <v>44328</v>
      </c>
      <c r="O252" s="1"/>
      <c r="P252" s="1"/>
      <c r="Q252" s="228"/>
      <c r="R252" s="1"/>
      <c r="S252" s="6" t="s">
        <v>771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1">
        <v>150</v>
      </c>
      <c r="B253" s="182">
        <v>43753</v>
      </c>
      <c r="C253" s="182"/>
      <c r="D253" s="183" t="s">
        <v>801</v>
      </c>
      <c r="E253" s="184" t="s">
        <v>577</v>
      </c>
      <c r="F253" s="154">
        <v>296</v>
      </c>
      <c r="G253" s="184"/>
      <c r="H253" s="184">
        <v>370</v>
      </c>
      <c r="I253" s="186">
        <v>370</v>
      </c>
      <c r="J253" s="156" t="s">
        <v>664</v>
      </c>
      <c r="K253" s="157">
        <f t="shared" si="83"/>
        <v>74</v>
      </c>
      <c r="L253" s="158">
        <f t="shared" si="84"/>
        <v>0.25</v>
      </c>
      <c r="M253" s="153" t="s">
        <v>580</v>
      </c>
      <c r="N253" s="159">
        <v>43853</v>
      </c>
      <c r="O253" s="1"/>
      <c r="P253" s="1"/>
      <c r="Q253" s="228"/>
      <c r="R253" s="1"/>
      <c r="S253" s="6" t="s">
        <v>771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1">
        <v>151</v>
      </c>
      <c r="B254" s="182">
        <v>43754</v>
      </c>
      <c r="C254" s="182"/>
      <c r="D254" s="183" t="s">
        <v>802</v>
      </c>
      <c r="E254" s="184" t="s">
        <v>577</v>
      </c>
      <c r="F254" s="154">
        <v>300</v>
      </c>
      <c r="G254" s="184"/>
      <c r="H254" s="184">
        <v>382.5</v>
      </c>
      <c r="I254" s="186">
        <v>344</v>
      </c>
      <c r="J254" s="156" t="s">
        <v>803</v>
      </c>
      <c r="K254" s="157">
        <f t="shared" si="83"/>
        <v>82.5</v>
      </c>
      <c r="L254" s="158">
        <f t="shared" si="84"/>
        <v>0.27500000000000002</v>
      </c>
      <c r="M254" s="153" t="s">
        <v>580</v>
      </c>
      <c r="N254" s="159">
        <v>44238</v>
      </c>
      <c r="O254" s="1"/>
      <c r="P254" s="1"/>
      <c r="Q254" s="228"/>
      <c r="R254" s="1"/>
      <c r="S254" s="6" t="s">
        <v>771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1">
        <v>152</v>
      </c>
      <c r="B255" s="182">
        <v>43832</v>
      </c>
      <c r="C255" s="182"/>
      <c r="D255" s="183" t="s">
        <v>804</v>
      </c>
      <c r="E255" s="184" t="s">
        <v>577</v>
      </c>
      <c r="F255" s="154">
        <v>495</v>
      </c>
      <c r="G255" s="184"/>
      <c r="H255" s="184">
        <v>595</v>
      </c>
      <c r="I255" s="186">
        <v>590</v>
      </c>
      <c r="J255" s="156" t="s">
        <v>600</v>
      </c>
      <c r="K255" s="157">
        <f t="shared" si="83"/>
        <v>100</v>
      </c>
      <c r="L255" s="158">
        <f t="shared" si="84"/>
        <v>0.20202020202020202</v>
      </c>
      <c r="M255" s="153" t="s">
        <v>580</v>
      </c>
      <c r="N255" s="159">
        <v>44589</v>
      </c>
      <c r="O255" s="1"/>
      <c r="P255" s="1"/>
      <c r="Q255" s="228"/>
      <c r="R255" s="1"/>
      <c r="S255" s="6" t="s">
        <v>771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1">
        <v>153</v>
      </c>
      <c r="B256" s="182">
        <v>43966</v>
      </c>
      <c r="C256" s="182"/>
      <c r="D256" s="183" t="s">
        <v>76</v>
      </c>
      <c r="E256" s="184" t="s">
        <v>577</v>
      </c>
      <c r="F256" s="154">
        <v>67.5</v>
      </c>
      <c r="G256" s="184"/>
      <c r="H256" s="184">
        <v>86</v>
      </c>
      <c r="I256" s="186">
        <v>86</v>
      </c>
      <c r="J256" s="156" t="s">
        <v>805</v>
      </c>
      <c r="K256" s="157">
        <f t="shared" si="83"/>
        <v>18.5</v>
      </c>
      <c r="L256" s="158">
        <f t="shared" si="84"/>
        <v>0.27407407407407408</v>
      </c>
      <c r="M256" s="153" t="s">
        <v>580</v>
      </c>
      <c r="N256" s="159">
        <v>44008</v>
      </c>
      <c r="O256" s="1"/>
      <c r="P256" s="1"/>
      <c r="Q256" s="228"/>
      <c r="R256" s="1"/>
      <c r="S256" s="6" t="s">
        <v>771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1">
        <v>154</v>
      </c>
      <c r="B257" s="182">
        <v>44035</v>
      </c>
      <c r="C257" s="182"/>
      <c r="D257" s="183" t="s">
        <v>480</v>
      </c>
      <c r="E257" s="184" t="s">
        <v>577</v>
      </c>
      <c r="F257" s="154">
        <v>231</v>
      </c>
      <c r="G257" s="184"/>
      <c r="H257" s="184">
        <v>281</v>
      </c>
      <c r="I257" s="186">
        <v>281</v>
      </c>
      <c r="J257" s="156" t="s">
        <v>664</v>
      </c>
      <c r="K257" s="157">
        <f t="shared" si="83"/>
        <v>50</v>
      </c>
      <c r="L257" s="158">
        <f t="shared" si="84"/>
        <v>0.21645021645021645</v>
      </c>
      <c r="M257" s="153" t="s">
        <v>580</v>
      </c>
      <c r="N257" s="159">
        <v>44358</v>
      </c>
      <c r="O257" s="1"/>
      <c r="P257" s="1"/>
      <c r="Q257" s="228"/>
      <c r="R257" s="1"/>
      <c r="S257" s="6" t="s">
        <v>771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1">
        <v>155</v>
      </c>
      <c r="B258" s="182">
        <v>44092</v>
      </c>
      <c r="C258" s="182"/>
      <c r="D258" s="183" t="s">
        <v>144</v>
      </c>
      <c r="E258" s="184" t="s">
        <v>577</v>
      </c>
      <c r="F258" s="184">
        <v>206</v>
      </c>
      <c r="G258" s="184"/>
      <c r="H258" s="184">
        <v>248</v>
      </c>
      <c r="I258" s="186">
        <v>248</v>
      </c>
      <c r="J258" s="156" t="s">
        <v>664</v>
      </c>
      <c r="K258" s="157">
        <f t="shared" si="83"/>
        <v>42</v>
      </c>
      <c r="L258" s="158">
        <f t="shared" si="84"/>
        <v>0.20388349514563106</v>
      </c>
      <c r="M258" s="153" t="s">
        <v>580</v>
      </c>
      <c r="N258" s="159">
        <v>44214</v>
      </c>
      <c r="O258" s="1"/>
      <c r="P258" s="1"/>
      <c r="Q258" s="228"/>
      <c r="R258" s="1"/>
      <c r="S258" s="6" t="s">
        <v>771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1">
        <v>156</v>
      </c>
      <c r="B259" s="182">
        <v>44140</v>
      </c>
      <c r="C259" s="182"/>
      <c r="D259" s="183" t="s">
        <v>144</v>
      </c>
      <c r="E259" s="184" t="s">
        <v>577</v>
      </c>
      <c r="F259" s="184">
        <v>182.5</v>
      </c>
      <c r="G259" s="184"/>
      <c r="H259" s="184">
        <v>248</v>
      </c>
      <c r="I259" s="186">
        <v>248</v>
      </c>
      <c r="J259" s="156" t="s">
        <v>664</v>
      </c>
      <c r="K259" s="157">
        <f t="shared" si="83"/>
        <v>65.5</v>
      </c>
      <c r="L259" s="158">
        <f t="shared" si="84"/>
        <v>0.35890410958904112</v>
      </c>
      <c r="M259" s="153" t="s">
        <v>580</v>
      </c>
      <c r="N259" s="159">
        <v>44214</v>
      </c>
      <c r="O259" s="1"/>
      <c r="P259" s="1"/>
      <c r="Q259" s="228"/>
      <c r="R259" s="1"/>
      <c r="S259" s="6" t="s">
        <v>771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1">
        <v>157</v>
      </c>
      <c r="B260" s="182">
        <v>44140</v>
      </c>
      <c r="C260" s="182"/>
      <c r="D260" s="183" t="s">
        <v>345</v>
      </c>
      <c r="E260" s="184" t="s">
        <v>577</v>
      </c>
      <c r="F260" s="184">
        <v>247.5</v>
      </c>
      <c r="G260" s="184"/>
      <c r="H260" s="184">
        <v>320</v>
      </c>
      <c r="I260" s="186">
        <v>320</v>
      </c>
      <c r="J260" s="156" t="s">
        <v>664</v>
      </c>
      <c r="K260" s="157">
        <f t="shared" si="83"/>
        <v>72.5</v>
      </c>
      <c r="L260" s="158">
        <f t="shared" si="84"/>
        <v>0.29292929292929293</v>
      </c>
      <c r="M260" s="153" t="s">
        <v>580</v>
      </c>
      <c r="N260" s="159">
        <v>44323</v>
      </c>
      <c r="O260" s="1"/>
      <c r="P260" s="1"/>
      <c r="Q260" s="228"/>
      <c r="R260" s="1"/>
      <c r="S260" s="6" t="s">
        <v>771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1">
        <v>158</v>
      </c>
      <c r="B261" s="182">
        <v>44140</v>
      </c>
      <c r="C261" s="182"/>
      <c r="D261" s="183" t="s">
        <v>203</v>
      </c>
      <c r="E261" s="184" t="s">
        <v>577</v>
      </c>
      <c r="F261" s="154">
        <v>925</v>
      </c>
      <c r="G261" s="184"/>
      <c r="H261" s="184">
        <v>1095</v>
      </c>
      <c r="I261" s="186">
        <v>1093</v>
      </c>
      <c r="J261" s="156" t="s">
        <v>806</v>
      </c>
      <c r="K261" s="157">
        <f t="shared" si="83"/>
        <v>170</v>
      </c>
      <c r="L261" s="158">
        <f t="shared" si="84"/>
        <v>0.18378378378378379</v>
      </c>
      <c r="M261" s="153" t="s">
        <v>580</v>
      </c>
      <c r="N261" s="159">
        <v>44201</v>
      </c>
      <c r="O261" s="1"/>
      <c r="P261" s="1"/>
      <c r="Q261" s="228"/>
      <c r="R261" s="1"/>
      <c r="S261" s="6" t="s">
        <v>771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1">
        <v>159</v>
      </c>
      <c r="B262" s="182">
        <v>44140</v>
      </c>
      <c r="C262" s="182"/>
      <c r="D262" s="183" t="s">
        <v>363</v>
      </c>
      <c r="E262" s="184" t="s">
        <v>577</v>
      </c>
      <c r="F262" s="154">
        <v>332.5</v>
      </c>
      <c r="G262" s="184"/>
      <c r="H262" s="184">
        <v>393</v>
      </c>
      <c r="I262" s="186">
        <v>406</v>
      </c>
      <c r="J262" s="156" t="s">
        <v>807</v>
      </c>
      <c r="K262" s="157">
        <f t="shared" si="83"/>
        <v>60.5</v>
      </c>
      <c r="L262" s="158">
        <f t="shared" si="84"/>
        <v>0.18195488721804512</v>
      </c>
      <c r="M262" s="153" t="s">
        <v>580</v>
      </c>
      <c r="N262" s="159">
        <v>44256</v>
      </c>
      <c r="O262" s="1"/>
      <c r="P262" s="1"/>
      <c r="Q262" s="228"/>
      <c r="R262" s="1"/>
      <c r="S262" s="6" t="s">
        <v>771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1">
        <v>160</v>
      </c>
      <c r="B263" s="182">
        <v>44141</v>
      </c>
      <c r="C263" s="182"/>
      <c r="D263" s="183" t="s">
        <v>480</v>
      </c>
      <c r="E263" s="184" t="s">
        <v>577</v>
      </c>
      <c r="F263" s="154">
        <v>231</v>
      </c>
      <c r="G263" s="184"/>
      <c r="H263" s="184">
        <v>281</v>
      </c>
      <c r="I263" s="186">
        <v>281</v>
      </c>
      <c r="J263" s="156" t="s">
        <v>664</v>
      </c>
      <c r="K263" s="157">
        <f t="shared" si="83"/>
        <v>50</v>
      </c>
      <c r="L263" s="158">
        <f t="shared" si="84"/>
        <v>0.21645021645021645</v>
      </c>
      <c r="M263" s="153" t="s">
        <v>580</v>
      </c>
      <c r="N263" s="159">
        <v>44358</v>
      </c>
      <c r="O263" s="1"/>
      <c r="P263" s="1"/>
      <c r="Q263" s="228"/>
      <c r="R263" s="1"/>
      <c r="S263" s="6" t="s">
        <v>771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1">
        <v>161</v>
      </c>
      <c r="B264" s="182">
        <v>44187</v>
      </c>
      <c r="C264" s="182"/>
      <c r="D264" s="183" t="s">
        <v>808</v>
      </c>
      <c r="E264" s="184" t="s">
        <v>577</v>
      </c>
      <c r="F264" s="154">
        <v>190</v>
      </c>
      <c r="G264" s="184"/>
      <c r="H264" s="184">
        <v>239</v>
      </c>
      <c r="I264" s="186">
        <v>239</v>
      </c>
      <c r="J264" s="156" t="s">
        <v>809</v>
      </c>
      <c r="K264" s="157">
        <f t="shared" si="83"/>
        <v>49</v>
      </c>
      <c r="L264" s="158">
        <f t="shared" si="84"/>
        <v>0.25789473684210529</v>
      </c>
      <c r="M264" s="153" t="s">
        <v>580</v>
      </c>
      <c r="N264" s="159">
        <v>44844</v>
      </c>
      <c r="O264" s="1"/>
      <c r="P264" s="1"/>
      <c r="Q264" s="228"/>
      <c r="R264" s="1"/>
      <c r="S264" s="6" t="s">
        <v>771</v>
      </c>
    </row>
    <row r="265" spans="1:27" ht="12.75" customHeight="1">
      <c r="A265" s="181">
        <v>162</v>
      </c>
      <c r="B265" s="182">
        <v>44258</v>
      </c>
      <c r="C265" s="182"/>
      <c r="D265" s="183" t="s">
        <v>804</v>
      </c>
      <c r="E265" s="184" t="s">
        <v>577</v>
      </c>
      <c r="F265" s="154">
        <v>495</v>
      </c>
      <c r="G265" s="184"/>
      <c r="H265" s="184">
        <v>595</v>
      </c>
      <c r="I265" s="186">
        <v>590</v>
      </c>
      <c r="J265" s="156" t="s">
        <v>600</v>
      </c>
      <c r="K265" s="157">
        <f t="shared" si="83"/>
        <v>100</v>
      </c>
      <c r="L265" s="158">
        <f t="shared" si="84"/>
        <v>0.20202020202020202</v>
      </c>
      <c r="M265" s="153" t="s">
        <v>580</v>
      </c>
      <c r="N265" s="159">
        <v>44589</v>
      </c>
      <c r="O265" s="1"/>
      <c r="P265" s="1"/>
      <c r="Q265" s="228"/>
      <c r="S265" s="6" t="s">
        <v>771</v>
      </c>
    </row>
    <row r="266" spans="1:27" ht="12.75" customHeight="1">
      <c r="A266" s="181">
        <v>163</v>
      </c>
      <c r="B266" s="182">
        <v>44274</v>
      </c>
      <c r="C266" s="182"/>
      <c r="D266" s="183" t="s">
        <v>363</v>
      </c>
      <c r="E266" s="184" t="s">
        <v>577</v>
      </c>
      <c r="F266" s="154">
        <v>355</v>
      </c>
      <c r="G266" s="184"/>
      <c r="H266" s="184">
        <v>422.5</v>
      </c>
      <c r="I266" s="186">
        <v>420</v>
      </c>
      <c r="J266" s="156" t="s">
        <v>810</v>
      </c>
      <c r="K266" s="157">
        <f t="shared" si="83"/>
        <v>67.5</v>
      </c>
      <c r="L266" s="158">
        <f t="shared" si="84"/>
        <v>0.19014084507042253</v>
      </c>
      <c r="M266" s="153" t="s">
        <v>580</v>
      </c>
      <c r="N266" s="159">
        <v>44361</v>
      </c>
      <c r="O266" s="1"/>
      <c r="S266" s="199" t="s">
        <v>771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1">
        <v>164</v>
      </c>
      <c r="B267" s="182">
        <v>44295</v>
      </c>
      <c r="C267" s="182"/>
      <c r="D267" s="183" t="s">
        <v>326</v>
      </c>
      <c r="E267" s="184" t="s">
        <v>577</v>
      </c>
      <c r="F267" s="154">
        <v>555</v>
      </c>
      <c r="G267" s="184"/>
      <c r="H267" s="184">
        <v>663</v>
      </c>
      <c r="I267" s="186">
        <v>663</v>
      </c>
      <c r="J267" s="156" t="s">
        <v>811</v>
      </c>
      <c r="K267" s="157">
        <f t="shared" si="83"/>
        <v>108</v>
      </c>
      <c r="L267" s="158">
        <f t="shared" si="84"/>
        <v>0.19459459459459461</v>
      </c>
      <c r="M267" s="153" t="s">
        <v>580</v>
      </c>
      <c r="N267" s="159">
        <v>44321</v>
      </c>
      <c r="O267" s="1"/>
      <c r="P267" s="1"/>
      <c r="Q267" s="228"/>
      <c r="R267" s="1"/>
      <c r="S267" s="199" t="s">
        <v>771</v>
      </c>
    </row>
    <row r="268" spans="1:27" ht="12.75" customHeight="1">
      <c r="A268" s="181">
        <v>165</v>
      </c>
      <c r="B268" s="182">
        <v>44308</v>
      </c>
      <c r="C268" s="182"/>
      <c r="D268" s="183" t="s">
        <v>775</v>
      </c>
      <c r="E268" s="184" t="s">
        <v>577</v>
      </c>
      <c r="F268" s="154">
        <v>126.5</v>
      </c>
      <c r="G268" s="184"/>
      <c r="H268" s="184">
        <v>155</v>
      </c>
      <c r="I268" s="186">
        <v>155</v>
      </c>
      <c r="J268" s="156" t="s">
        <v>664</v>
      </c>
      <c r="K268" s="157">
        <f t="shared" si="83"/>
        <v>28.5</v>
      </c>
      <c r="L268" s="158">
        <f t="shared" si="84"/>
        <v>0.22529644268774704</v>
      </c>
      <c r="M268" s="153" t="s">
        <v>580</v>
      </c>
      <c r="N268" s="159">
        <v>44362</v>
      </c>
      <c r="O268" s="1"/>
      <c r="S268" s="199" t="s">
        <v>771</v>
      </c>
    </row>
    <row r="269" spans="1:27" ht="12.75" customHeight="1">
      <c r="A269" s="160">
        <v>166</v>
      </c>
      <c r="B269" s="191">
        <v>44368</v>
      </c>
      <c r="C269" s="191"/>
      <c r="D269" s="162" t="s">
        <v>812</v>
      </c>
      <c r="E269" s="164" t="s">
        <v>577</v>
      </c>
      <c r="F269" s="192">
        <v>287.5</v>
      </c>
      <c r="G269" s="164"/>
      <c r="H269" s="164">
        <v>245</v>
      </c>
      <c r="I269" s="165">
        <v>344</v>
      </c>
      <c r="J269" s="166" t="s">
        <v>813</v>
      </c>
      <c r="K269" s="167">
        <f t="shared" si="83"/>
        <v>-42.5</v>
      </c>
      <c r="L269" s="168">
        <f t="shared" si="84"/>
        <v>-0.14782608695652175</v>
      </c>
      <c r="M269" s="164" t="s">
        <v>590</v>
      </c>
      <c r="N269" s="161">
        <v>44508</v>
      </c>
      <c r="O269" s="1"/>
      <c r="S269" s="199" t="s">
        <v>771</v>
      </c>
    </row>
    <row r="270" spans="1:27" ht="12.75" customHeight="1">
      <c r="A270" s="181">
        <v>167</v>
      </c>
      <c r="B270" s="182">
        <v>44368</v>
      </c>
      <c r="C270" s="182"/>
      <c r="D270" s="183" t="s">
        <v>480</v>
      </c>
      <c r="E270" s="184" t="s">
        <v>577</v>
      </c>
      <c r="F270" s="154">
        <v>241</v>
      </c>
      <c r="G270" s="184"/>
      <c r="H270" s="184">
        <v>298</v>
      </c>
      <c r="I270" s="186">
        <v>320</v>
      </c>
      <c r="J270" s="156" t="s">
        <v>664</v>
      </c>
      <c r="K270" s="157">
        <f t="shared" si="83"/>
        <v>57</v>
      </c>
      <c r="L270" s="158">
        <f t="shared" si="84"/>
        <v>0.23651452282157676</v>
      </c>
      <c r="M270" s="153" t="s">
        <v>580</v>
      </c>
      <c r="N270" s="159">
        <v>44802</v>
      </c>
      <c r="O270" s="37"/>
      <c r="S270" s="199" t="s">
        <v>771</v>
      </c>
    </row>
    <row r="271" spans="1:27" ht="12.75" customHeight="1">
      <c r="A271" s="181">
        <v>168</v>
      </c>
      <c r="B271" s="182">
        <v>44406</v>
      </c>
      <c r="C271" s="182"/>
      <c r="D271" s="183" t="s">
        <v>775</v>
      </c>
      <c r="E271" s="184" t="s">
        <v>577</v>
      </c>
      <c r="F271" s="154">
        <v>162.5</v>
      </c>
      <c r="G271" s="184"/>
      <c r="H271" s="184">
        <v>200</v>
      </c>
      <c r="I271" s="186">
        <v>200</v>
      </c>
      <c r="J271" s="156" t="s">
        <v>664</v>
      </c>
      <c r="K271" s="157">
        <f t="shared" si="83"/>
        <v>37.5</v>
      </c>
      <c r="L271" s="158">
        <f t="shared" si="84"/>
        <v>0.23076923076923078</v>
      </c>
      <c r="M271" s="153" t="s">
        <v>580</v>
      </c>
      <c r="N271" s="159">
        <v>44802</v>
      </c>
      <c r="O271" s="1"/>
      <c r="S271" s="199" t="s">
        <v>771</v>
      </c>
    </row>
    <row r="272" spans="1:27" ht="12.75" customHeight="1">
      <c r="A272" s="181">
        <v>169</v>
      </c>
      <c r="B272" s="182">
        <v>44462</v>
      </c>
      <c r="C272" s="182"/>
      <c r="D272" s="183" t="s">
        <v>438</v>
      </c>
      <c r="E272" s="184" t="s">
        <v>577</v>
      </c>
      <c r="F272" s="154">
        <v>1235</v>
      </c>
      <c r="G272" s="184"/>
      <c r="H272" s="184">
        <v>1505</v>
      </c>
      <c r="I272" s="186">
        <v>1500</v>
      </c>
      <c r="J272" s="156" t="s">
        <v>664</v>
      </c>
      <c r="K272" s="157">
        <f t="shared" si="83"/>
        <v>270</v>
      </c>
      <c r="L272" s="158">
        <f t="shared" si="84"/>
        <v>0.21862348178137653</v>
      </c>
      <c r="M272" s="153" t="s">
        <v>580</v>
      </c>
      <c r="N272" s="159">
        <v>44564</v>
      </c>
      <c r="O272" s="1"/>
      <c r="S272" s="199" t="s">
        <v>771</v>
      </c>
    </row>
    <row r="273" spans="1:19" ht="12.75" customHeight="1">
      <c r="A273" s="181">
        <v>170</v>
      </c>
      <c r="B273" s="182">
        <v>44480</v>
      </c>
      <c r="C273" s="182"/>
      <c r="D273" s="183" t="s">
        <v>814</v>
      </c>
      <c r="E273" s="184" t="s">
        <v>577</v>
      </c>
      <c r="F273" s="154">
        <v>58.75</v>
      </c>
      <c r="G273" s="184"/>
      <c r="H273" s="184">
        <v>64.25</v>
      </c>
      <c r="I273" s="186"/>
      <c r="J273" s="156" t="s">
        <v>664</v>
      </c>
      <c r="K273" s="157">
        <f t="shared" ref="K273" si="85">H273-F273</f>
        <v>5.5</v>
      </c>
      <c r="L273" s="158">
        <f t="shared" ref="L273" si="86">K273/F273</f>
        <v>9.3617021276595741E-2</v>
      </c>
      <c r="M273" s="153" t="s">
        <v>580</v>
      </c>
      <c r="N273" s="159">
        <v>45322</v>
      </c>
      <c r="O273" s="37"/>
      <c r="S273" s="199" t="s">
        <v>771</v>
      </c>
    </row>
    <row r="274" spans="1:19" ht="12.75" customHeight="1">
      <c r="A274" s="150">
        <v>171</v>
      </c>
      <c r="B274" s="151">
        <v>44481</v>
      </c>
      <c r="C274" s="151"/>
      <c r="D274" s="152" t="s">
        <v>278</v>
      </c>
      <c r="E274" s="153" t="s">
        <v>577</v>
      </c>
      <c r="F274" s="154">
        <v>315</v>
      </c>
      <c r="G274" s="153"/>
      <c r="H274" s="153">
        <v>335</v>
      </c>
      <c r="I274" s="155">
        <v>380</v>
      </c>
      <c r="J274" s="156" t="s">
        <v>865</v>
      </c>
      <c r="K274" s="157">
        <f t="shared" ref="K274" si="87">H274-F274</f>
        <v>20</v>
      </c>
      <c r="L274" s="158">
        <f t="shared" ref="L274" si="88">K274/F274</f>
        <v>6.3492063492063489E-2</v>
      </c>
      <c r="M274" s="153" t="s">
        <v>580</v>
      </c>
      <c r="N274" s="159">
        <v>45297</v>
      </c>
      <c r="O274" s="37"/>
      <c r="S274" s="199" t="s">
        <v>771</v>
      </c>
    </row>
    <row r="275" spans="1:19" ht="12.75" customHeight="1">
      <c r="A275" s="150">
        <v>172</v>
      </c>
      <c r="B275" s="151">
        <v>44481</v>
      </c>
      <c r="C275" s="151"/>
      <c r="D275" s="152" t="s">
        <v>815</v>
      </c>
      <c r="E275" s="153" t="s">
        <v>577</v>
      </c>
      <c r="F275" s="154">
        <v>45.5</v>
      </c>
      <c r="G275" s="153"/>
      <c r="H275" s="153">
        <v>56.5</v>
      </c>
      <c r="I275" s="155">
        <v>56</v>
      </c>
      <c r="J275" s="156" t="s">
        <v>664</v>
      </c>
      <c r="K275" s="157">
        <f t="shared" ref="K275:K276" si="89">H275-F275</f>
        <v>11</v>
      </c>
      <c r="L275" s="158">
        <f t="shared" ref="L275:L276" si="90">K275/F275</f>
        <v>0.24175824175824176</v>
      </c>
      <c r="M275" s="153" t="s">
        <v>580</v>
      </c>
      <c r="N275" s="159">
        <v>44881</v>
      </c>
      <c r="O275" s="37"/>
      <c r="S275" s="199"/>
    </row>
    <row r="276" spans="1:19" ht="12.75" customHeight="1">
      <c r="A276" s="150">
        <v>173</v>
      </c>
      <c r="B276" s="151">
        <v>44551</v>
      </c>
      <c r="C276" s="151"/>
      <c r="D276" s="152" t="s">
        <v>131</v>
      </c>
      <c r="E276" s="153" t="s">
        <v>577</v>
      </c>
      <c r="F276" s="154">
        <v>2300</v>
      </c>
      <c r="G276" s="153"/>
      <c r="H276" s="153">
        <f>(2820+2200)/2</f>
        <v>2510</v>
      </c>
      <c r="I276" s="155">
        <v>3000</v>
      </c>
      <c r="J276" s="156" t="s">
        <v>816</v>
      </c>
      <c r="K276" s="157">
        <f t="shared" si="89"/>
        <v>210</v>
      </c>
      <c r="L276" s="158">
        <f t="shared" si="90"/>
        <v>9.1304347826086957E-2</v>
      </c>
      <c r="M276" s="153" t="s">
        <v>580</v>
      </c>
      <c r="N276" s="159">
        <v>44649</v>
      </c>
      <c r="O276" s="1"/>
      <c r="S276" s="199"/>
    </row>
    <row r="277" spans="1:19" ht="12.75" customHeight="1">
      <c r="A277" s="150">
        <v>174</v>
      </c>
      <c r="B277" s="151">
        <v>44606</v>
      </c>
      <c r="C277" s="151"/>
      <c r="D277" s="152" t="s">
        <v>428</v>
      </c>
      <c r="E277" s="153" t="s">
        <v>577</v>
      </c>
      <c r="F277" s="154">
        <v>635</v>
      </c>
      <c r="G277" s="153"/>
      <c r="H277" s="153">
        <v>700</v>
      </c>
      <c r="I277" s="155">
        <v>764</v>
      </c>
      <c r="J277" s="156" t="s">
        <v>845</v>
      </c>
      <c r="K277" s="157">
        <f t="shared" ref="K277" si="91">H277-F277</f>
        <v>65</v>
      </c>
      <c r="L277" s="158">
        <f t="shared" ref="L277" si="92">K277/F277</f>
        <v>0.10236220472440945</v>
      </c>
      <c r="M277" s="153" t="s">
        <v>580</v>
      </c>
      <c r="N277" s="159">
        <v>45159</v>
      </c>
      <c r="O277" s="37"/>
      <c r="S277" s="199"/>
    </row>
    <row r="278" spans="1:19" ht="12.75" customHeight="1">
      <c r="A278" s="150">
        <v>175</v>
      </c>
      <c r="B278" s="151">
        <v>44613</v>
      </c>
      <c r="C278" s="151"/>
      <c r="D278" s="152" t="s">
        <v>438</v>
      </c>
      <c r="E278" s="153" t="s">
        <v>577</v>
      </c>
      <c r="F278" s="154">
        <v>1255</v>
      </c>
      <c r="G278" s="153"/>
      <c r="H278" s="153">
        <v>1515</v>
      </c>
      <c r="I278" s="155">
        <v>1510</v>
      </c>
      <c r="J278" s="156" t="s">
        <v>664</v>
      </c>
      <c r="K278" s="157">
        <f>H278-F278</f>
        <v>260</v>
      </c>
      <c r="L278" s="158">
        <f>K278/F278</f>
        <v>0.20717131474103587</v>
      </c>
      <c r="M278" s="153" t="s">
        <v>580</v>
      </c>
      <c r="N278" s="159">
        <v>44834</v>
      </c>
      <c r="O278" s="37"/>
      <c r="S278" s="199"/>
    </row>
    <row r="279" spans="1:19" ht="12.75" customHeight="1">
      <c r="A279">
        <v>176</v>
      </c>
      <c r="B279" s="201">
        <v>44670</v>
      </c>
      <c r="C279" s="201"/>
      <c r="D279" s="53" t="s">
        <v>540</v>
      </c>
      <c r="E279" s="202" t="s">
        <v>577</v>
      </c>
      <c r="F279" s="51" t="s">
        <v>817</v>
      </c>
      <c r="G279" s="51"/>
      <c r="H279" s="51"/>
      <c r="I279" s="51">
        <v>553</v>
      </c>
      <c r="J279" s="51" t="s">
        <v>578</v>
      </c>
      <c r="K279" s="51"/>
      <c r="L279" s="51"/>
      <c r="M279" s="51"/>
      <c r="N279" s="51"/>
      <c r="O279" s="37"/>
      <c r="S279" s="199"/>
    </row>
    <row r="280" spans="1:19" ht="12.75" customHeight="1">
      <c r="A280" s="181">
        <v>177</v>
      </c>
      <c r="B280" s="182">
        <v>44746</v>
      </c>
      <c r="C280" s="182"/>
      <c r="D280" s="183" t="s">
        <v>818</v>
      </c>
      <c r="E280" s="184" t="s">
        <v>577</v>
      </c>
      <c r="F280" s="184">
        <v>207.5</v>
      </c>
      <c r="G280" s="184"/>
      <c r="H280" s="184">
        <v>254</v>
      </c>
      <c r="I280" s="186">
        <v>254</v>
      </c>
      <c r="J280" s="156" t="s">
        <v>664</v>
      </c>
      <c r="K280" s="157">
        <f t="shared" ref="K280:K282" si="93">H280-F280</f>
        <v>46.5</v>
      </c>
      <c r="L280" s="158">
        <f t="shared" ref="L280:L282" si="94">K280/F280</f>
        <v>0.22409638554216868</v>
      </c>
      <c r="M280" s="153" t="s">
        <v>580</v>
      </c>
      <c r="N280" s="159">
        <v>44792</v>
      </c>
      <c r="O280" s="1"/>
      <c r="S280" s="199"/>
    </row>
    <row r="281" spans="1:19" ht="12.75" customHeight="1">
      <c r="A281" s="181">
        <v>178</v>
      </c>
      <c r="B281" s="182">
        <v>44775</v>
      </c>
      <c r="C281" s="182"/>
      <c r="D281" s="183" t="s">
        <v>482</v>
      </c>
      <c r="E281" s="184" t="s">
        <v>577</v>
      </c>
      <c r="F281" s="184">
        <v>31.25</v>
      </c>
      <c r="G281" s="184"/>
      <c r="H281" s="184">
        <v>38.75</v>
      </c>
      <c r="I281" s="186">
        <v>38</v>
      </c>
      <c r="J281" s="156" t="s">
        <v>664</v>
      </c>
      <c r="K281" s="157">
        <f t="shared" si="93"/>
        <v>7.5</v>
      </c>
      <c r="L281" s="158">
        <f t="shared" si="94"/>
        <v>0.24</v>
      </c>
      <c r="M281" s="153" t="s">
        <v>580</v>
      </c>
      <c r="N281" s="159">
        <v>44844</v>
      </c>
      <c r="O281" s="37"/>
      <c r="S281" s="54"/>
    </row>
    <row r="282" spans="1:19" ht="12.75" customHeight="1">
      <c r="A282" s="181">
        <v>179</v>
      </c>
      <c r="B282" s="182">
        <v>44841</v>
      </c>
      <c r="C282" s="182"/>
      <c r="D282" s="183" t="s">
        <v>819</v>
      </c>
      <c r="E282" s="184" t="s">
        <v>577</v>
      </c>
      <c r="F282" s="154">
        <v>665</v>
      </c>
      <c r="G282" s="184"/>
      <c r="H282" s="184">
        <v>807.5</v>
      </c>
      <c r="I282" s="186">
        <v>840</v>
      </c>
      <c r="J282" s="156" t="s">
        <v>816</v>
      </c>
      <c r="K282" s="157">
        <f t="shared" si="93"/>
        <v>142.5</v>
      </c>
      <c r="L282" s="158">
        <f t="shared" si="94"/>
        <v>0.21428571428571427</v>
      </c>
      <c r="M282" s="153" t="s">
        <v>580</v>
      </c>
      <c r="N282" s="159">
        <v>45097</v>
      </c>
      <c r="O282" s="37"/>
      <c r="S282" s="54"/>
    </row>
    <row r="283" spans="1:19" ht="12.75" customHeight="1">
      <c r="A283" s="181">
        <v>180</v>
      </c>
      <c r="B283" s="182">
        <v>44844</v>
      </c>
      <c r="C283" s="182"/>
      <c r="D283" s="183" t="s">
        <v>430</v>
      </c>
      <c r="E283" s="184" t="s">
        <v>577</v>
      </c>
      <c r="F283" s="154">
        <v>227.5</v>
      </c>
      <c r="G283" s="184"/>
      <c r="H283" s="184">
        <v>270</v>
      </c>
      <c r="I283" s="186">
        <v>291</v>
      </c>
      <c r="J283" s="156" t="s">
        <v>847</v>
      </c>
      <c r="K283" s="157">
        <f t="shared" ref="K283" si="95">H283-F283</f>
        <v>42.5</v>
      </c>
      <c r="L283" s="158">
        <f t="shared" ref="L283" si="96">K283/F283</f>
        <v>0.18681318681318682</v>
      </c>
      <c r="M283" s="153" t="s">
        <v>580</v>
      </c>
      <c r="N283" s="159">
        <v>45160</v>
      </c>
      <c r="O283" s="37"/>
      <c r="R283" s="37"/>
      <c r="S283" s="54"/>
    </row>
    <row r="284" spans="1:19" ht="12.75" customHeight="1">
      <c r="A284" s="181">
        <v>181</v>
      </c>
      <c r="B284" s="182">
        <v>44845</v>
      </c>
      <c r="C284" s="182"/>
      <c r="D284" s="183" t="s">
        <v>428</v>
      </c>
      <c r="E284" s="184" t="s">
        <v>577</v>
      </c>
      <c r="F284" s="154">
        <v>555</v>
      </c>
      <c r="G284" s="184"/>
      <c r="H284" s="184">
        <v>700</v>
      </c>
      <c r="I284" s="186">
        <v>765</v>
      </c>
      <c r="J284" s="156" t="s">
        <v>846</v>
      </c>
      <c r="K284" s="157">
        <f t="shared" ref="K284" si="97">H284-F284</f>
        <v>145</v>
      </c>
      <c r="L284" s="158">
        <f t="shared" ref="L284" si="98">K284/F284</f>
        <v>0.26126126126126126</v>
      </c>
      <c r="M284" s="153" t="s">
        <v>580</v>
      </c>
      <c r="N284" s="159">
        <v>45159</v>
      </c>
      <c r="O284" s="37"/>
      <c r="R284" s="37"/>
      <c r="S284" s="54"/>
    </row>
    <row r="285" spans="1:19" ht="12.75" customHeight="1">
      <c r="A285" s="181">
        <v>182</v>
      </c>
      <c r="B285" s="182">
        <v>44981</v>
      </c>
      <c r="C285" s="182"/>
      <c r="D285" s="183" t="s">
        <v>445</v>
      </c>
      <c r="E285" s="184" t="s">
        <v>577</v>
      </c>
      <c r="F285" s="154">
        <v>1675</v>
      </c>
      <c r="G285" s="184"/>
      <c r="H285" s="184">
        <v>2080</v>
      </c>
      <c r="I285" s="186">
        <v>2080</v>
      </c>
      <c r="J285" s="156" t="s">
        <v>664</v>
      </c>
      <c r="K285" s="157">
        <f t="shared" ref="K285:K290" si="99">H285-F285</f>
        <v>405</v>
      </c>
      <c r="L285" s="158">
        <f t="shared" ref="L285:L290" si="100">K285/F285</f>
        <v>0.2417910447761194</v>
      </c>
      <c r="M285" s="153" t="s">
        <v>580</v>
      </c>
      <c r="N285" s="159">
        <v>45119</v>
      </c>
      <c r="O285" s="37"/>
      <c r="S285" s="54" t="s">
        <v>843</v>
      </c>
    </row>
    <row r="286" spans="1:19" ht="12.75" customHeight="1">
      <c r="A286" s="181">
        <v>183</v>
      </c>
      <c r="B286" s="182">
        <v>44986</v>
      </c>
      <c r="C286" s="182"/>
      <c r="D286" s="183" t="s">
        <v>482</v>
      </c>
      <c r="E286" s="184" t="s">
        <v>577</v>
      </c>
      <c r="F286" s="154">
        <v>57.5</v>
      </c>
      <c r="G286" s="184"/>
      <c r="H286" s="184">
        <v>120</v>
      </c>
      <c r="I286" s="186">
        <v>120</v>
      </c>
      <c r="J286" s="156" t="s">
        <v>664</v>
      </c>
      <c r="K286" s="157">
        <f t="shared" si="99"/>
        <v>62.5</v>
      </c>
      <c r="L286" s="158">
        <f t="shared" si="100"/>
        <v>1.0869565217391304</v>
      </c>
      <c r="M286" s="153" t="s">
        <v>580</v>
      </c>
      <c r="N286" s="159">
        <v>45049</v>
      </c>
      <c r="O286" s="37"/>
      <c r="S286" s="54" t="s">
        <v>843</v>
      </c>
    </row>
    <row r="287" spans="1:19" ht="12.75" customHeight="1">
      <c r="A287" s="181">
        <v>184</v>
      </c>
      <c r="B287" s="182">
        <v>45008</v>
      </c>
      <c r="C287" s="182"/>
      <c r="D287" s="183" t="s">
        <v>499</v>
      </c>
      <c r="E287" s="184" t="s">
        <v>577</v>
      </c>
      <c r="F287" s="154">
        <v>2765</v>
      </c>
      <c r="G287" s="184"/>
      <c r="H287" s="184">
        <v>3547.5</v>
      </c>
      <c r="I287" s="186">
        <v>3523</v>
      </c>
      <c r="J287" s="156" t="s">
        <v>664</v>
      </c>
      <c r="K287" s="157">
        <f t="shared" si="99"/>
        <v>782.5</v>
      </c>
      <c r="L287" s="158">
        <f t="shared" si="100"/>
        <v>0.28300180831826399</v>
      </c>
      <c r="M287" s="153" t="s">
        <v>580</v>
      </c>
      <c r="N287" s="159">
        <v>45177</v>
      </c>
      <c r="O287" s="37"/>
      <c r="S287" s="54" t="s">
        <v>843</v>
      </c>
    </row>
    <row r="288" spans="1:19" ht="12.75" customHeight="1">
      <c r="A288" s="181">
        <v>185</v>
      </c>
      <c r="B288" s="182">
        <v>45027</v>
      </c>
      <c r="C288" s="182"/>
      <c r="D288" s="183" t="s">
        <v>820</v>
      </c>
      <c r="E288" s="184" t="s">
        <v>577</v>
      </c>
      <c r="F288" s="184">
        <v>460</v>
      </c>
      <c r="G288" s="184"/>
      <c r="H288" s="184">
        <v>825</v>
      </c>
      <c r="I288" s="186">
        <v>810</v>
      </c>
      <c r="J288" s="156" t="s">
        <v>664</v>
      </c>
      <c r="K288" s="157">
        <f t="shared" si="99"/>
        <v>365</v>
      </c>
      <c r="L288" s="158">
        <f t="shared" si="100"/>
        <v>0.79347826086956519</v>
      </c>
      <c r="M288" s="153" t="s">
        <v>580</v>
      </c>
      <c r="N288" s="159">
        <v>45155</v>
      </c>
      <c r="O288" s="37"/>
      <c r="S288" s="54" t="s">
        <v>843</v>
      </c>
    </row>
    <row r="289" spans="1:39" ht="12.75" customHeight="1">
      <c r="A289" s="181">
        <v>186</v>
      </c>
      <c r="B289" s="182">
        <v>45050</v>
      </c>
      <c r="C289" s="182"/>
      <c r="D289" s="183" t="s">
        <v>42</v>
      </c>
      <c r="E289" s="184" t="s">
        <v>577</v>
      </c>
      <c r="F289" s="184">
        <v>3630</v>
      </c>
      <c r="G289" s="184"/>
      <c r="H289" s="184">
        <v>5150</v>
      </c>
      <c r="I289" s="186">
        <v>5040</v>
      </c>
      <c r="J289" s="156" t="s">
        <v>664</v>
      </c>
      <c r="K289" s="157">
        <f t="shared" si="99"/>
        <v>1520</v>
      </c>
      <c r="L289" s="158">
        <f t="shared" si="100"/>
        <v>0.41873278236914602</v>
      </c>
      <c r="M289" s="153" t="s">
        <v>580</v>
      </c>
      <c r="N289" s="159">
        <v>45344</v>
      </c>
      <c r="O289" s="37"/>
      <c r="S289" s="54" t="s">
        <v>843</v>
      </c>
    </row>
    <row r="290" spans="1:39" ht="12.75" customHeight="1">
      <c r="A290" s="181">
        <v>187</v>
      </c>
      <c r="B290" s="182">
        <v>45075</v>
      </c>
      <c r="C290" s="182"/>
      <c r="D290" s="183" t="s">
        <v>821</v>
      </c>
      <c r="E290" s="184" t="s">
        <v>577</v>
      </c>
      <c r="F290" s="154">
        <v>585</v>
      </c>
      <c r="G290" s="184"/>
      <c r="H290" s="184">
        <v>732</v>
      </c>
      <c r="I290" s="186">
        <v>732</v>
      </c>
      <c r="J290" s="156" t="s">
        <v>664</v>
      </c>
      <c r="K290" s="157">
        <f t="shared" si="99"/>
        <v>147</v>
      </c>
      <c r="L290" s="158">
        <f t="shared" si="100"/>
        <v>0.25128205128205128</v>
      </c>
      <c r="M290" s="153" t="s">
        <v>580</v>
      </c>
      <c r="N290" s="159">
        <v>45152</v>
      </c>
      <c r="O290" s="37"/>
      <c r="R290" s="37"/>
      <c r="S290" s="54" t="s">
        <v>843</v>
      </c>
      <c r="U290" s="37"/>
      <c r="W290" s="37"/>
      <c r="X290" s="54"/>
      <c r="Z290" s="37"/>
      <c r="AB290" s="37"/>
      <c r="AC290" s="54"/>
      <c r="AE290" s="37"/>
      <c r="AG290" s="37"/>
      <c r="AH290" s="54"/>
      <c r="AJ290" s="37"/>
      <c r="AL290" s="37"/>
      <c r="AM290" s="54"/>
    </row>
    <row r="291" spans="1:39" ht="12.75" customHeight="1">
      <c r="A291" s="200">
        <v>188</v>
      </c>
      <c r="B291" s="201">
        <v>45078</v>
      </c>
      <c r="C291" s="53"/>
      <c r="D291" s="53" t="s">
        <v>529</v>
      </c>
      <c r="E291" s="202" t="s">
        <v>577</v>
      </c>
      <c r="F291" s="51" t="s">
        <v>822</v>
      </c>
      <c r="G291" s="51"/>
      <c r="H291" s="51"/>
      <c r="I291" s="51">
        <v>4300</v>
      </c>
      <c r="J291" s="51" t="s">
        <v>578</v>
      </c>
      <c r="K291" s="51"/>
      <c r="L291" s="51"/>
      <c r="M291" s="51"/>
      <c r="N291" s="51"/>
      <c r="O291" s="37"/>
      <c r="R291" s="37"/>
      <c r="S291" s="54" t="s">
        <v>843</v>
      </c>
      <c r="U291" s="37"/>
      <c r="W291" s="37"/>
      <c r="X291" s="54"/>
      <c r="Z291" s="37"/>
      <c r="AB291" s="37"/>
      <c r="AC291" s="54"/>
      <c r="AE291" s="37"/>
      <c r="AG291" s="37"/>
      <c r="AH291" s="54"/>
      <c r="AJ291" s="37"/>
      <c r="AL291" s="37"/>
      <c r="AM291" s="54"/>
    </row>
    <row r="292" spans="1:39" ht="12.75" customHeight="1">
      <c r="A292" s="181">
        <v>189</v>
      </c>
      <c r="B292" s="182">
        <v>45103</v>
      </c>
      <c r="C292" s="182"/>
      <c r="D292" s="183" t="s">
        <v>841</v>
      </c>
      <c r="E292" s="184" t="s">
        <v>577</v>
      </c>
      <c r="F292" s="154">
        <v>282.5</v>
      </c>
      <c r="G292" s="184"/>
      <c r="H292" s="184">
        <v>383</v>
      </c>
      <c r="I292" s="186">
        <v>383</v>
      </c>
      <c r="J292" s="156" t="s">
        <v>664</v>
      </c>
      <c r="K292" s="157">
        <f>H292-F292</f>
        <v>100.5</v>
      </c>
      <c r="L292" s="158">
        <f>K292/F292</f>
        <v>0.35575221238938054</v>
      </c>
      <c r="M292" s="153" t="s">
        <v>580</v>
      </c>
      <c r="N292" s="159">
        <v>45265</v>
      </c>
      <c r="O292" s="37"/>
      <c r="R292" s="37"/>
      <c r="S292" s="54" t="s">
        <v>843</v>
      </c>
      <c r="U292" s="37"/>
      <c r="W292" s="37"/>
      <c r="X292" s="54"/>
      <c r="Z292" s="37"/>
      <c r="AB292" s="37"/>
      <c r="AC292" s="54"/>
      <c r="AE292" s="37"/>
      <c r="AG292" s="37"/>
      <c r="AH292" s="54"/>
      <c r="AJ292" s="37"/>
      <c r="AL292" s="37"/>
      <c r="AM292" s="54"/>
    </row>
    <row r="293" spans="1:39" ht="12.75" customHeight="1">
      <c r="A293" s="181">
        <v>190</v>
      </c>
      <c r="B293" s="182">
        <v>45120</v>
      </c>
      <c r="C293" s="182"/>
      <c r="D293" s="183" t="s">
        <v>528</v>
      </c>
      <c r="E293" s="184" t="s">
        <v>577</v>
      </c>
      <c r="F293" s="154">
        <v>2312.5</v>
      </c>
      <c r="G293" s="184"/>
      <c r="H293" s="184">
        <v>2935</v>
      </c>
      <c r="I293" s="186">
        <v>2935</v>
      </c>
      <c r="J293" s="156" t="s">
        <v>664</v>
      </c>
      <c r="K293" s="157">
        <f>H293-F293</f>
        <v>622.5</v>
      </c>
      <c r="L293" s="158">
        <f>K293/F293</f>
        <v>0.26918918918918922</v>
      </c>
      <c r="M293" s="153" t="s">
        <v>580</v>
      </c>
      <c r="N293" s="159">
        <v>45177</v>
      </c>
      <c r="O293" s="37"/>
      <c r="R293" s="37"/>
      <c r="S293" s="54" t="s">
        <v>843</v>
      </c>
      <c r="U293" s="37"/>
      <c r="W293" s="37"/>
      <c r="X293" s="54"/>
      <c r="Z293" s="37"/>
      <c r="AB293" s="37"/>
      <c r="AC293" s="54"/>
      <c r="AE293" s="37"/>
      <c r="AG293" s="37"/>
      <c r="AH293" s="54"/>
      <c r="AJ293" s="37"/>
      <c r="AL293" s="37"/>
      <c r="AM293" s="54"/>
    </row>
    <row r="294" spans="1:39" ht="12.75" customHeight="1">
      <c r="A294" s="181">
        <v>191</v>
      </c>
      <c r="B294" s="182">
        <v>45125</v>
      </c>
      <c r="C294" s="182"/>
      <c r="D294" s="183" t="s">
        <v>203</v>
      </c>
      <c r="E294" s="184" t="s">
        <v>577</v>
      </c>
      <c r="F294" s="154">
        <v>3980</v>
      </c>
      <c r="G294" s="184"/>
      <c r="H294" s="184">
        <v>4895</v>
      </c>
      <c r="I294" s="186">
        <v>4895</v>
      </c>
      <c r="J294" s="156" t="s">
        <v>664</v>
      </c>
      <c r="K294" s="157">
        <f>H294-F294</f>
        <v>915</v>
      </c>
      <c r="L294" s="158">
        <f>K294/F294</f>
        <v>0.22989949748743718</v>
      </c>
      <c r="M294" s="153" t="s">
        <v>580</v>
      </c>
      <c r="N294" s="159">
        <v>45155</v>
      </c>
      <c r="O294" s="37"/>
      <c r="S294" s="54" t="s">
        <v>843</v>
      </c>
      <c r="U294" s="37"/>
      <c r="X294" s="54"/>
      <c r="Z294" s="37"/>
      <c r="AC294" s="54"/>
      <c r="AE294" s="37"/>
      <c r="AH294" s="54"/>
      <c r="AJ294" s="37"/>
      <c r="AM294" s="54"/>
    </row>
    <row r="295" spans="1:39" ht="12.75" customHeight="1">
      <c r="A295" s="181">
        <v>192</v>
      </c>
      <c r="B295" s="182">
        <v>45145</v>
      </c>
      <c r="C295" s="182"/>
      <c r="D295" s="183" t="s">
        <v>844</v>
      </c>
      <c r="E295" s="184" t="s">
        <v>577</v>
      </c>
      <c r="F295" s="154">
        <v>565</v>
      </c>
      <c r="G295" s="184"/>
      <c r="H295" s="184">
        <v>725</v>
      </c>
      <c r="I295" s="186">
        <v>725</v>
      </c>
      <c r="J295" s="156" t="s">
        <v>664</v>
      </c>
      <c r="K295" s="157">
        <f>H295-F295</f>
        <v>160</v>
      </c>
      <c r="L295" s="158">
        <f>K295/F295</f>
        <v>0.2831858407079646</v>
      </c>
      <c r="M295" s="153" t="s">
        <v>580</v>
      </c>
      <c r="N295" s="159">
        <v>45169</v>
      </c>
      <c r="O295" s="37"/>
      <c r="S295" s="54" t="s">
        <v>843</v>
      </c>
      <c r="U295" s="37"/>
      <c r="X295" s="54"/>
      <c r="Z295" s="37"/>
      <c r="AC295" s="54"/>
      <c r="AE295" s="37"/>
      <c r="AH295" s="54"/>
      <c r="AJ295" s="37"/>
      <c r="AM295" s="54"/>
    </row>
    <row r="296" spans="1:39" ht="12.75" customHeight="1">
      <c r="A296" s="266">
        <v>193</v>
      </c>
      <c r="B296" s="267">
        <v>45167</v>
      </c>
      <c r="C296" s="267"/>
      <c r="D296" s="268" t="s">
        <v>848</v>
      </c>
      <c r="E296" s="269" t="s">
        <v>577</v>
      </c>
      <c r="F296" s="154">
        <v>700</v>
      </c>
      <c r="G296" s="269"/>
      <c r="H296" s="269">
        <v>950</v>
      </c>
      <c r="I296" s="270">
        <v>950</v>
      </c>
      <c r="J296" s="271" t="s">
        <v>664</v>
      </c>
      <c r="K296" s="157">
        <f>H296-F296</f>
        <v>250</v>
      </c>
      <c r="L296" s="158">
        <f>K296/F296</f>
        <v>0.35714285714285715</v>
      </c>
      <c r="M296" s="153" t="s">
        <v>580</v>
      </c>
      <c r="N296" s="159">
        <v>45261</v>
      </c>
      <c r="O296" s="37"/>
      <c r="S296" s="54" t="s">
        <v>843</v>
      </c>
      <c r="U296" s="37"/>
      <c r="X296" s="54"/>
      <c r="Z296" s="37"/>
      <c r="AC296" s="54"/>
      <c r="AE296" s="37"/>
      <c r="AH296" s="54"/>
      <c r="AJ296" s="37"/>
      <c r="AM296" s="54"/>
    </row>
    <row r="297" spans="1:39" ht="12.75" customHeight="1">
      <c r="A297" s="200">
        <v>194</v>
      </c>
      <c r="B297" s="201">
        <v>45184</v>
      </c>
      <c r="C297" s="53"/>
      <c r="D297" s="53" t="s">
        <v>531</v>
      </c>
      <c r="E297" s="202" t="s">
        <v>577</v>
      </c>
      <c r="F297" s="51" t="s">
        <v>850</v>
      </c>
      <c r="G297" s="51"/>
      <c r="H297" s="51"/>
      <c r="I297" s="51">
        <v>480</v>
      </c>
      <c r="J297" s="51" t="s">
        <v>578</v>
      </c>
      <c r="K297" s="51"/>
      <c r="L297" s="51"/>
      <c r="M297" s="51"/>
      <c r="N297" s="51"/>
      <c r="O297" s="37"/>
      <c r="S297" s="54" t="s">
        <v>843</v>
      </c>
      <c r="U297" s="37"/>
      <c r="X297" s="54"/>
      <c r="Z297" s="37"/>
      <c r="AC297" s="54"/>
      <c r="AE297" s="37"/>
      <c r="AH297" s="54"/>
      <c r="AJ297" s="37"/>
      <c r="AM297" s="54"/>
    </row>
    <row r="298" spans="1:39" ht="12.75" customHeight="1">
      <c r="A298" s="200">
        <v>195</v>
      </c>
      <c r="B298" s="201">
        <v>45203</v>
      </c>
      <c r="C298" s="53"/>
      <c r="D298" s="53" t="s">
        <v>176</v>
      </c>
      <c r="E298" s="202" t="s">
        <v>577</v>
      </c>
      <c r="F298" s="51" t="s">
        <v>851</v>
      </c>
      <c r="G298" s="51"/>
      <c r="H298" s="51"/>
      <c r="I298" s="51">
        <v>1198</v>
      </c>
      <c r="J298" s="51" t="s">
        <v>578</v>
      </c>
      <c r="K298" s="51"/>
      <c r="L298" s="51"/>
      <c r="M298" s="51"/>
      <c r="N298" s="51"/>
      <c r="O298" s="37"/>
      <c r="S298" s="54" t="s">
        <v>855</v>
      </c>
      <c r="U298" s="37"/>
      <c r="X298" s="54"/>
      <c r="Z298" s="37"/>
      <c r="AC298" s="54"/>
      <c r="AE298" s="37"/>
      <c r="AH298" s="54"/>
      <c r="AJ298" s="37"/>
      <c r="AM298" s="54"/>
    </row>
    <row r="299" spans="1:39" ht="12.75" customHeight="1">
      <c r="A299" s="266">
        <v>196</v>
      </c>
      <c r="B299" s="267">
        <v>45216</v>
      </c>
      <c r="C299" s="267"/>
      <c r="D299" s="268" t="s">
        <v>107</v>
      </c>
      <c r="E299" s="269" t="s">
        <v>577</v>
      </c>
      <c r="F299" s="154">
        <v>5425</v>
      </c>
      <c r="G299" s="269"/>
      <c r="H299" s="269">
        <v>6880</v>
      </c>
      <c r="I299" s="270">
        <v>6870</v>
      </c>
      <c r="J299" s="271" t="s">
        <v>664</v>
      </c>
      <c r="K299" s="157">
        <f>H299-F299</f>
        <v>1455</v>
      </c>
      <c r="L299" s="158">
        <f>K299/F299</f>
        <v>0.26820276497695855</v>
      </c>
      <c r="M299" s="153" t="s">
        <v>580</v>
      </c>
      <c r="N299" s="159">
        <v>45342</v>
      </c>
      <c r="O299" s="37"/>
      <c r="S299" s="54" t="s">
        <v>855</v>
      </c>
      <c r="U299" s="37"/>
      <c r="X299" s="54"/>
      <c r="Z299" s="37"/>
      <c r="AC299" s="54"/>
      <c r="AE299" s="37"/>
      <c r="AH299" s="54"/>
      <c r="AJ299" s="37"/>
      <c r="AM299" s="54"/>
    </row>
    <row r="300" spans="1:39" ht="12.75" customHeight="1">
      <c r="A300" s="266">
        <v>197</v>
      </c>
      <c r="B300" s="267">
        <v>45216</v>
      </c>
      <c r="C300" s="267"/>
      <c r="D300" s="268" t="s">
        <v>852</v>
      </c>
      <c r="E300" s="269" t="s">
        <v>577</v>
      </c>
      <c r="F300" s="154">
        <v>1090</v>
      </c>
      <c r="G300" s="269"/>
      <c r="H300" s="269">
        <v>1415</v>
      </c>
      <c r="I300" s="270">
        <v>1415</v>
      </c>
      <c r="J300" s="271" t="s">
        <v>664</v>
      </c>
      <c r="K300" s="157">
        <f>H300-F300</f>
        <v>325</v>
      </c>
      <c r="L300" s="158">
        <f>K300/F300</f>
        <v>0.29816513761467889</v>
      </c>
      <c r="M300" s="153" t="s">
        <v>580</v>
      </c>
      <c r="N300" s="159">
        <v>45282</v>
      </c>
      <c r="O300" s="37"/>
      <c r="S300" s="54" t="s">
        <v>843</v>
      </c>
      <c r="U300" s="37"/>
      <c r="X300" s="54"/>
      <c r="Z300" s="37"/>
      <c r="AC300" s="54"/>
      <c r="AE300" s="37"/>
      <c r="AH300" s="54"/>
      <c r="AJ300" s="37"/>
      <c r="AM300" s="54"/>
    </row>
    <row r="301" spans="1:39" ht="12.75" customHeight="1">
      <c r="A301" s="266">
        <v>198</v>
      </c>
      <c r="B301" s="267">
        <v>45236</v>
      </c>
      <c r="C301" s="267"/>
      <c r="D301" s="268" t="s">
        <v>856</v>
      </c>
      <c r="E301" s="269" t="s">
        <v>577</v>
      </c>
      <c r="F301" s="154">
        <v>1270</v>
      </c>
      <c r="G301" s="269"/>
      <c r="H301" s="269">
        <v>1613</v>
      </c>
      <c r="I301" s="270">
        <v>1613</v>
      </c>
      <c r="J301" s="271" t="s">
        <v>664</v>
      </c>
      <c r="K301" s="157">
        <f>H301-F301</f>
        <v>343</v>
      </c>
      <c r="L301" s="158">
        <f>K301/F301</f>
        <v>0.27007874015748029</v>
      </c>
      <c r="M301" s="153" t="s">
        <v>580</v>
      </c>
      <c r="N301" s="159">
        <v>45246</v>
      </c>
      <c r="O301" s="37"/>
      <c r="S301" s="54" t="s">
        <v>855</v>
      </c>
      <c r="U301" s="37"/>
      <c r="X301" s="54"/>
      <c r="Z301" s="37"/>
      <c r="AC301" s="54"/>
      <c r="AE301" s="37"/>
      <c r="AH301" s="54"/>
      <c r="AJ301" s="37"/>
      <c r="AM301" s="54"/>
    </row>
    <row r="302" spans="1:39" ht="12.75" customHeight="1">
      <c r="A302" s="200">
        <v>199</v>
      </c>
      <c r="B302" s="201">
        <v>45251</v>
      </c>
      <c r="C302" s="53"/>
      <c r="D302" s="53" t="s">
        <v>857</v>
      </c>
      <c r="E302" s="202" t="s">
        <v>577</v>
      </c>
      <c r="F302" s="51" t="s">
        <v>858</v>
      </c>
      <c r="G302" s="51"/>
      <c r="H302" s="51"/>
      <c r="I302" s="51">
        <v>1490</v>
      </c>
      <c r="J302" s="51" t="s">
        <v>578</v>
      </c>
      <c r="K302" s="51"/>
      <c r="L302" s="51"/>
      <c r="M302" s="51"/>
      <c r="N302" s="51"/>
      <c r="O302" s="37"/>
      <c r="S302" s="54" t="s">
        <v>843</v>
      </c>
      <c r="U302" s="37"/>
      <c r="X302" s="54"/>
      <c r="Z302" s="37"/>
      <c r="AC302" s="54"/>
      <c r="AE302" s="37"/>
      <c r="AH302" s="54"/>
      <c r="AJ302" s="37"/>
      <c r="AM302" s="54"/>
    </row>
    <row r="303" spans="1:39" ht="12.75" customHeight="1">
      <c r="A303" s="200">
        <v>200</v>
      </c>
      <c r="B303" s="201">
        <v>45254</v>
      </c>
      <c r="C303" s="53"/>
      <c r="D303" s="53" t="s">
        <v>856</v>
      </c>
      <c r="E303" s="202" t="s">
        <v>577</v>
      </c>
      <c r="F303" s="51" t="s">
        <v>859</v>
      </c>
      <c r="G303" s="51"/>
      <c r="H303" s="51"/>
      <c r="I303" s="51">
        <v>1806</v>
      </c>
      <c r="J303" s="51" t="s">
        <v>578</v>
      </c>
      <c r="K303" s="51"/>
      <c r="L303" s="51"/>
      <c r="M303" s="51"/>
      <c r="N303" s="51"/>
      <c r="O303" s="37"/>
      <c r="S303" s="54" t="s">
        <v>855</v>
      </c>
      <c r="U303" s="37"/>
      <c r="X303" s="54"/>
      <c r="Z303" s="37"/>
      <c r="AC303" s="54"/>
      <c r="AE303" s="37"/>
      <c r="AH303" s="54"/>
      <c r="AJ303" s="37"/>
      <c r="AM303" s="54"/>
    </row>
    <row r="304" spans="1:39" ht="12.75" customHeight="1">
      <c r="A304" s="200">
        <v>201</v>
      </c>
      <c r="B304" s="201">
        <v>45265</v>
      </c>
      <c r="C304" s="53"/>
      <c r="D304" s="216" t="s">
        <v>532</v>
      </c>
      <c r="E304" s="202" t="s">
        <v>577</v>
      </c>
      <c r="F304" s="51" t="s">
        <v>861</v>
      </c>
      <c r="G304" s="51"/>
      <c r="I304" s="51">
        <v>558</v>
      </c>
      <c r="J304" s="51" t="s">
        <v>578</v>
      </c>
      <c r="K304" s="51"/>
      <c r="L304" s="51"/>
      <c r="M304" s="51"/>
      <c r="N304" s="51"/>
      <c r="O304" s="37"/>
      <c r="S304" s="54" t="s">
        <v>843</v>
      </c>
      <c r="U304" s="37"/>
      <c r="X304" s="54"/>
      <c r="Z304" s="37"/>
      <c r="AC304" s="54"/>
      <c r="AE304" s="37"/>
      <c r="AH304" s="54"/>
      <c r="AJ304" s="37"/>
      <c r="AM304" s="54"/>
    </row>
    <row r="305" spans="1:39" ht="12.75" customHeight="1">
      <c r="A305" s="266">
        <v>202</v>
      </c>
      <c r="B305" s="267">
        <v>45272</v>
      </c>
      <c r="C305" s="267"/>
      <c r="D305" s="268" t="s">
        <v>862</v>
      </c>
      <c r="E305" s="269" t="s">
        <v>577</v>
      </c>
      <c r="F305" s="154">
        <v>4225</v>
      </c>
      <c r="G305" s="269"/>
      <c r="H305" s="269">
        <v>5512</v>
      </c>
      <c r="I305" s="270">
        <v>5512</v>
      </c>
      <c r="J305" s="271" t="s">
        <v>664</v>
      </c>
      <c r="K305" s="157">
        <f>H305-F305</f>
        <v>1287</v>
      </c>
      <c r="L305" s="158">
        <f>K305/F305</f>
        <v>0.30461538461538462</v>
      </c>
      <c r="M305" s="153" t="s">
        <v>580</v>
      </c>
      <c r="N305" s="159">
        <v>45329</v>
      </c>
      <c r="O305" s="37"/>
      <c r="S305" s="54" t="s">
        <v>855</v>
      </c>
      <c r="U305" s="37"/>
      <c r="X305" s="54"/>
      <c r="Z305" s="37"/>
      <c r="AC305" s="54"/>
      <c r="AE305" s="37"/>
      <c r="AH305" s="54"/>
      <c r="AJ305" s="37"/>
      <c r="AM305" s="54"/>
    </row>
    <row r="306" spans="1:39" ht="12.75" customHeight="1">
      <c r="A306" s="200">
        <v>203</v>
      </c>
      <c r="B306" s="201">
        <v>45292</v>
      </c>
      <c r="C306" s="53"/>
      <c r="D306" s="53" t="s">
        <v>314</v>
      </c>
      <c r="E306" s="202" t="s">
        <v>577</v>
      </c>
      <c r="F306" s="51" t="s">
        <v>863</v>
      </c>
      <c r="G306" s="51"/>
      <c r="H306" s="51"/>
      <c r="I306" s="51">
        <v>4909</v>
      </c>
      <c r="J306" s="51" t="s">
        <v>578</v>
      </c>
      <c r="K306" s="51"/>
      <c r="L306" s="51"/>
      <c r="M306" s="51"/>
      <c r="N306" s="51"/>
      <c r="O306" s="37"/>
      <c r="S306" s="54" t="s">
        <v>855</v>
      </c>
      <c r="U306" s="37"/>
      <c r="X306" s="54"/>
      <c r="Z306" s="37"/>
      <c r="AC306" s="54"/>
      <c r="AE306" s="37"/>
      <c r="AH306" s="54"/>
      <c r="AJ306" s="37"/>
      <c r="AM306" s="54"/>
    </row>
    <row r="307" spans="1:39" ht="12.75" customHeight="1">
      <c r="A307" s="200">
        <v>204</v>
      </c>
      <c r="B307" s="201">
        <v>45294</v>
      </c>
      <c r="C307" s="53"/>
      <c r="D307" s="53" t="s">
        <v>530</v>
      </c>
      <c r="E307" s="202" t="s">
        <v>577</v>
      </c>
      <c r="F307" s="51" t="s">
        <v>864</v>
      </c>
      <c r="G307" s="51"/>
      <c r="H307" s="51"/>
      <c r="I307" s="51">
        <v>1080</v>
      </c>
      <c r="J307" s="51" t="s">
        <v>578</v>
      </c>
      <c r="K307" s="51"/>
      <c r="L307" s="51"/>
      <c r="M307" s="51"/>
      <c r="N307" s="51"/>
      <c r="O307" s="37"/>
      <c r="S307" s="54" t="s">
        <v>843</v>
      </c>
      <c r="U307" s="37"/>
      <c r="X307" s="54"/>
      <c r="Z307" s="37"/>
      <c r="AC307" s="54"/>
      <c r="AE307" s="37"/>
      <c r="AH307" s="54"/>
      <c r="AJ307" s="37"/>
      <c r="AM307" s="54"/>
    </row>
    <row r="308" spans="1:39" ht="12.75" customHeight="1">
      <c r="A308" s="200">
        <v>205</v>
      </c>
      <c r="B308" s="201">
        <v>45315</v>
      </c>
      <c r="C308" s="53"/>
      <c r="D308" s="53" t="s">
        <v>315</v>
      </c>
      <c r="E308" s="202" t="s">
        <v>577</v>
      </c>
      <c r="F308" s="51" t="s">
        <v>867</v>
      </c>
      <c r="G308" s="51"/>
      <c r="H308" s="51"/>
      <c r="I308" s="51">
        <v>2077</v>
      </c>
      <c r="J308" s="51" t="s">
        <v>578</v>
      </c>
      <c r="K308" s="51"/>
      <c r="L308" s="51"/>
      <c r="M308" s="51"/>
      <c r="N308" s="51"/>
      <c r="O308" s="37"/>
      <c r="S308" s="54" t="s">
        <v>855</v>
      </c>
      <c r="U308" s="37"/>
      <c r="X308" s="54"/>
      <c r="Z308" s="37"/>
      <c r="AC308" s="54"/>
      <c r="AE308" s="37"/>
      <c r="AH308" s="54"/>
      <c r="AJ308" s="37"/>
      <c r="AM308" s="54"/>
    </row>
    <row r="309" spans="1:39" ht="12.75" customHeight="1">
      <c r="A309" s="200">
        <v>206</v>
      </c>
      <c r="B309" s="201">
        <v>45320</v>
      </c>
      <c r="C309" s="53"/>
      <c r="D309" s="53" t="s">
        <v>868</v>
      </c>
      <c r="E309" s="202" t="s">
        <v>577</v>
      </c>
      <c r="F309" s="51" t="s">
        <v>869</v>
      </c>
      <c r="G309" s="51"/>
      <c r="H309" s="51"/>
      <c r="I309" s="51">
        <v>2906</v>
      </c>
      <c r="J309" s="51" t="s">
        <v>578</v>
      </c>
      <c r="K309" s="51"/>
      <c r="L309" s="51"/>
      <c r="M309" s="51"/>
      <c r="N309" s="51"/>
      <c r="O309" s="37"/>
      <c r="S309" s="54" t="s">
        <v>843</v>
      </c>
      <c r="U309" s="37"/>
      <c r="X309" s="54"/>
      <c r="Z309" s="37"/>
      <c r="AC309" s="54"/>
      <c r="AE309" s="37"/>
      <c r="AH309" s="54"/>
      <c r="AJ309" s="37"/>
      <c r="AM309" s="54"/>
    </row>
    <row r="310" spans="1:39" ht="12.75" customHeight="1">
      <c r="A310" s="200">
        <v>207</v>
      </c>
      <c r="B310" s="201">
        <v>45331</v>
      </c>
      <c r="C310" s="53"/>
      <c r="D310" s="53" t="s">
        <v>528</v>
      </c>
      <c r="E310" s="202" t="s">
        <v>577</v>
      </c>
      <c r="F310" s="51" t="s">
        <v>877</v>
      </c>
      <c r="G310" s="51"/>
      <c r="H310" s="51"/>
      <c r="I310" s="51">
        <v>4096</v>
      </c>
      <c r="J310" s="51" t="s">
        <v>578</v>
      </c>
      <c r="K310" s="51"/>
      <c r="L310" s="51"/>
      <c r="M310" s="51"/>
      <c r="N310" s="51"/>
      <c r="O310" s="37"/>
      <c r="S310" s="54" t="s">
        <v>843</v>
      </c>
      <c r="U310" s="37"/>
      <c r="X310" s="54"/>
      <c r="Z310" s="37"/>
      <c r="AC310" s="54"/>
      <c r="AE310" s="37"/>
      <c r="AH310" s="54"/>
      <c r="AJ310" s="37"/>
      <c r="AM310" s="54"/>
    </row>
    <row r="311" spans="1:39" ht="12.75" customHeight="1">
      <c r="A311" s="200">
        <v>208</v>
      </c>
      <c r="B311" s="201">
        <v>45345</v>
      </c>
      <c r="C311" s="53"/>
      <c r="D311" s="53" t="s">
        <v>61</v>
      </c>
      <c r="E311" s="202" t="s">
        <v>577</v>
      </c>
      <c r="F311" s="51" t="s">
        <v>905</v>
      </c>
      <c r="G311" s="51"/>
      <c r="H311" s="51"/>
      <c r="I311" s="51">
        <v>2627</v>
      </c>
      <c r="J311" s="51" t="s">
        <v>578</v>
      </c>
      <c r="K311" s="51"/>
      <c r="L311" s="51"/>
      <c r="M311" s="51"/>
      <c r="N311" s="53"/>
      <c r="O311" s="37"/>
      <c r="S311" s="54" t="s">
        <v>855</v>
      </c>
      <c r="U311" s="37"/>
      <c r="X311" s="54"/>
      <c r="Z311" s="37"/>
      <c r="AC311" s="54"/>
      <c r="AE311" s="37"/>
      <c r="AH311" s="54"/>
      <c r="AJ311" s="37"/>
      <c r="AM311" s="54"/>
    </row>
    <row r="312" spans="1:39" ht="12.75" customHeight="1">
      <c r="A312" s="200">
        <v>209</v>
      </c>
      <c r="B312" s="201">
        <v>45356</v>
      </c>
      <c r="C312" s="53"/>
      <c r="D312" s="53" t="s">
        <v>848</v>
      </c>
      <c r="E312" s="202" t="s">
        <v>577</v>
      </c>
      <c r="F312" s="51" t="s">
        <v>949</v>
      </c>
      <c r="G312" s="51"/>
      <c r="H312" s="51"/>
      <c r="I312" s="51">
        <v>1170</v>
      </c>
      <c r="J312" s="51" t="s">
        <v>578</v>
      </c>
      <c r="K312" s="51"/>
      <c r="L312" s="51"/>
      <c r="M312" s="51"/>
      <c r="N312" s="53"/>
      <c r="O312" s="37"/>
      <c r="S312" s="54" t="s">
        <v>988</v>
      </c>
      <c r="U312" s="37"/>
      <c r="X312" s="54"/>
      <c r="Z312" s="37"/>
      <c r="AC312" s="54"/>
      <c r="AE312" s="37"/>
      <c r="AH312" s="54"/>
      <c r="AJ312" s="37"/>
      <c r="AM312" s="54"/>
    </row>
    <row r="313" spans="1:39" ht="12.75" customHeight="1">
      <c r="B313" s="203" t="s">
        <v>823</v>
      </c>
      <c r="F313" s="54"/>
      <c r="G313" s="54"/>
      <c r="H313" s="54"/>
      <c r="I313" s="54"/>
      <c r="J313" s="37"/>
      <c r="K313" s="54"/>
      <c r="L313" s="54"/>
      <c r="M313" s="54"/>
      <c r="O313" s="37"/>
      <c r="S313" s="54"/>
      <c r="U313" s="37"/>
      <c r="X313" s="54"/>
      <c r="Z313" s="37"/>
      <c r="AC313" s="54"/>
      <c r="AE313" s="37"/>
      <c r="AH313" s="54"/>
      <c r="AJ313" s="37"/>
      <c r="AM313" s="54"/>
    </row>
    <row r="314" spans="1:39" ht="12.75" customHeight="1">
      <c r="A314" s="204"/>
      <c r="F314" s="54"/>
      <c r="G314" s="54"/>
      <c r="H314" s="54"/>
      <c r="I314" s="54"/>
      <c r="J314" s="37"/>
      <c r="K314" s="54"/>
      <c r="L314" s="54"/>
      <c r="M314" s="54"/>
      <c r="O314" s="37"/>
      <c r="S314" s="54"/>
      <c r="U314" s="37"/>
      <c r="X314" s="54"/>
      <c r="Z314" s="37"/>
      <c r="AC314" s="54"/>
      <c r="AE314" s="37"/>
      <c r="AH314" s="54"/>
      <c r="AJ314" s="37"/>
      <c r="AM314" s="54"/>
    </row>
    <row r="315" spans="1:39" ht="12.75" customHeight="1">
      <c r="A315" s="204"/>
      <c r="F315" s="54"/>
      <c r="G315" s="54"/>
      <c r="H315" s="54"/>
      <c r="I315" s="54"/>
      <c r="J315" s="37"/>
      <c r="K315" s="54"/>
      <c r="L315" s="54"/>
      <c r="M315" s="54"/>
      <c r="O315" s="37"/>
      <c r="S315" s="54"/>
    </row>
    <row r="316" spans="1:39" ht="12.75" customHeight="1">
      <c r="A316" s="51"/>
      <c r="F316" s="54"/>
      <c r="G316" s="54"/>
      <c r="H316" s="54"/>
      <c r="I316" s="54"/>
      <c r="J316" s="37"/>
      <c r="K316" s="54"/>
      <c r="L316" s="54"/>
      <c r="M316" s="54"/>
      <c r="O316" s="37"/>
      <c r="S316" s="54"/>
    </row>
    <row r="317" spans="1:39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S317" s="54"/>
    </row>
    <row r="318" spans="1:39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S318" s="54"/>
    </row>
    <row r="319" spans="1:39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S319" s="54"/>
    </row>
    <row r="320" spans="1:39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S320" s="54"/>
    </row>
    <row r="321" spans="6:19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S321" s="54"/>
    </row>
    <row r="322" spans="6:19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S322" s="54"/>
    </row>
    <row r="323" spans="6:19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S323" s="54"/>
    </row>
    <row r="324" spans="6:19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S324" s="54"/>
    </row>
    <row r="325" spans="6:19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S325" s="54"/>
    </row>
    <row r="326" spans="6:19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S326" s="54"/>
    </row>
    <row r="327" spans="6:19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S327" s="54"/>
    </row>
    <row r="328" spans="6:19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S328" s="54"/>
    </row>
    <row r="329" spans="6:19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S329" s="54"/>
    </row>
    <row r="330" spans="6:19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S330" s="54"/>
    </row>
    <row r="331" spans="6:19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S331" s="54"/>
    </row>
    <row r="332" spans="6:19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S332" s="54"/>
    </row>
    <row r="333" spans="6:19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S333" s="54"/>
    </row>
    <row r="334" spans="6:19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S334" s="54"/>
    </row>
    <row r="335" spans="6:19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S335" s="54"/>
    </row>
    <row r="336" spans="6:19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S336" s="54"/>
    </row>
    <row r="337" spans="6:19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S337" s="54"/>
    </row>
    <row r="338" spans="6:19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S338" s="54"/>
    </row>
    <row r="339" spans="6:19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S339" s="54"/>
    </row>
    <row r="340" spans="6:19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S340" s="54"/>
    </row>
    <row r="341" spans="6:19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S341" s="54"/>
    </row>
    <row r="342" spans="6:19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S342" s="54"/>
    </row>
    <row r="343" spans="6:19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S343" s="54"/>
    </row>
    <row r="344" spans="6:19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6:19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6:19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6:19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6:19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6:1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6:1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6:1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6:1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</sheetData>
  <autoFilter ref="S1:S311"/>
  <mergeCells count="24">
    <mergeCell ref="J82:J83"/>
    <mergeCell ref="A82:A83"/>
    <mergeCell ref="B82:B83"/>
    <mergeCell ref="O76:O77"/>
    <mergeCell ref="P76:P77"/>
    <mergeCell ref="M76:M77"/>
    <mergeCell ref="M82:M83"/>
    <mergeCell ref="O82:O83"/>
    <mergeCell ref="P82:P83"/>
    <mergeCell ref="M72:M73"/>
    <mergeCell ref="O72:O73"/>
    <mergeCell ref="P72:P73"/>
    <mergeCell ref="A76:A77"/>
    <mergeCell ref="B76:B77"/>
    <mergeCell ref="J76:J77"/>
    <mergeCell ref="A72:A73"/>
    <mergeCell ref="B72:B73"/>
    <mergeCell ref="J72:J73"/>
    <mergeCell ref="J67:J68"/>
    <mergeCell ref="P67:P68"/>
    <mergeCell ref="A67:A68"/>
    <mergeCell ref="B67:B68"/>
    <mergeCell ref="O67:O68"/>
    <mergeCell ref="M67:M68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44 K78 K72:K73 K7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2023-07-25T18:59:36Z</cp:lastPrinted>
  <dcterms:created xsi:type="dcterms:W3CDTF">2015-06-08T02:34:00Z</dcterms:created>
  <dcterms:modified xsi:type="dcterms:W3CDTF">2024-03-14T02:59:39Z</dcterms:modified>
</cp:coreProperties>
</file>