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0" i="7"/>
  <c r="M90" s="1"/>
  <c r="L48"/>
  <c r="K48"/>
  <c r="L47"/>
  <c r="K47"/>
  <c r="L46"/>
  <c r="K46"/>
  <c r="L69"/>
  <c r="K69"/>
  <c r="L15"/>
  <c r="K15"/>
  <c r="L29"/>
  <c r="K29"/>
  <c r="K89"/>
  <c r="M89" s="1"/>
  <c r="L72"/>
  <c r="K72"/>
  <c r="L42"/>
  <c r="K42"/>
  <c r="L44"/>
  <c r="K44"/>
  <c r="L37"/>
  <c r="K37"/>
  <c r="M44" l="1"/>
  <c r="M48"/>
  <c r="M29"/>
  <c r="M72"/>
  <c r="M46"/>
  <c r="M47"/>
  <c r="M69"/>
  <c r="M15"/>
  <c r="M42"/>
  <c r="M37"/>
  <c r="K88"/>
  <c r="M88" s="1"/>
  <c r="L70"/>
  <c r="K70"/>
  <c r="L68"/>
  <c r="K68"/>
  <c r="L71"/>
  <c r="K71"/>
  <c r="L31"/>
  <c r="K31"/>
  <c r="L38"/>
  <c r="K38"/>
  <c r="K87"/>
  <c r="M87" s="1"/>
  <c r="L41"/>
  <c r="K41"/>
  <c r="L43"/>
  <c r="K43"/>
  <c r="K86"/>
  <c r="M86" s="1"/>
  <c r="L40"/>
  <c r="K40"/>
  <c r="L67"/>
  <c r="K67"/>
  <c r="L64"/>
  <c r="K64"/>
  <c r="L14"/>
  <c r="K14"/>
  <c r="L11"/>
  <c r="K11"/>
  <c r="L39"/>
  <c r="K39"/>
  <c r="L33"/>
  <c r="K33"/>
  <c r="L66"/>
  <c r="K66"/>
  <c r="M31" l="1"/>
  <c r="M41"/>
  <c r="M11"/>
  <c r="M38"/>
  <c r="M70"/>
  <c r="M43"/>
  <c r="M39"/>
  <c r="M68"/>
  <c r="M71"/>
  <c r="M33"/>
  <c r="M64"/>
  <c r="M67"/>
  <c r="M40"/>
  <c r="M14"/>
  <c r="M66"/>
  <c r="L65"/>
  <c r="K65"/>
  <c r="L63"/>
  <c r="K63"/>
  <c r="L36"/>
  <c r="K36"/>
  <c r="K80"/>
  <c r="M80" s="1"/>
  <c r="K82"/>
  <c r="M82" s="1"/>
  <c r="K85"/>
  <c r="M85" s="1"/>
  <c r="K84"/>
  <c r="M84" s="1"/>
  <c r="L35"/>
  <c r="K35"/>
  <c r="L61"/>
  <c r="K61"/>
  <c r="M59"/>
  <c r="L59"/>
  <c r="K59"/>
  <c r="M36" l="1"/>
  <c r="M65"/>
  <c r="M63"/>
  <c r="M61"/>
  <c r="M35"/>
  <c r="L30" l="1"/>
  <c r="K30"/>
  <c r="K83"/>
  <c r="M83" s="1"/>
  <c r="L32"/>
  <c r="K32"/>
  <c r="M32" s="1"/>
  <c r="K277"/>
  <c r="L277" s="1"/>
  <c r="L62"/>
  <c r="K62"/>
  <c r="K81"/>
  <c r="M81" s="1"/>
  <c r="L28"/>
  <c r="K28"/>
  <c r="L27"/>
  <c r="K27"/>
  <c r="M27" l="1"/>
  <c r="M30"/>
  <c r="M62"/>
  <c r="M28"/>
  <c r="L13"/>
  <c r="K13"/>
  <c r="M13" l="1"/>
  <c r="L10" l="1"/>
  <c r="K10"/>
  <c r="M10" l="1"/>
  <c r="K274" l="1"/>
  <c r="L274" s="1"/>
  <c r="M7" l="1"/>
  <c r="F262" l="1"/>
  <c r="K263"/>
  <c r="L263" s="1"/>
  <c r="K254"/>
  <c r="L254" s="1"/>
  <c r="K257"/>
  <c r="L257" s="1"/>
  <c r="K265" l="1"/>
  <c r="L265" s="1"/>
  <c r="F256"/>
  <c r="F255"/>
  <c r="F253"/>
  <c r="K253" s="1"/>
  <c r="L253" s="1"/>
  <c r="F233"/>
  <c r="F185"/>
  <c r="K264" l="1"/>
  <c r="L264" s="1"/>
  <c r="K262"/>
  <c r="L262" s="1"/>
  <c r="K268"/>
  <c r="L268" s="1"/>
  <c r="K269"/>
  <c r="L269" s="1"/>
  <c r="K261"/>
  <c r="L261" s="1"/>
  <c r="K271"/>
  <c r="L271" s="1"/>
  <c r="K267"/>
  <c r="L267" s="1"/>
  <c r="K260" l="1"/>
  <c r="L260" s="1"/>
  <c r="K249"/>
  <c r="L249" s="1"/>
  <c r="K251"/>
  <c r="L251" s="1"/>
  <c r="K248"/>
  <c r="L248" s="1"/>
  <c r="K250"/>
  <c r="L250" s="1"/>
  <c r="K179"/>
  <c r="L179" s="1"/>
  <c r="K232"/>
  <c r="L232" s="1"/>
  <c r="K246"/>
  <c r="L246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K233"/>
  <c r="L233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K181"/>
  <c r="L181" s="1"/>
  <c r="K180"/>
  <c r="L180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D7" i="6"/>
  <c r="K6" i="4"/>
  <c r="K6" i="3"/>
  <c r="L6" i="2"/>
</calcChain>
</file>

<file path=xl/sharedStrings.xml><?xml version="1.0" encoding="utf-8"?>
<sst xmlns="http://schemas.openxmlformats.org/spreadsheetml/2006/main" count="7634" uniqueCount="3830">
  <si>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</si>
  <si>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</si>
  <si>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</si>
  <si>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</si>
  <si>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</si>
  <si>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</si>
  <si>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</si>
  <si>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</si>
  <si>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</si>
  <si>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</si>
  <si>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</si>
  <si>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</si>
  <si>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</si>
  <si>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</si>
  <si>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</si>
  <si>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</si>
  <si>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</si>
  <si>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</si>
  <si>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</si>
  <si>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</si>
  <si>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</si>
  <si>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</si>
  <si>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</si>
  <si>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</si>
  <si>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</si>
  <si>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</si>
  <si>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</si>
  <si>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</si>
  <si>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</si>
  <si>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</si>
  <si>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</si>
  <si>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</si>
  <si>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</si>
  <si>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</si>
  <si>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</si>
  <si>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</si>
  <si>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</si>
  <si>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</si>
  <si>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</si>
  <si>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</si>
  <si>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</si>
  <si>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</si>
  <si>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</si>
  <si>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</si>
  <si>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</si>
  <si>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</si>
  <si>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</si>
  <si>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</si>
  <si>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</si>
  <si>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</si>
  <si>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</si>
  <si>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</si>
  <si>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</si>
  <si>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</si>
  <si>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</si>
  <si>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</si>
  <si>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</si>
  <si>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</si>
  <si>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</si>
  <si>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</si>
  <si>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</si>
  <si>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</si>
  <si>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</si>
  <si>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</si>
  <si>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</si>
  <si>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</si>
  <si>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</si>
  <si>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</si>
  <si>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</si>
  <si>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</si>
  <si>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</si>
  <si>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</si>
  <si>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</si>
  <si>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</si>
  <si>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</si>
  <si>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</si>
  <si>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</si>
  <si>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</si>
  <si>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</si>
  <si>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</si>
  <si>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</si>
  <si>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</si>
  <si>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</si>
  <si>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</si>
  <si>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</si>
  <si>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</si>
  <si>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</si>
  <si>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</si>
  <si>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</si>
  <si>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</si>
  <si>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</si>
  <si>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</si>
  <si>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</si>
  <si>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</si>
  <si>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</si>
  <si>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</si>
  <si>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</si>
  <si>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</si>
  <si>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</si>
  <si>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</si>
  <si>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</si>
  <si>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</si>
  <si>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</si>
  <si>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</si>
  <si>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</si>
  <si>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</si>
  <si>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</si>
  <si>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</si>
  <si>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</si>
  <si>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</si>
  <si>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</si>
  <si>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</si>
  <si>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</si>
  <si>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</si>
  <si>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</si>
  <si>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</si>
  <si>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</si>
  <si>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</si>
  <si>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</si>
  <si>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</si>
  <si>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</si>
  <si>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</si>
  <si>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</si>
  <si>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</si>
  <si>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</si>
  <si>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</si>
  <si>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</si>
  <si>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</si>
  <si>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</si>
  <si>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</si>
  <si>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</si>
  <si>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</si>
  <si>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</si>
  <si>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</si>
  <si>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</si>
  <si>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</si>
  <si>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</si>
  <si>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</si>
  <si>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</si>
  <si>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</si>
  <si>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</si>
  <si>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</si>
  <si>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</si>
  <si>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</si>
  <si>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</si>
  <si>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</si>
  <si>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</si>
  <si>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</si>
  <si>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</si>
  <si>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</si>
  <si>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</si>
  <si>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</si>
  <si>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</si>
  <si>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</si>
  <si>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</si>
  <si>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</si>
  <si>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</si>
  <si>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</si>
  <si>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</si>
  <si>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</si>
  <si>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</si>
  <si>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</si>
  <si>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</si>
  <si>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</si>
  <si>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</si>
  <si>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</si>
  <si>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</si>
  <si>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</si>
  <si>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</si>
  <si>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</si>
  <si>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</si>
  <si>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</si>
  <si>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</si>
  <si>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</si>
  <si>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</si>
  <si>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</si>
  <si>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</si>
  <si>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</si>
  <si>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</si>
  <si>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</si>
  <si>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</si>
  <si>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</si>
  <si>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</si>
  <si>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</si>
  <si>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</si>
  <si>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</si>
  <si>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</si>
  <si>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</si>
  <si>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</si>
  <si>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</si>
  <si>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</si>
  <si>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</si>
  <si>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</si>
  <si>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</si>
  <si>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</si>
  <si>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</si>
  <si>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</si>
  <si>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</si>
  <si>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</si>
  <si>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</si>
  <si>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</si>
  <si>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</si>
  <si>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</si>
  <si>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</si>
  <si>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</si>
  <si>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</si>
  <si>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</si>
  <si>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</si>
  <si>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</si>
  <si>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</si>
  <si>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</si>
  <si>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</si>
  <si>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</si>
  <si>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</si>
  <si>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</si>
  <si>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</si>
  <si>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</si>
  <si>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</si>
  <si>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</si>
  <si>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</si>
  <si>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</si>
  <si>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</si>
  <si>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</si>
  <si>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</si>
  <si>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</si>
  <si>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</si>
  <si>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</si>
  <si>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</si>
  <si>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</si>
  <si>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</si>
  <si>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</si>
  <si>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</si>
  <si>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</si>
  <si>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</si>
  <si>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</si>
  <si>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</si>
  <si>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</si>
  <si>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</si>
  <si>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</si>
  <si>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</si>
  <si>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</si>
  <si>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</si>
  <si>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</si>
  <si>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</si>
  <si>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</si>
  <si>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</si>
  <si>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</si>
  <si>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</si>
  <si>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</si>
  <si>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</si>
  <si>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</si>
  <si>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</si>
  <si>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</si>
  <si>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</si>
  <si>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</si>
  <si>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</si>
  <si>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</si>
  <si>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</si>
  <si>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</si>
  <si>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</si>
  <si>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</si>
  <si>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</si>
  <si>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</si>
  <si>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</si>
  <si>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</si>
  <si>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</si>
  <si>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</si>
  <si>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</si>
  <si>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</si>
  <si>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</si>
  <si>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</si>
  <si>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</si>
  <si>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</si>
  <si>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</si>
  <si>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</si>
  <si>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</si>
  <si>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</si>
  <si>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</si>
  <si>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</si>
  <si>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</si>
  <si>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</si>
  <si>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</si>
  <si>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</si>
  <si>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</si>
  <si>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</si>
  <si>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</si>
  <si>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</si>
  <si>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</si>
  <si>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</si>
  <si>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</si>
  <si>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</si>
  <si>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</si>
  <si>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</si>
  <si>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</si>
  <si>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</si>
  <si>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</si>
  <si>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</si>
  <si>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</si>
  <si>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</si>
  <si>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</si>
  <si>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</si>
  <si>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</si>
  <si>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</si>
  <si>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</si>
  <si>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</si>
  <si>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</si>
  <si>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</si>
  <si>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</si>
  <si>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</si>
  <si>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</si>
  <si>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</si>
  <si>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</si>
  <si>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</si>
  <si>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</si>
  <si>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</si>
  <si>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</si>
  <si>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</si>
  <si>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</si>
  <si>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</si>
  <si>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</si>
  <si>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</si>
  <si>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</si>
  <si>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</si>
  <si>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</si>
  <si>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</si>
  <si>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</si>
  <si>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</si>
  <si>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</si>
  <si>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</si>
  <si>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</si>
  <si>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</si>
  <si>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</si>
  <si>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</si>
  <si>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</si>
  <si>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</si>
  <si>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</si>
  <si>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</si>
  <si>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</si>
  <si>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</si>
  <si>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</si>
  <si>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</si>
  <si>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</si>
  <si>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</si>
  <si>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</si>
  <si>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</si>
  <si>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</si>
  <si>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</si>
  <si>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</si>
  <si>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</si>
  <si>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</si>
  <si>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</si>
  <si>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</si>
  <si>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</si>
  <si>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</si>
  <si>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</si>
  <si>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</si>
  <si>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</si>
  <si>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</si>
  <si>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</si>
  <si>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</si>
  <si>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</si>
  <si>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</si>
  <si>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</si>
  <si>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</si>
  <si>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</si>
  <si>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</si>
  <si>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</si>
  <si>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</si>
  <si>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</si>
  <si>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</si>
  <si>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</si>
  <si>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</si>
  <si>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</si>
  <si>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</si>
  <si>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</si>
  <si>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</si>
  <si>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</si>
  <si>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</si>
  <si>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</si>
  <si>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</si>
  <si>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</si>
  <si>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</si>
  <si>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</si>
  <si>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</si>
  <si>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</si>
  <si>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</si>
  <si>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</si>
  <si>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</si>
  <si>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</si>
  <si>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</si>
  <si>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</si>
  <si>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</si>
  <si>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</si>
  <si>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</si>
  <si>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</si>
  <si>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</si>
  <si>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</si>
  <si>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</si>
  <si>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</si>
  <si>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</si>
  <si>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</si>
  <si>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</si>
  <si>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</si>
  <si>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</si>
  <si>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</si>
  <si>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</si>
  <si>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</si>
  <si>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</si>
  <si>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</si>
  <si>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</si>
  <si>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</si>
  <si>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</si>
  <si>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</si>
  <si>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</si>
  <si>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</si>
  <si>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</si>
  <si>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</si>
  <si>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</si>
  <si>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</si>
  <si>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</si>
  <si>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</si>
  <si>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</si>
  <si>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</si>
  <si>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</si>
  <si>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</si>
  <si>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</si>
  <si>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</si>
  <si>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</si>
  <si>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</si>
  <si>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</si>
  <si>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</si>
  <si>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</si>
  <si>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</si>
  <si>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</si>
  <si>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</si>
  <si>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</si>
  <si>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</si>
  <si>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</si>
  <si>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</si>
  <si>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</si>
  <si>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</si>
  <si>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</si>
  <si>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</si>
  <si>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</si>
  <si>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</si>
  <si>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</si>
  <si>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</si>
  <si>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</si>
  <si>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</si>
  <si>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</si>
  <si>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</si>
  <si>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</si>
  <si>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</si>
  <si>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</si>
  <si>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</si>
  <si>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</si>
  <si>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</si>
  <si>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</si>
  <si>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</si>
  <si>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</si>
  <si>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</si>
  <si>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</si>
  <si>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</si>
  <si>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</si>
  <si>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</si>
  <si>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</si>
  <si>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</si>
  <si>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</si>
  <si>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</si>
  <si>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</si>
  <si>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</si>
  <si>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</si>
  <si>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</si>
  <si>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</si>
  <si>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</si>
  <si>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</si>
  <si>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</si>
  <si>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</si>
  <si>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</si>
  <si>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</si>
  <si>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</si>
  <si>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</si>
  <si>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</si>
  <si>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</si>
  <si>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</si>
  <si>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</si>
  <si>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</si>
  <si>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</si>
  <si>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</si>
  <si>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</si>
  <si>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</si>
  <si>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</si>
  <si>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</si>
  <si>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</si>
  <si>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</si>
  <si>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</si>
  <si>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</si>
  <si>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</si>
  <si>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</si>
  <si>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</si>
  <si>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</si>
  <si>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</si>
  <si>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</si>
  <si>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</si>
  <si>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</si>
  <si>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</si>
  <si>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</si>
  <si>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</si>
  <si>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</si>
  <si>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</si>
  <si>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</si>
  <si>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</si>
  <si>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</si>
  <si>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</si>
  <si>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</si>
  <si>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</si>
  <si>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</si>
  <si>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</si>
  <si>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</si>
  <si>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</si>
  <si>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</si>
  <si>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</si>
  <si>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</si>
  <si>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</si>
  <si>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</si>
  <si>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</si>
  <si>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</si>
  <si>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</si>
  <si>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</si>
  <si>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</si>
  <si>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</si>
  <si>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</si>
  <si>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</si>
  <si>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</si>
  <si>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</si>
  <si>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</si>
  <si>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</si>
  <si>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</si>
  <si>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</si>
  <si>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</si>
  <si>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</si>
  <si>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</si>
  <si>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</si>
  <si>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</si>
  <si>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</si>
  <si>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</si>
  <si>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</si>
  <si>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</si>
  <si>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</si>
  <si>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</si>
  <si>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</si>
  <si>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</si>
  <si>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</si>
  <si>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</si>
  <si>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</si>
  <si>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</si>
  <si>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</si>
  <si>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</si>
  <si>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</si>
  <si>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</si>
  <si>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</si>
  <si>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</si>
  <si>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</si>
  <si>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</si>
  <si>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</si>
  <si>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</si>
  <si>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</si>
  <si>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</si>
  <si>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</si>
  <si>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</si>
  <si>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</si>
  <si>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</si>
  <si>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</si>
  <si>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</si>
  <si>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</si>
  <si>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</si>
  <si>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</si>
  <si>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</si>
  <si>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</si>
  <si>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</si>
  <si>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</si>
  <si>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</si>
  <si>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</si>
  <si>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</si>
  <si>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</si>
  <si>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</si>
  <si>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</si>
  <si>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</si>
  <si>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</si>
  <si>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</si>
  <si>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</si>
  <si>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</si>
  <si>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</si>
  <si>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</si>
  <si>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</si>
  <si>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</si>
  <si>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</si>
  <si>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</si>
  <si>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</si>
  <si>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</si>
  <si>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</si>
  <si>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</si>
  <si>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</si>
  <si>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</si>
  <si>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</si>
  <si>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</si>
  <si>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</si>
  <si>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</si>
  <si>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</si>
  <si>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</si>
  <si>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</si>
  <si>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</si>
  <si>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</si>
  <si>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</si>
  <si>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</si>
  <si>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</si>
  <si>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</si>
  <si>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</si>
  <si>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</si>
  <si>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</si>
  <si>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</si>
  <si>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</si>
  <si>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</si>
  <si>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</si>
  <si>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</si>
  <si>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</si>
  <si>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</si>
  <si>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</si>
  <si>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</si>
  <si>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</si>
  <si>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</si>
  <si>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</si>
  <si>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</si>
  <si>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</si>
  <si>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</si>
  <si>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</si>
  <si>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</si>
  <si>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</si>
  <si>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</si>
  <si>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</si>
  <si>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</si>
  <si>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</si>
  <si>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</si>
  <si>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</si>
  <si>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</si>
  <si>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</si>
  <si>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</si>
  <si>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</si>
  <si>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</si>
  <si>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</si>
  <si>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</si>
  <si>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</si>
  <si>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</si>
  <si>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</si>
  <si>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</si>
  <si>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</si>
  <si>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</si>
  <si>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</si>
  <si>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</si>
  <si>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</si>
  <si>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</si>
  <si>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</si>
  <si>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</si>
  <si>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</si>
  <si>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</si>
  <si>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</si>
  <si>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</si>
  <si>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</si>
  <si>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</si>
  <si>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</si>
  <si>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</si>
  <si>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</si>
  <si>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</si>
  <si>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</si>
  <si>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</si>
  <si>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</si>
  <si>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</si>
  <si>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</si>
  <si>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</si>
  <si>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</si>
  <si>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</si>
  <si>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</si>
  <si>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</si>
  <si>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</si>
  <si>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</si>
  <si>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</si>
  <si>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</si>
  <si>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</si>
  <si>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</si>
  <si>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</si>
  <si>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</si>
  <si>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</si>
  <si>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</si>
  <si>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</si>
  <si>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</si>
  <si>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</si>
  <si>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</si>
  <si>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</si>
  <si>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</si>
  <si>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</si>
  <si>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</si>
  <si>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</si>
  <si>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</si>
  <si>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</si>
  <si>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</si>
  <si>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</si>
  <si>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</si>
  <si>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</si>
  <si>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</si>
  <si>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</si>
  <si>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</si>
  <si>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</si>
  <si>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</si>
  <si>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</si>
  <si>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</si>
  <si>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</si>
  <si>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</si>
  <si>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</si>
  <si>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</si>
  <si>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</si>
  <si>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</si>
  <si>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</si>
  <si>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</si>
  <si>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</si>
  <si>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</si>
  <si>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</si>
  <si>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</si>
  <si>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</si>
  <si>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</si>
  <si>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</si>
  <si>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</si>
  <si>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</si>
  <si>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</si>
  <si>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</si>
  <si>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</si>
  <si>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</si>
  <si>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</si>
  <si>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</si>
  <si>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</si>
  <si>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</si>
  <si>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</si>
  <si>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</si>
  <si>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</si>
  <si>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</si>
  <si>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</si>
  <si>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</si>
  <si>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</si>
  <si>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</si>
  <si>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</si>
  <si>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</si>
  <si>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</si>
  <si>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</si>
  <si>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</si>
  <si>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</si>
  <si>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</si>
  <si>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</si>
  <si>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</si>
  <si>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</si>
  <si>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</si>
  <si>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</si>
  <si>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</si>
  <si>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</si>
  <si>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</si>
  <si>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</si>
  <si>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</si>
  <si>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</si>
  <si>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</si>
  <si>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</si>
  <si>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</si>
  <si>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</si>
  <si>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</si>
  <si>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</si>
  <si>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</si>
  <si>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</si>
  <si>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</si>
  <si>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</si>
  <si>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</si>
  <si>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</si>
  <si>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</si>
  <si>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</si>
  <si>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</si>
  <si>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</si>
  <si>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</si>
  <si>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</si>
  <si>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</si>
  <si>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</si>
  <si>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</si>
  <si>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</si>
  <si>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</si>
  <si>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</si>
  <si>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</si>
  <si>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</si>
  <si>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</si>
  <si>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</si>
  <si>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</si>
  <si>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</si>
  <si>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</si>
  <si>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</si>
  <si>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</si>
  <si>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</si>
  <si>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</si>
  <si>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</si>
  <si>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</si>
  <si>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</si>
  <si>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</si>
  <si>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</si>
  <si>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</si>
  <si>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</si>
  <si>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</si>
  <si>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</si>
  <si>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</si>
  <si>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</si>
  <si>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</si>
  <si>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</si>
  <si>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</si>
  <si>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</si>
  <si>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</si>
  <si>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</si>
  <si>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</si>
  <si>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</si>
  <si>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</si>
  <si>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</si>
  <si>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</si>
  <si>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</si>
  <si>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</si>
  <si>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</si>
  <si>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</si>
  <si>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</si>
  <si>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</si>
  <si>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</si>
  <si>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</si>
  <si>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</si>
  <si>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</si>
  <si>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</si>
  <si>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</si>
  <si>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</si>
  <si>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</si>
  <si>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</si>
  <si>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</si>
  <si>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</si>
  <si>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</si>
  <si>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</si>
  <si>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</si>
  <si>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</si>
  <si>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</si>
  <si>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</si>
  <si>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</si>
  <si>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</si>
  <si>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</si>
  <si>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</si>
  <si>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</si>
  <si>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</si>
  <si>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</si>
  <si>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</si>
  <si>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</si>
  <si>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</si>
  <si>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</si>
  <si>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</si>
  <si>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</si>
  <si>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</si>
  <si>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</si>
  <si>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</si>
  <si>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</si>
  <si>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</si>
  <si>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</si>
  <si>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</si>
  <si>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</si>
  <si>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</si>
  <si>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</si>
  <si>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</si>
  <si>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</si>
  <si>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</si>
  <si>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</si>
  <si>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</si>
  <si>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</si>
  <si>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</si>
  <si>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</si>
  <si>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</si>
  <si>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</si>
  <si>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</si>
  <si>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</si>
  <si>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</si>
  <si>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</si>
  <si>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</si>
  <si>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</si>
  <si>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</si>
  <si>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</si>
  <si>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</si>
  <si>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</si>
  <si>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</si>
  <si>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</si>
  <si>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</si>
  <si>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</si>
  <si>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</si>
  <si>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</si>
  <si>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</si>
  <si>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</si>
  <si>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</si>
  <si>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</si>
  <si>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</si>
  <si>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</si>
  <si>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</si>
  <si>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</si>
  <si>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</si>
  <si>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</si>
  <si>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</si>
  <si>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</si>
  <si>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</si>
  <si>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</si>
  <si>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</si>
  <si>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</si>
  <si>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</si>
  <si>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</si>
  <si>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</si>
  <si>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</si>
  <si>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</si>
  <si>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</si>
  <si>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</si>
  <si>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</si>
  <si>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</si>
  <si>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</si>
  <si>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</si>
  <si>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</si>
  <si>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</si>
  <si>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</si>
  <si>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</si>
  <si>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</si>
  <si>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</si>
  <si>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</si>
  <si>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</si>
  <si>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</si>
  <si>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</si>
  <si>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</si>
  <si>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</si>
  <si>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</si>
  <si>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</si>
  <si>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</si>
  <si>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</si>
  <si>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</si>
  <si>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</si>
  <si>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</si>
  <si>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</si>
  <si>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</si>
  <si>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</si>
  <si>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</si>
  <si>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</si>
  <si>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</si>
  <si>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</si>
  <si>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</si>
  <si>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</si>
  <si>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</si>
  <si>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</si>
  <si>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</si>
  <si>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</si>
  <si>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</si>
  <si>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</si>
  <si>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</si>
  <si>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</si>
  <si>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</si>
  <si>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</si>
  <si>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</si>
  <si>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</si>
  <si>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</si>
  <si>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</si>
  <si>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</si>
  <si>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</si>
  <si>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</si>
  <si>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</si>
  <si>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</si>
  <si>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</si>
  <si>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</si>
  <si>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</si>
  <si>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</si>
  <si>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</si>
  <si>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</si>
  <si>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</si>
  <si>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</si>
  <si>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</si>
  <si>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</si>
  <si>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</si>
  <si>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</si>
  <si>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</si>
  <si>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</si>
  <si>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</si>
  <si>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</si>
  <si>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</si>
  <si>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</si>
  <si>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</si>
  <si>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</si>
  <si>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</si>
  <si>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</si>
  <si>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</si>
  <si>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</si>
  <si>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</si>
  <si>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</si>
  <si>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</si>
  <si>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</si>
  <si>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</si>
  <si>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</si>
  <si>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</si>
  <si>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</si>
  <si>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</si>
  <si>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</si>
  <si>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</si>
  <si>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</si>
  <si>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</si>
  <si>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</si>
  <si>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</si>
  <si>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</si>
  <si>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</si>
  <si>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</si>
  <si>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</si>
  <si>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</si>
  <si>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</si>
  <si>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</si>
  <si>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</si>
  <si>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</si>
  <si>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</si>
  <si>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</si>
  <si>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</si>
  <si>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</si>
  <si>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</si>
  <si>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</si>
  <si>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</si>
  <si>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</si>
  <si>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</si>
  <si>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</si>
  <si>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</si>
  <si>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</si>
  <si>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</si>
  <si>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</si>
  <si>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</si>
  <si>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</si>
  <si>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</si>
  <si>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</si>
  <si>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</si>
  <si>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</si>
  <si>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</si>
  <si>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</si>
  <si>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</si>
  <si>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</si>
  <si>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</si>
  <si>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</si>
  <si>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</si>
  <si>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</si>
  <si>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</si>
  <si>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</si>
  <si>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</si>
  <si>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</si>
  <si>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</si>
  <si>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</si>
  <si>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</si>
  <si>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</si>
  <si>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</si>
  <si>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</si>
  <si>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</si>
  <si>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</si>
  <si>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</si>
  <si>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</si>
  <si>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</si>
  <si>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</si>
  <si>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</si>
  <si>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</si>
  <si>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</si>
  <si>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</si>
  <si>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</si>
  <si>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</si>
  <si>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</si>
  <si>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</si>
  <si>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</si>
  <si>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</si>
  <si>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</si>
  <si>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</si>
  <si>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</si>
  <si>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</si>
  <si>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</si>
  <si>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</si>
  <si>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</si>
  <si>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</si>
  <si>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</si>
  <si>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</si>
  <si>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</si>
  <si>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</si>
  <si>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</si>
  <si>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</si>
  <si>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</si>
  <si>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</si>
  <si>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</si>
  <si>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</si>
  <si>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</si>
  <si>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</si>
  <si>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</si>
  <si>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</si>
  <si>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</si>
  <si>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</si>
  <si>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</si>
  <si>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</si>
  <si>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</si>
  <si>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</si>
  <si>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</si>
  <si>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</si>
  <si>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</si>
  <si>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</si>
  <si>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</si>
  <si>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</si>
  <si>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</si>
  <si>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</si>
  <si>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</si>
  <si>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</si>
  <si>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</si>
  <si>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</si>
  <si>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</si>
  <si>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</si>
  <si>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</si>
  <si>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</si>
  <si>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</si>
  <si>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</si>
  <si>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</si>
  <si>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</si>
  <si>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</si>
  <si>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</si>
  <si>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</si>
  <si>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</si>
  <si>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</si>
  <si>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</si>
  <si>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</si>
  <si>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</si>
  <si>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</si>
  <si>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</si>
  <si>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</si>
  <si>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</si>
  <si>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</si>
  <si>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</si>
  <si>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</si>
  <si>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</si>
  <si>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</si>
  <si>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</si>
  <si>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</si>
  <si>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</si>
  <si>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</si>
  <si>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</si>
  <si>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</si>
  <si>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</si>
  <si>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</si>
  <si>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</si>
  <si>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</si>
  <si>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</si>
  <si>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</si>
  <si>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</si>
  <si>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</si>
  <si>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</si>
  <si>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</si>
  <si>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</si>
  <si>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</si>
  <si>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</si>
  <si>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</si>
  <si>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</si>
  <si>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</si>
  <si>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</si>
  <si>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</si>
  <si>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</si>
  <si>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</si>
  <si>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</si>
  <si>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</si>
  <si>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</si>
  <si>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</si>
  <si>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</si>
  <si>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</si>
  <si>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</si>
  <si>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</si>
  <si>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</si>
  <si>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</si>
  <si>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</si>
  <si>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</si>
  <si>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</si>
  <si>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</si>
  <si>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</si>
  <si>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</si>
  <si>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</si>
  <si>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</si>
  <si>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</si>
  <si>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</si>
  <si>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</si>
  <si>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</si>
  <si>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</si>
  <si>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</si>
  <si>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</si>
  <si>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</si>
  <si>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</si>
  <si>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</si>
  <si>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</si>
  <si>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</si>
  <si>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</si>
  <si>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</si>
  <si>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</si>
  <si>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</si>
  <si>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</si>
  <si>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</si>
  <si>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</si>
  <si>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</si>
  <si>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</si>
  <si>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</si>
  <si>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</si>
  <si>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</si>
  <si>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</si>
  <si>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</si>
  <si>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</si>
  <si>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</si>
  <si>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</si>
  <si>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</si>
  <si>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</si>
  <si>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</si>
  <si>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</si>
  <si>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</si>
  <si>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</si>
  <si>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</si>
  <si>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</si>
  <si>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</si>
  <si>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</si>
  <si>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</si>
  <si>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</si>
  <si>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</si>
  <si>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</si>
  <si>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</si>
  <si>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</si>
  <si>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</si>
  <si>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</si>
  <si>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</si>
  <si>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</si>
  <si>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</si>
  <si>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</si>
  <si>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</si>
  <si>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</si>
  <si>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</si>
  <si>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</si>
  <si>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</si>
  <si>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</si>
  <si>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</si>
  <si>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</si>
  <si>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</si>
  <si>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</si>
  <si>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</si>
  <si>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</si>
  <si>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</si>
  <si>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</si>
  <si>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</si>
  <si>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</si>
  <si>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</si>
  <si>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</si>
  <si>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</si>
  <si>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</si>
  <si>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</si>
  <si>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</si>
  <si>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</si>
  <si>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</si>
  <si>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</si>
  <si>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</si>
  <si>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</si>
  <si>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</si>
  <si>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</si>
  <si>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</si>
  <si>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</si>
  <si>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</si>
  <si>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</si>
  <si>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</si>
  <si>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</si>
  <si>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</si>
  <si>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</si>
  <si>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</si>
  <si>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</si>
  <si>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</si>
  <si>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</si>
  <si>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</si>
  <si>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</si>
  <si>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</si>
  <si>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</si>
  <si>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</si>
  <si>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</si>
  <si>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</si>
  <si>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</si>
  <si>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</si>
  <si>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</si>
  <si>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</si>
  <si>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</si>
  <si>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</si>
  <si>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</si>
  <si>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</si>
  <si>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</si>
  <si>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</si>
  <si>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</si>
  <si>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</si>
  <si>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</si>
  <si>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</si>
  <si>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</si>
  <si>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</si>
  <si>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</si>
  <si>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</si>
  <si>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</si>
  <si>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</si>
  <si>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</si>
  <si>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</si>
  <si>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</si>
  <si>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</si>
  <si>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</si>
  <si>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</si>
  <si>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</si>
  <si>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</si>
  <si>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</si>
  <si>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</si>
  <si>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</si>
  <si>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</si>
  <si>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</si>
  <si>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</si>
  <si>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</si>
  <si>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</si>
  <si>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</si>
  <si>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</si>
  <si>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</si>
  <si>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</si>
  <si>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</si>
  <si>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</si>
  <si>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</si>
  <si>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</si>
  <si>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</si>
  <si>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</si>
  <si>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</si>
  <si>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</si>
  <si>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</si>
  <si>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</si>
  <si>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</si>
  <si>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</si>
  <si>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</si>
  <si>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</si>
  <si>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</si>
  <si>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</si>
  <si>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</si>
  <si>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</si>
  <si>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</si>
  <si>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</si>
  <si>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</si>
  <si>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</si>
  <si>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</si>
  <si>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</si>
  <si>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</si>
  <si>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</si>
  <si>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</si>
  <si>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</si>
  <si>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</si>
  <si>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</si>
  <si>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</si>
  <si>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</si>
  <si>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</si>
  <si>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</si>
  <si>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</si>
  <si>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</si>
  <si>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</si>
  <si>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</si>
  <si>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</si>
  <si>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</si>
  <si>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</si>
  <si>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</si>
  <si>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</si>
  <si>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</si>
  <si>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</si>
  <si>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</si>
  <si>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</si>
  <si>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</si>
  <si>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</si>
  <si>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</si>
  <si>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</si>
  <si>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</si>
  <si>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</si>
  <si>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</si>
  <si>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</si>
  <si>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</si>
  <si>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</si>
  <si>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</si>
  <si>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</si>
  <si>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</si>
  <si>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</si>
  <si>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</si>
  <si>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</si>
  <si>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</si>
  <si>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</si>
  <si>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</si>
  <si>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</si>
  <si>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</si>
  <si>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</si>
  <si>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</si>
  <si>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</si>
  <si>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</si>
  <si>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</si>
  <si>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</si>
  <si>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</si>
  <si>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</si>
  <si>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</si>
  <si>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</si>
  <si>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</si>
  <si>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</si>
  <si>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</si>
  <si>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</si>
  <si>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</si>
  <si>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</si>
  <si>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</si>
  <si>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</si>
  <si>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</si>
  <si>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</si>
  <si>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</si>
  <si>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</si>
  <si>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</si>
  <si>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</si>
  <si>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</si>
  <si>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</si>
  <si>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</si>
  <si>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</si>
  <si>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</si>
  <si>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</si>
  <si>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</si>
  <si>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</si>
  <si>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</si>
  <si>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</si>
  <si>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</si>
  <si>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</si>
  <si>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</si>
  <si>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</si>
  <si>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</si>
  <si>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</si>
  <si>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</si>
  <si>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</si>
  <si>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</si>
  <si>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</si>
  <si>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</si>
  <si>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</si>
  <si>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</si>
  <si>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</si>
  <si>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</si>
  <si>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</si>
  <si>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</si>
  <si>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</si>
  <si>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</si>
  <si>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</si>
  <si>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</si>
  <si>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</si>
  <si>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</si>
  <si>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</si>
  <si>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</si>
  <si>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</si>
  <si>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</si>
  <si>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</si>
  <si>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</si>
  <si>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</si>
  <si>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</si>
  <si>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</si>
  <si>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</si>
  <si>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</si>
  <si>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</si>
  <si>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</si>
  <si>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</si>
  <si>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</si>
  <si>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</si>
  <si>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</si>
  <si>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</si>
  <si>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</si>
  <si>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</si>
  <si>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</si>
  <si>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</si>
  <si>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</si>
  <si>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</si>
  <si>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</si>
  <si>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</si>
  <si>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</si>
  <si>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</si>
  <si>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</si>
  <si>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</si>
  <si>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</si>
  <si>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</si>
  <si>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</si>
  <si>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</si>
  <si>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</si>
  <si>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</si>
  <si>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</si>
  <si>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</si>
  <si>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</si>
  <si>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</si>
  <si>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</si>
  <si>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</si>
  <si>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</si>
  <si>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</si>
  <si>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</si>
  <si>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</si>
  <si>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</si>
  <si>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</si>
  <si>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</si>
  <si>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</si>
  <si>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</si>
  <si>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</si>
  <si>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</si>
  <si>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</si>
  <si>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</si>
  <si>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</si>
  <si>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</si>
  <si>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</si>
  <si>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</si>
  <si>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</si>
  <si>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</si>
  <si>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</si>
  <si>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</si>
  <si>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</si>
  <si>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</si>
  <si>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</si>
  <si>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</si>
  <si>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</si>
  <si>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</si>
  <si>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</si>
  <si>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</si>
  <si>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</si>
  <si>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</si>
  <si>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</si>
  <si>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</si>
  <si>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</si>
  <si>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</si>
  <si>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</si>
  <si>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</si>
  <si>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</si>
  <si>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</si>
  <si>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</si>
  <si>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</si>
  <si>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</si>
  <si>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</si>
  <si>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</si>
  <si>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</si>
  <si>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</si>
  <si>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</si>
  <si>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</si>
  <si>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</si>
  <si>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</si>
  <si>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</si>
  <si>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</si>
  <si>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</si>
  <si>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</si>
  <si>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</si>
  <si>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</si>
  <si>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</si>
  <si>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</si>
  <si>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</si>
  <si>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</si>
  <si>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</si>
  <si>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</si>
  <si>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</si>
  <si>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</si>
  <si>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</si>
  <si>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</si>
  <si>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</si>
  <si>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</si>
  <si>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</si>
  <si>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</si>
  <si>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</si>
  <si>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</si>
  <si>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</si>
  <si>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</si>
  <si>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</si>
  <si>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</si>
  <si>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</si>
  <si>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</si>
  <si>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</si>
  <si>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</si>
  <si>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</si>
  <si>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</si>
  <si>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</si>
  <si>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</si>
  <si>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</si>
  <si>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</si>
  <si>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</si>
  <si>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</si>
  <si>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</si>
  <si>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</si>
  <si>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</si>
  <si>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</si>
  <si>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</si>
  <si>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</si>
  <si>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</si>
  <si>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</si>
  <si>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</si>
  <si>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</si>
  <si>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</si>
  <si>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</si>
  <si>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</si>
  <si>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</si>
  <si>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</si>
  <si>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</si>
  <si>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</si>
  <si>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</si>
  <si>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</si>
  <si>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</si>
  <si>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</si>
  <si>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</si>
  <si>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</si>
  <si>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</si>
  <si>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</si>
  <si>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</si>
  <si>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</si>
  <si>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</si>
  <si>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</si>
  <si>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</si>
  <si>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</si>
  <si>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</si>
  <si>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</si>
  <si>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</si>
  <si>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</si>
  <si>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</si>
  <si>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</si>
  <si>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</si>
  <si>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</si>
  <si>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</si>
  <si>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</si>
  <si>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</si>
  <si>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</si>
  <si>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</si>
  <si>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</si>
  <si>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</si>
  <si>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</si>
  <si>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</si>
  <si>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</si>
  <si>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</si>
  <si>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</si>
  <si>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</si>
  <si>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</si>
  <si>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</si>
  <si>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</si>
  <si>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</si>
  <si>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</si>
  <si>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</si>
  <si>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</si>
  <si>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</si>
  <si>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</si>
  <si>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</si>
  <si>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</si>
  <si>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</si>
  <si>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</si>
  <si>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</si>
  <si>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</si>
  <si>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</si>
  <si>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</si>
  <si>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</si>
  <si>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</si>
  <si>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</si>
  <si>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</si>
  <si>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</si>
  <si>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</si>
  <si>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</si>
  <si>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</si>
  <si>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</si>
  <si>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</si>
  <si>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</si>
  <si>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</si>
  <si>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</si>
  <si>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</si>
  <si>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</si>
  <si>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</si>
  <si>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</si>
  <si>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</si>
  <si>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</si>
  <si>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</si>
  <si>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</si>
  <si>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</si>
  <si>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</si>
  <si>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</si>
  <si>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</si>
  <si>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</si>
  <si>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</si>
  <si>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</si>
  <si>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</si>
  <si>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</si>
  <si>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</si>
  <si>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</si>
  <si>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</si>
  <si>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</si>
  <si>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</si>
  <si>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</si>
  <si>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</si>
  <si>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</si>
  <si>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</si>
  <si>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</si>
  <si>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</si>
  <si>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</si>
  <si>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</si>
  <si>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</si>
  <si>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</si>
  <si>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</si>
  <si>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</si>
  <si>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</si>
  <si>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</si>
  <si>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</si>
  <si>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</si>
  <si>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</si>
  <si>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</si>
  <si>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</si>
  <si>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</si>
  <si>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</si>
  <si>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</si>
  <si>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</si>
  <si>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</si>
  <si>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</si>
  <si>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</si>
  <si>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</si>
  <si>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</si>
  <si>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</si>
  <si>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</si>
  <si>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</si>
  <si>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</si>
  <si>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</si>
  <si>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</si>
  <si>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</si>
  <si>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</si>
  <si>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</si>
  <si>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</si>
  <si>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</si>
  <si>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</si>
  <si>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</si>
  <si>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</si>
  <si>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</si>
  <si>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</si>
  <si>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</si>
  <si>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</si>
  <si>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</si>
  <si>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</si>
  <si>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</si>
  <si>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</si>
  <si>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</si>
  <si>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</si>
  <si>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</si>
  <si>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</si>
  <si>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</si>
  <si>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</si>
  <si>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</si>
  <si>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</si>
  <si>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</si>
  <si>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</si>
  <si>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</si>
  <si>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</si>
  <si>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</si>
  <si>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</si>
  <si>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</si>
  <si>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</si>
  <si>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</si>
  <si>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</si>
  <si>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</si>
  <si>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</si>
  <si>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</si>
  <si>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</si>
  <si>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</si>
  <si>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</si>
  <si>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</si>
  <si>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</si>
  <si>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</si>
  <si>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</si>
  <si>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</si>
  <si>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</si>
  <si>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</si>
  <si>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</si>
  <si>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</si>
  <si>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</si>
  <si>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</si>
  <si>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</si>
  <si>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</si>
  <si>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</si>
  <si>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</si>
  <si>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</si>
  <si>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</si>
  <si>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</si>
  <si>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</si>
  <si>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</si>
  <si>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</si>
  <si>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</si>
  <si>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</si>
  <si>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</si>
  <si>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</si>
  <si>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</si>
  <si>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</si>
  <si>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</si>
  <si>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</si>
  <si>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</si>
  <si>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</si>
  <si>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</si>
  <si>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</si>
  <si>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</si>
  <si>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</si>
  <si>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</si>
  <si>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</si>
  <si>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</si>
  <si>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</si>
  <si>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</si>
  <si>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</si>
  <si>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</si>
  <si>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</si>
  <si>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</si>
  <si>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</si>
  <si>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</si>
  <si>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</si>
  <si>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</si>
  <si>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</si>
  <si>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</si>
  <si>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</si>
  <si>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</si>
  <si>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</si>
  <si>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</si>
  <si>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</si>
  <si>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</si>
  <si>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</si>
  <si>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</si>
  <si>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</si>
  <si>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</si>
  <si>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</si>
  <si>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</si>
  <si>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</si>
  <si>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</si>
  <si>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</si>
  <si>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</si>
  <si>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</si>
  <si>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</si>
  <si>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</si>
  <si>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</si>
  <si>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</si>
  <si>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</si>
  <si>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</si>
  <si>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</si>
  <si>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</si>
  <si>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</si>
  <si>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</si>
  <si>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</si>
  <si>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</si>
  <si>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</si>
  <si>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</si>
  <si>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</si>
  <si>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</si>
  <si>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</si>
  <si>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</si>
  <si>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</si>
  <si>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</si>
  <si>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</si>
  <si>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</si>
  <si>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</si>
  <si>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</si>
  <si>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</si>
  <si>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</si>
  <si>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</si>
  <si>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</si>
  <si>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</si>
  <si>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</si>
  <si>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</si>
  <si>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</si>
  <si>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</si>
  <si>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</si>
  <si>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</si>
  <si>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</si>
  <si>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</si>
  <si>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</si>
  <si>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</si>
  <si>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</si>
  <si>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</si>
  <si>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</si>
  <si>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</si>
  <si>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</si>
  <si>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</si>
  <si>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</si>
  <si>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</si>
  <si>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</si>
  <si>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</si>
  <si>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</si>
  <si>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</si>
  <si>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</si>
  <si>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</si>
  <si>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</si>
  <si>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</si>
  <si>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</si>
  <si>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</si>
  <si>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</si>
  <si>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</si>
  <si>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</si>
  <si>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</si>
  <si>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</si>
  <si>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</si>
  <si>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</si>
  <si>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</si>
  <si>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</si>
  <si>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</si>
  <si>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</si>
  <si>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</si>
  <si>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</si>
  <si>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</si>
  <si>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</si>
  <si>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</si>
  <si>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</si>
  <si>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</si>
  <si>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</si>
  <si>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</si>
  <si>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</si>
  <si>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</si>
  <si>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</si>
  <si>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</si>
  <si>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</si>
  <si>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</si>
  <si>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</si>
  <si>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</si>
  <si>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</si>
  <si>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</si>
  <si>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</si>
  <si>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</si>
  <si>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</si>
  <si>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</si>
  <si>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</si>
  <si>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</si>
  <si>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</si>
  <si>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</si>
  <si>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</si>
  <si>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</si>
  <si>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</si>
  <si>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</si>
  <si>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</si>
  <si>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</si>
  <si>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</si>
  <si>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</si>
  <si>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</si>
  <si>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</si>
  <si>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</si>
  <si>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</si>
  <si>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</si>
  <si>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</si>
  <si>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</si>
  <si>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</si>
  <si>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</si>
  <si>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</si>
  <si>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</si>
  <si>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</si>
  <si>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</si>
  <si>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</si>
  <si>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</si>
  <si>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</si>
  <si>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</si>
  <si>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</si>
  <si>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</si>
  <si>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</si>
  <si>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</si>
  <si>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</si>
  <si>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</si>
  <si>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</si>
  <si>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</si>
  <si>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</si>
  <si>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</si>
  <si>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</si>
  <si>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</si>
  <si>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</si>
  <si>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</si>
  <si>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</si>
  <si>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</si>
  <si>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</si>
  <si>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</si>
  <si>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</si>
  <si>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</si>
  <si>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</si>
  <si>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</si>
  <si>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</si>
  <si>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</si>
  <si>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</si>
  <si>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</si>
  <si>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</si>
  <si>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</si>
  <si>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</si>
  <si>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</si>
  <si>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</si>
  <si>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</si>
  <si>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</si>
  <si>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</si>
  <si>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</si>
  <si>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</si>
  <si>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</si>
  <si>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</si>
  <si>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</si>
  <si>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</si>
  <si>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</si>
  <si>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</si>
  <si>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</si>
  <si>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</si>
  <si>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</si>
  <si>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</si>
  <si>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</si>
  <si>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</si>
  <si>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</si>
  <si>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</si>
  <si>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</si>
  <si>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</si>
  <si>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</si>
  <si>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</si>
  <si>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</si>
  <si>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</si>
  <si>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</si>
  <si>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</si>
  <si>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</si>
  <si>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</si>
  <si>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</si>
  <si>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</si>
  <si>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</si>
  <si>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</si>
  <si>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</si>
  <si>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</si>
  <si>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</si>
  <si>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</si>
  <si>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</si>
  <si>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</si>
  <si>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</si>
  <si>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</si>
  <si>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</si>
  <si>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</si>
  <si>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</si>
  <si>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</si>
  <si>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</si>
  <si>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</si>
  <si>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</si>
  <si>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</si>
  <si>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</si>
  <si>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</si>
  <si>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</si>
  <si>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</si>
  <si>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</si>
  <si>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</si>
  <si>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</si>
  <si>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</si>
  <si>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</si>
  <si>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</si>
  <si>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</si>
  <si>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</si>
  <si>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</si>
  <si>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</si>
  <si>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</si>
  <si>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</si>
  <si>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</si>
  <si>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</si>
  <si>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</si>
  <si>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</si>
  <si>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</si>
  <si>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</si>
  <si>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</si>
  <si>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</si>
  <si>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</si>
  <si>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</si>
  <si>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</si>
  <si>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</si>
  <si>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</si>
  <si>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</si>
  <si>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</si>
  <si>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</si>
  <si>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</si>
  <si>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</si>
  <si>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</si>
  <si>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</si>
  <si>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</si>
  <si>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</si>
  <si>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</si>
  <si>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</si>
  <si>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</si>
  <si>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</si>
  <si>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</si>
  <si>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</si>
  <si>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</si>
  <si>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</si>
  <si>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</si>
  <si>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</si>
  <si>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</si>
  <si>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</si>
  <si>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</si>
  <si>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</si>
  <si>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</si>
  <si>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</si>
  <si>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</si>
  <si>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</si>
  <si>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</si>
  <si>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</si>
  <si>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</si>
  <si>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</si>
  <si>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</si>
  <si>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</si>
  <si>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</si>
  <si>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</si>
  <si>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</si>
  <si>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</si>
  <si>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</si>
  <si>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</si>
  <si>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</si>
  <si>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</si>
  <si>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</si>
  <si>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</si>
  <si>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</si>
  <si>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</si>
  <si>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</si>
  <si>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</si>
  <si>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</si>
  <si>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</si>
  <si>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</si>
  <si>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</si>
  <si>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</si>
  <si>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</si>
  <si>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</si>
  <si>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</si>
  <si>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</si>
  <si>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</si>
  <si>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</si>
  <si>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</si>
  <si>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</si>
  <si>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</si>
  <si>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</si>
  <si>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</si>
  <si>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</si>
  <si>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</si>
  <si>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</si>
  <si>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</si>
  <si>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</si>
  <si>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</si>
  <si>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</si>
  <si>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</si>
  <si>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</si>
  <si>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</si>
  <si>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</si>
  <si>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</si>
  <si>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</si>
  <si>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</si>
  <si>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</si>
  <si>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</si>
  <si>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</si>
  <si>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</si>
  <si>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</si>
  <si>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</si>
  <si>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</si>
  <si>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</si>
  <si>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</si>
  <si>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</si>
  <si>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</si>
  <si>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</si>
  <si>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</si>
  <si>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</si>
  <si>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</si>
  <si>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</si>
  <si>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</si>
  <si>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</si>
  <si>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</si>
  <si>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</si>
  <si>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</si>
  <si>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</si>
  <si>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</si>
  <si>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</si>
  <si>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</si>
  <si>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</si>
  <si>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</si>
  <si>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</si>
  <si>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</si>
  <si>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</si>
  <si>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</si>
  <si>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</si>
  <si>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</si>
  <si>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</si>
  <si>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</si>
  <si>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</si>
  <si>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</si>
  <si>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</si>
  <si>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</si>
  <si>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</si>
  <si>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</si>
  <si>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</si>
  <si>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</si>
  <si>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</si>
  <si>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</si>
  <si>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</si>
  <si>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</si>
  <si>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</si>
  <si>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</si>
  <si>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</si>
  <si>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</si>
  <si>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</si>
  <si>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</si>
  <si>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</si>
  <si>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</si>
  <si>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</si>
  <si>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</si>
  <si>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</si>
  <si>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</si>
  <si>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</si>
  <si>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</si>
  <si>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</si>
  <si>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</si>
  <si>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</si>
  <si>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</si>
  <si>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</si>
  <si>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</si>
  <si>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</si>
  <si>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</si>
  <si>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</si>
  <si>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</si>
  <si>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</si>
  <si>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</si>
  <si>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</si>
  <si>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</si>
  <si>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</si>
  <si>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</si>
  <si>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</si>
  <si>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</si>
  <si>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</si>
  <si>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</si>
  <si>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</si>
  <si>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</si>
  <si>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</si>
  <si>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</si>
  <si>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</si>
  <si>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</si>
  <si>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</si>
  <si>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</si>
  <si>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</si>
  <si>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</si>
  <si>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</si>
  <si>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</si>
  <si>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</si>
  <si>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</si>
  <si>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</si>
  <si>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</si>
  <si>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</si>
  <si>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</si>
  <si>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</si>
  <si>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</si>
  <si>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</si>
  <si>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</si>
  <si>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</si>
  <si>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</si>
  <si>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</si>
  <si>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</si>
  <si>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</si>
  <si>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</si>
  <si>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</si>
  <si>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</si>
  <si>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</si>
  <si>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</si>
  <si>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</si>
  <si>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</si>
  <si>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</si>
  <si>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</si>
  <si>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</si>
  <si>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</si>
  <si>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</si>
  <si>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</si>
  <si>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</si>
  <si>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</si>
  <si>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</si>
  <si>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</si>
  <si>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</si>
  <si>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</si>
  <si>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</si>
  <si>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</si>
  <si>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</si>
  <si>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</si>
  <si>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</si>
  <si>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</si>
  <si>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</si>
  <si>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</si>
  <si>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</si>
  <si>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</si>
  <si>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</si>
  <si>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</si>
  <si>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</si>
  <si>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</si>
  <si>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</si>
  <si>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</si>
  <si>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</si>
  <si>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</si>
  <si>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</si>
  <si>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</si>
  <si>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</si>
  <si>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</si>
  <si>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</si>
  <si>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</si>
  <si>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</si>
  <si>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</si>
  <si>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</si>
  <si>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</si>
  <si>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</si>
  <si>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</si>
  <si>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</si>
  <si>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</si>
  <si>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</si>
  <si>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</si>
  <si>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</si>
  <si>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</si>
  <si>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</si>
  <si>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</si>
  <si>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</si>
  <si>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</si>
  <si>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</si>
  <si>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</si>
  <si>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</si>
  <si>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</si>
  <si>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</si>
  <si>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</si>
  <si>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</si>
  <si>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</si>
  <si>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</si>
  <si>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</si>
  <si>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</si>
  <si>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</si>
  <si>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</si>
  <si>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</si>
  <si>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</si>
  <si>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</si>
  <si>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</si>
  <si>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</si>
  <si>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</si>
  <si>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</si>
  <si>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</si>
  <si>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</si>
  <si>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</si>
  <si>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</si>
  <si>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</si>
  <si>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</si>
  <si>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</si>
  <si>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</si>
  <si>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</si>
  <si>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</si>
  <si>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</si>
  <si>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</si>
  <si>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</si>
  <si>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</si>
  <si>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</si>
  <si>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</si>
  <si>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</si>
  <si>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</si>
  <si>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</si>
  <si>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</si>
  <si>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</si>
  <si>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</si>
  <si>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</si>
  <si>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</si>
  <si>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</si>
  <si>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</si>
  <si>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</si>
  <si>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</si>
  <si>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</si>
  <si>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</si>
  <si>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</si>
  <si>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</si>
  <si>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</si>
  <si>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</si>
  <si>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</si>
  <si>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</si>
  <si>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</si>
  <si>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</si>
  <si>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</si>
  <si>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</si>
  <si>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</si>
  <si>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</si>
  <si>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</si>
  <si>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</si>
  <si>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</si>
  <si>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</si>
  <si>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</si>
  <si>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</si>
  <si>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</si>
  <si>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</si>
  <si>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</si>
  <si>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</si>
  <si>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</si>
  <si>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</si>
  <si>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</si>
  <si>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</si>
  <si>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</si>
  <si>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</si>
  <si>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</si>
  <si>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</si>
  <si>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</si>
  <si>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</si>
  <si>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</si>
  <si>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</si>
  <si>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</si>
  <si>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</si>
  <si>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</si>
  <si>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</si>
  <si>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</si>
  <si>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</si>
  <si>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</si>
  <si>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</si>
  <si>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</si>
  <si>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</si>
  <si>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</si>
  <si>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</si>
  <si>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</si>
  <si>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</si>
  <si>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</si>
  <si>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</si>
  <si>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</si>
  <si>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</si>
  <si>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</si>
  <si>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</si>
  <si>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</si>
  <si>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</si>
  <si>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</si>
  <si>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</si>
  <si>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</si>
  <si>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</si>
  <si>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</si>
  <si>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</si>
  <si>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</si>
  <si>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</si>
  <si>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</si>
  <si>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</si>
  <si>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</si>
  <si>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</si>
  <si>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</si>
  <si>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</si>
  <si>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</si>
  <si>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</si>
  <si>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</si>
  <si>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</si>
  <si>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</si>
  <si>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</si>
  <si>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</si>
  <si>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</si>
  <si>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</si>
  <si>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</si>
  <si>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</si>
  <si>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</si>
  <si>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</si>
  <si>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</si>
  <si>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</si>
  <si>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</si>
  <si>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</si>
  <si>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</si>
  <si>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</si>
  <si>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</si>
  <si>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</si>
  <si>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</si>
  <si>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</si>
  <si>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</si>
  <si>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</si>
  <si>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</si>
  <si>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</si>
  <si>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</si>
  <si>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</si>
  <si>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</si>
  <si>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</si>
  <si>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</si>
  <si>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</si>
  <si>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</si>
  <si>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</si>
  <si>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</si>
  <si>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</si>
  <si>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</si>
  <si>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</si>
  <si>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</si>
  <si>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</si>
  <si>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</si>
  <si>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</si>
  <si>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</si>
  <si>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</si>
  <si>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</si>
  <si>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</si>
  <si>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</si>
  <si>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</si>
  <si>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</si>
  <si>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</si>
  <si>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</si>
  <si>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</si>
  <si>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</si>
  <si>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</si>
  <si>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</si>
  <si>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</si>
  <si>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</si>
  <si>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</si>
  <si>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</si>
  <si>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</si>
  <si>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</si>
  <si>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</si>
  <si>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</si>
  <si>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</si>
  <si>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</si>
  <si>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</si>
  <si>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</si>
  <si>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</si>
  <si>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</si>
  <si>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</si>
  <si>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</si>
  <si>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</si>
  <si>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</si>
  <si>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</si>
  <si>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</si>
  <si>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</si>
  <si>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</si>
  <si>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</si>
  <si>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</si>
  <si>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</si>
  <si>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</si>
  <si>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</si>
  <si>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</si>
  <si>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</si>
  <si>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</si>
  <si>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</si>
  <si>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</si>
  <si>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</si>
  <si>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</si>
  <si>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</si>
  <si>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</si>
  <si>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</si>
  <si>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</si>
  <si>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</si>
  <si>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</si>
  <si>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</si>
  <si>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</si>
  <si>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</si>
  <si>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</si>
  <si>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</si>
  <si>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</si>
  <si>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</si>
  <si>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</si>
  <si>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</si>
  <si>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</si>
  <si>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</si>
  <si>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</si>
  <si>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</si>
  <si>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</si>
  <si>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</si>
  <si>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</si>
  <si>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</si>
  <si>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</si>
  <si>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</si>
  <si>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</si>
  <si>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</si>
  <si>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</si>
  <si>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</si>
  <si>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</si>
  <si>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</si>
  <si>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</si>
  <si>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</si>
  <si>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</si>
  <si>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</si>
  <si>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</si>
  <si>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</si>
  <si>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</si>
  <si>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</si>
  <si>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</si>
  <si>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</si>
  <si>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</si>
  <si>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</si>
  <si>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</si>
  <si>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</si>
  <si>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</si>
  <si>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</si>
  <si>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</si>
  <si>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</si>
  <si>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</si>
  <si>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</si>
  <si>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</si>
  <si>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</si>
  <si>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</si>
  <si>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</si>
  <si>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</si>
  <si>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</si>
  <si>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</si>
  <si>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</si>
  <si>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</si>
  <si>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</si>
  <si>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</si>
  <si>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</si>
  <si>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</si>
  <si>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</si>
  <si>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</si>
  <si>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</si>
  <si>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</si>
  <si>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</si>
  <si>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</si>
  <si>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</si>
  <si>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</si>
  <si>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</si>
  <si>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</si>
  <si>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</si>
  <si>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</si>
  <si>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</si>
  <si>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</si>
  <si>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</si>
  <si>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</si>
  <si>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</si>
  <si>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</si>
  <si>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</si>
  <si>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</si>
  <si>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</si>
  <si>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</si>
  <si>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</si>
  <si>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</si>
  <si>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</si>
  <si>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</si>
  <si>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</si>
  <si>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</si>
  <si>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</si>
  <si>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</si>
  <si>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</si>
  <si>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</si>
  <si>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</si>
  <si>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</si>
  <si>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</si>
  <si>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</si>
  <si>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</si>
  <si>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</si>
  <si>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</si>
  <si>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</si>
  <si>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</si>
  <si>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</si>
  <si>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</si>
  <si>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</si>
  <si>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</si>
  <si>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</si>
  <si>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</si>
  <si>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</si>
  <si>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</si>
  <si>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</si>
  <si>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</si>
  <si>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</si>
  <si>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</si>
  <si>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</si>
  <si>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</si>
  <si>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</si>
  <si>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</si>
  <si>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</si>
  <si>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</si>
  <si>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</si>
  <si>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</si>
  <si>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</si>
  <si>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</si>
  <si>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</si>
  <si>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</si>
  <si>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</si>
  <si>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</si>
  <si>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</si>
  <si>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</si>
  <si>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</si>
  <si>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</si>
  <si>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</si>
  <si>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</si>
  <si>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</si>
  <si>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</si>
  <si>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</si>
  <si>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</si>
  <si>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</si>
  <si>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</si>
  <si>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</si>
  <si>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</si>
  <si>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</si>
  <si>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</si>
  <si>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</si>
  <si>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</si>
  <si>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</si>
  <si>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</si>
  <si>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</si>
  <si>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</si>
  <si>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</si>
  <si>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</si>
  <si>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</si>
  <si>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</si>
  <si>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</si>
  <si>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</si>
  <si>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</si>
  <si>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</si>
  <si>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</si>
  <si>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</si>
  <si>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</si>
  <si>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</si>
  <si>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</si>
  <si>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</si>
  <si>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</si>
  <si>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</si>
  <si>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</si>
  <si>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</si>
  <si>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</si>
  <si>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</si>
  <si>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</si>
  <si>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</si>
  <si>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</si>
  <si>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</si>
  <si>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</si>
  <si>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</si>
  <si>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</si>
  <si>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</si>
  <si>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</si>
  <si>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</si>
  <si>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</si>
  <si>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</si>
  <si>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</si>
  <si>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</si>
  <si>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</si>
  <si>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</si>
  <si>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</si>
  <si>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</si>
  <si>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</si>
  <si>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</si>
  <si>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</si>
  <si>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</si>
  <si>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</si>
  <si>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</si>
  <si>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</si>
  <si>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</si>
  <si>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</si>
  <si>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</si>
  <si>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</si>
  <si>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</si>
  <si>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</si>
  <si>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</si>
  <si>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</si>
  <si>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</si>
  <si>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</si>
  <si>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</si>
  <si>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</si>
  <si>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</si>
  <si>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</si>
  <si>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</si>
  <si>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</si>
  <si>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</si>
  <si>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</si>
  <si>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</si>
  <si>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</si>
  <si>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</si>
  <si>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</si>
  <si>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</si>
  <si>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</si>
  <si>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</si>
  <si>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</si>
  <si>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</si>
  <si>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</si>
  <si>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</si>
  <si>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</si>
  <si>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</si>
  <si>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</si>
  <si>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</si>
  <si>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</si>
  <si>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</si>
  <si>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</si>
  <si>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</si>
  <si>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</si>
  <si>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</si>
  <si>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</si>
  <si>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</si>
  <si>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</si>
  <si>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</si>
  <si>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</si>
  <si>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</si>
  <si>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</si>
  <si>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</si>
  <si>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</si>
  <si>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</si>
  <si>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</si>
  <si>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</si>
  <si>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</si>
  <si>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</si>
  <si>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</si>
  <si>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</si>
  <si>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</si>
  <si>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</si>
  <si>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</si>
  <si>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</si>
  <si>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</si>
  <si>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</si>
  <si>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</si>
  <si>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</si>
  <si>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</si>
  <si>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</si>
  <si>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</si>
  <si>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</si>
  <si>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</si>
  <si>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</si>
  <si>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</si>
  <si>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</si>
  <si>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</si>
  <si>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</si>
  <si>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</si>
  <si>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</si>
  <si>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</si>
  <si>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</si>
  <si>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</si>
  <si>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</si>
  <si>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</si>
  <si>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</si>
  <si>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</si>
  <si>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</si>
  <si>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</si>
  <si>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</si>
  <si>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</si>
  <si>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</si>
  <si>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</si>
  <si>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</si>
  <si>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</si>
  <si>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</si>
  <si>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</si>
  <si>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</si>
  <si>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</si>
  <si>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</si>
  <si>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</si>
  <si>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</si>
  <si>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</si>
  <si>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</si>
  <si>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</si>
  <si>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</si>
  <si>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</si>
  <si>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</si>
  <si>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</si>
  <si>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</si>
  <si>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</si>
  <si>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</si>
  <si>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</si>
  <si>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</si>
  <si>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</si>
  <si>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</si>
  <si>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</si>
  <si>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</si>
  <si>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</si>
  <si>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</si>
  <si>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</si>
  <si>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</si>
  <si>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</si>
  <si>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</si>
  <si>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</si>
  <si>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</si>
  <si>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</si>
  <si>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</si>
  <si>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</si>
  <si>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</si>
  <si>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</si>
  <si>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</si>
  <si>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</si>
  <si>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</si>
  <si>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</si>
  <si>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</si>
  <si>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</si>
  <si>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</si>
  <si>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</si>
  <si>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</si>
  <si>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</si>
  <si>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</si>
  <si>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</si>
  <si>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</si>
  <si>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</si>
  <si>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</si>
  <si>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</si>
  <si>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</si>
  <si>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</si>
  <si>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</si>
  <si>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</si>
  <si>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</si>
  <si>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</si>
  <si>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</si>
  <si>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</si>
  <si>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</si>
  <si>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</si>
  <si>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</si>
  <si>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</si>
  <si>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</si>
  <si>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</si>
  <si>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</si>
  <si>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</si>
  <si>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</si>
  <si>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</si>
  <si>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</si>
  <si>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</si>
  <si>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</si>
  <si>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</si>
  <si>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</si>
  <si>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</si>
  <si>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</si>
  <si>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</si>
  <si>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</si>
  <si>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</si>
  <si>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</si>
  <si>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</si>
  <si>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</si>
  <si>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</si>
  <si>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</si>
  <si>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</si>
  <si>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</si>
  <si>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</si>
  <si>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</si>
  <si>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</si>
  <si>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</si>
  <si>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</si>
  <si>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</si>
  <si>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</si>
  <si>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</si>
  <si>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</si>
  <si>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</si>
  <si>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</si>
  <si>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</si>
  <si>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</si>
  <si>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</si>
  <si>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</si>
  <si>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</si>
  <si>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</si>
  <si>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</si>
  <si>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</si>
  <si>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</si>
  <si>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</si>
  <si>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</si>
  <si>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</si>
  <si>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</si>
  <si>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</si>
  <si>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</si>
  <si>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</si>
  <si>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</si>
  <si>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</si>
  <si>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</si>
  <si>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</si>
  <si>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</si>
  <si>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</si>
  <si>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</si>
  <si>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</si>
  <si>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</si>
  <si>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</si>
  <si>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</si>
  <si>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</si>
  <si>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</si>
  <si>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</si>
  <si>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</si>
  <si>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</si>
  <si>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</si>
  <si>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</si>
  <si>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</si>
  <si>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</si>
  <si>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</si>
  <si>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</si>
  <si>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</si>
  <si>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</si>
  <si>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</si>
  <si>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</si>
  <si>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</si>
  <si>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</si>
  <si>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</si>
  <si>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</si>
  <si>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</si>
  <si>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</si>
  <si>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</si>
  <si>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</si>
  <si>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</si>
  <si>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</si>
  <si>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</si>
  <si>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</si>
  <si>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</si>
  <si>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</si>
  <si>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</si>
  <si>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</si>
  <si>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</si>
  <si>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</si>
  <si>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</si>
  <si>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</si>
  <si>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</si>
  <si>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</si>
  <si>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</si>
  <si>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</si>
  <si>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</si>
  <si>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</si>
  <si>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</si>
  <si>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</si>
  <si>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</si>
  <si>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</si>
  <si>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</si>
  <si>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</si>
  <si>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</si>
  <si>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</si>
  <si>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</si>
  <si>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</si>
  <si>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</si>
  <si>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</si>
  <si>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</si>
  <si>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</si>
  <si>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</si>
  <si>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</si>
  <si>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</si>
  <si>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</si>
  <si>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</si>
  <si>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</si>
  <si>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</si>
  <si>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</si>
  <si>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</si>
  <si>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</si>
  <si>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</si>
  <si>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</si>
  <si>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</si>
  <si>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</si>
  <si>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</si>
  <si>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</si>
  <si>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</si>
  <si>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</si>
  <si>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</si>
  <si>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</si>
  <si>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</si>
  <si>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</si>
  <si>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</si>
  <si>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</si>
  <si>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</si>
  <si>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</si>
  <si>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</si>
  <si>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</si>
  <si>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</si>
  <si>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</si>
  <si>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</si>
  <si>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</si>
  <si>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</si>
  <si>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</si>
  <si>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</si>
  <si>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</si>
  <si>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</si>
  <si>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</si>
  <si>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</si>
  <si>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</si>
  <si>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</si>
  <si>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</si>
  <si>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</si>
  <si>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</si>
  <si>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</si>
  <si>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</si>
  <si>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</si>
  <si>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</si>
  <si>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</si>
  <si>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</si>
  <si>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</si>
  <si>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</si>
  <si>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</si>
  <si>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</si>
  <si>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</si>
  <si>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</si>
  <si>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</si>
  <si>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</si>
  <si>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</si>
  <si>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</si>
  <si>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</si>
  <si>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</si>
  <si>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</si>
  <si>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</si>
  <si>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</si>
  <si>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</si>
  <si>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</si>
  <si>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</si>
  <si>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</si>
  <si>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</si>
  <si>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</si>
  <si>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</si>
  <si>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</si>
  <si>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</si>
  <si>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</si>
  <si>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</si>
  <si>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</si>
  <si>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</si>
  <si>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</si>
  <si>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</si>
  <si>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</si>
  <si>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</si>
  <si>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</si>
  <si>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</si>
  <si>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</si>
  <si>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</si>
  <si>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</si>
  <si>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</si>
  <si>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</si>
  <si>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</si>
  <si>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</si>
  <si>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</si>
  <si>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</si>
  <si>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</si>
  <si>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</si>
  <si>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</si>
  <si>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</si>
  <si>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</si>
  <si>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</si>
  <si>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</si>
  <si>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</si>
  <si>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</si>
  <si>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</si>
  <si>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</si>
  <si>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</si>
  <si>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</si>
  <si>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</si>
  <si>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</si>
  <si>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</si>
  <si>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</si>
  <si>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</si>
  <si>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</si>
  <si>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</si>
  <si>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</si>
  <si>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</si>
  <si>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</si>
  <si>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</si>
  <si>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</si>
  <si>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</si>
  <si>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</si>
  <si>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</si>
  <si>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</si>
  <si>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</si>
  <si>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</si>
  <si>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</si>
  <si>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</si>
  <si>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</si>
  <si>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</si>
  <si>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</si>
  <si>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</si>
  <si>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</si>
  <si>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</si>
  <si>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</si>
  <si>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</si>
  <si>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</si>
  <si>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</si>
  <si>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</si>
  <si>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</si>
  <si>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</si>
  <si>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</si>
  <si>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</si>
  <si>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</si>
  <si>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</si>
  <si>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</si>
  <si>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</si>
  <si>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</si>
  <si>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</si>
  <si>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</si>
  <si>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</si>
  <si>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</si>
  <si>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</si>
  <si>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</si>
  <si>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</si>
  <si>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</si>
  <si>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</si>
  <si>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</si>
  <si>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</si>
  <si>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</si>
  <si>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</si>
  <si>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</si>
  <si>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</si>
  <si>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</si>
  <si>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</si>
  <si>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</si>
  <si>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</si>
  <si>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</si>
  <si>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</si>
  <si>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</si>
  <si>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</si>
  <si>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</si>
  <si>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</si>
  <si>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</si>
  <si>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</si>
  <si>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</si>
  <si>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</si>
  <si>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</si>
  <si>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</si>
  <si>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</si>
  <si>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</si>
  <si>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</si>
  <si>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</si>
  <si>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</si>
  <si>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</si>
  <si>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</si>
  <si>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</si>
  <si>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</si>
  <si>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</si>
  <si>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</si>
  <si>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</si>
  <si>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</si>
  <si>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</si>
  <si>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</si>
  <si>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</si>
  <si>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</si>
  <si>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</si>
  <si>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</si>
  <si>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</si>
  <si>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</si>
  <si>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</si>
  <si>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</si>
  <si>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</si>
  <si>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</si>
  <si>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</si>
  <si>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</si>
  <si>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</si>
  <si>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</si>
  <si>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</si>
  <si>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</si>
  <si>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</si>
  <si>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</si>
  <si>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</si>
  <si>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</si>
  <si>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</si>
  <si>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</si>
  <si>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</si>
  <si>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</si>
  <si>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</si>
  <si>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</si>
  <si>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</si>
  <si>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</si>
  <si>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</si>
  <si>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</si>
  <si>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</si>
  <si>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</si>
  <si>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</si>
  <si>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</si>
  <si>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</si>
  <si>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</si>
  <si>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</si>
  <si>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</si>
  <si>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</si>
  <si>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</si>
  <si>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</si>
  <si>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</si>
  <si>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</si>
  <si>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</si>
  <si>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</si>
  <si>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</si>
  <si>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</si>
  <si>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</si>
  <si>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</si>
  <si>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</si>
  <si>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</si>
  <si>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</si>
  <si>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</si>
  <si>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</si>
  <si>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</si>
  <si>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</si>
  <si>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</si>
  <si>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</si>
  <si>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</si>
  <si>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</si>
  <si>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</si>
  <si>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</si>
  <si>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</si>
  <si>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</si>
  <si>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</si>
  <si>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</si>
  <si>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</si>
  <si>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</si>
  <si>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</si>
  <si>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</si>
  <si>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</si>
  <si>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</si>
  <si>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</si>
  <si>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</si>
  <si>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</si>
  <si>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</si>
  <si>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</si>
  <si>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</si>
  <si>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</si>
  <si>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</si>
  <si>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</si>
  <si>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</si>
  <si>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</si>
  <si>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</si>
  <si>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</si>
  <si>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</si>
  <si>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</si>
  <si>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</si>
  <si>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</si>
  <si>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</si>
  <si>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</si>
  <si>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</si>
  <si>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</si>
  <si>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</si>
  <si>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</si>
  <si>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</si>
  <si>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</si>
  <si>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</si>
  <si>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</si>
  <si>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</si>
  <si>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</si>
  <si>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</si>
  <si>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</si>
  <si>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</si>
  <si>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</si>
  <si>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</si>
  <si>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</si>
  <si>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</si>
  <si>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</si>
  <si>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</si>
  <si>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</si>
  <si>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</si>
  <si>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</si>
  <si>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</si>
  <si>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</si>
  <si>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</si>
  <si>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</si>
  <si>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</si>
  <si>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</si>
  <si>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</si>
  <si>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</si>
  <si>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</si>
  <si>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</si>
  <si>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</si>
  <si>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</si>
  <si>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</si>
  <si>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</si>
  <si>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</si>
  <si>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</si>
  <si>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</si>
  <si>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</si>
  <si>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</si>
  <si>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</si>
  <si>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</si>
  <si>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</si>
  <si>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</si>
  <si>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</si>
  <si>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</si>
  <si>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</si>
  <si>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</si>
  <si>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</si>
  <si>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</si>
  <si>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</si>
  <si>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</si>
  <si>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</si>
  <si>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</si>
  <si>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</si>
  <si>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</si>
  <si>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</si>
  <si>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</si>
  <si>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</si>
  <si>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</si>
  <si>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</si>
  <si>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</si>
  <si>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</si>
  <si>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</si>
  <si>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</si>
  <si>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</si>
  <si>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</si>
  <si>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</si>
  <si>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</si>
  <si>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</si>
  <si>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</si>
  <si>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</si>
  <si>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</si>
  <si>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</si>
  <si>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</si>
  <si>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</si>
  <si>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</si>
  <si>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</si>
  <si>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</si>
  <si>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</si>
  <si>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</si>
  <si>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</si>
  <si>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</si>
  <si>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</si>
  <si>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</si>
  <si>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</si>
  <si>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</si>
  <si>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</si>
  <si>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</si>
  <si>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</si>
  <si>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</si>
  <si>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</si>
  <si>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</si>
  <si>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</si>
  <si>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</si>
  <si>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</si>
  <si>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</si>
  <si>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</si>
  <si>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</si>
  <si>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</si>
  <si>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</si>
  <si>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</si>
  <si>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</si>
  <si>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</si>
  <si>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</si>
  <si>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</si>
  <si>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</si>
  <si>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</si>
  <si>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</si>
  <si>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</si>
  <si>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</si>
  <si>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</si>
  <si>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</si>
  <si>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</si>
  <si>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</si>
  <si>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</si>
  <si>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</si>
  <si>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</si>
  <si>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</si>
  <si>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</si>
  <si>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</si>
  <si>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</si>
  <si>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</si>
  <si>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</si>
  <si>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</si>
  <si>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</si>
  <si>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</si>
  <si>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</si>
  <si>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</si>
  <si>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</si>
  <si>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</si>
  <si>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</si>
  <si>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</si>
  <si>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</si>
  <si>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</si>
  <si>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</si>
  <si>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</si>
  <si>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</si>
  <si>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</si>
  <si>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</si>
  <si>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</si>
  <si>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</si>
  <si>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</si>
  <si>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</si>
  <si>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</si>
  <si>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</si>
  <si>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</si>
  <si>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</si>
  <si>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</si>
  <si>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</si>
  <si>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</si>
  <si>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</si>
  <si>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</si>
  <si>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</si>
  <si>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</si>
  <si>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</si>
  <si>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</si>
  <si>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</si>
  <si>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</si>
  <si>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</si>
  <si>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</si>
  <si>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</si>
  <si>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</si>
  <si>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</si>
  <si>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</si>
  <si>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</si>
  <si>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</si>
  <si>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</si>
  <si>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</si>
  <si>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</si>
  <si>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</si>
  <si>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</si>
  <si>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</si>
  <si>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</si>
  <si>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</si>
  <si>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</si>
  <si>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</si>
  <si>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</si>
  <si>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</si>
  <si>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</si>
  <si>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</si>
  <si>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</si>
  <si>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</si>
  <si>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</si>
  <si>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</si>
  <si>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</si>
  <si>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</si>
  <si>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</si>
  <si>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</si>
  <si>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</si>
  <si>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</si>
  <si>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</si>
  <si>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</si>
  <si>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</si>
  <si>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</si>
  <si>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</si>
  <si>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</si>
  <si>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</si>
  <si>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</si>
  <si>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</si>
  <si>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</si>
  <si>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</si>
  <si>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</si>
  <si>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</si>
  <si>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</si>
  <si>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</si>
  <si>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</si>
  <si>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</si>
  <si>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</si>
  <si>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</si>
  <si>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</si>
  <si>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</si>
  <si>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</si>
  <si>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</si>
  <si>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</si>
  <si>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</si>
  <si>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</si>
  <si>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</si>
  <si>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</si>
  <si>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</si>
  <si>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</si>
  <si>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</si>
  <si>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</si>
  <si>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</si>
  <si>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</si>
  <si>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</si>
  <si>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</si>
  <si>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</si>
  <si>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</si>
  <si>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</si>
  <si>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</si>
  <si>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</si>
  <si>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</si>
  <si>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</si>
  <si>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</si>
  <si>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</si>
  <si>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</si>
  <si>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</si>
  <si>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</si>
  <si>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</si>
  <si>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</si>
  <si>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</si>
  <si>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</si>
  <si>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</si>
  <si>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</si>
  <si>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</si>
  <si>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</si>
  <si>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</si>
  <si>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</si>
  <si>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</si>
  <si>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</si>
  <si>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</si>
  <si>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</si>
  <si>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</si>
  <si>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</si>
  <si>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</si>
  <si>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</si>
  <si>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</si>
  <si>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</si>
  <si>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</si>
  <si>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</si>
  <si>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</si>
  <si>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</si>
  <si>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</si>
  <si>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</si>
  <si>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</si>
  <si>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</si>
  <si>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</si>
  <si>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</si>
  <si>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</si>
  <si>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</si>
  <si>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</si>
  <si>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</si>
  <si>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</si>
  <si>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</si>
  <si>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</si>
  <si>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</si>
  <si>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</si>
  <si>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</si>
  <si>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</si>
  <si>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</si>
  <si>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</si>
  <si>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</si>
  <si>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</si>
  <si>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</si>
  <si>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</si>
  <si>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</si>
  <si>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</si>
  <si>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</si>
  <si>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</si>
  <si>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</si>
  <si>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</si>
  <si>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</si>
  <si>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</si>
  <si>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</si>
  <si>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</si>
  <si>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</si>
  <si>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</si>
  <si>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</si>
  <si>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</si>
  <si>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</si>
  <si>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</si>
  <si>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</si>
  <si>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</si>
  <si>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</si>
  <si>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</si>
  <si>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</si>
  <si>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</si>
  <si>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</si>
  <si>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</si>
  <si>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</si>
  <si>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</si>
  <si>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</si>
  <si>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</si>
  <si>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</si>
  <si>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</si>
  <si>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</si>
  <si>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</si>
  <si>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</si>
  <si>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</si>
  <si>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</si>
  <si>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</si>
  <si>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</si>
  <si>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</si>
  <si>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</si>
  <si>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</si>
  <si>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</si>
  <si>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</si>
  <si>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</si>
  <si>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</si>
  <si>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</si>
  <si>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</si>
  <si>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</si>
  <si>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</si>
  <si>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</si>
  <si>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</si>
  <si>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</si>
  <si>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</si>
  <si>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</si>
  <si>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</si>
  <si>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</si>
  <si>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</si>
  <si>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</si>
  <si>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</si>
  <si>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</si>
  <si>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</si>
  <si>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</si>
  <si>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</si>
  <si>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</si>
  <si>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</si>
  <si>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</si>
  <si>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</si>
  <si>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</si>
  <si>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</si>
  <si>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</si>
  <si>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</si>
  <si>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</si>
  <si>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</si>
  <si>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</si>
  <si>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</si>
  <si>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</si>
  <si>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</si>
  <si>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</si>
  <si>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</si>
  <si>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</si>
  <si>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</si>
  <si>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</si>
  <si>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</si>
  <si>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</si>
  <si>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</si>
  <si>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</si>
  <si>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</si>
  <si>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</si>
  <si>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</si>
  <si>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</si>
  <si>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</si>
  <si>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</si>
  <si>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</si>
  <si>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</si>
  <si>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</si>
  <si>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</si>
  <si>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</si>
  <si>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</si>
  <si>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</si>
  <si>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</si>
  <si>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</si>
  <si>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</si>
  <si>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</si>
  <si>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</si>
  <si>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1625-1635</t>
  </si>
  <si>
    <t>1800-1850</t>
  </si>
  <si>
    <t>SCTL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</si>
  <si>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</si>
  <si>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</si>
  <si>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</si>
  <si>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</si>
  <si>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</si>
  <si>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</si>
  <si>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</si>
  <si>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</si>
  <si>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</si>
  <si>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</si>
  <si>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</si>
  <si>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</si>
  <si>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</si>
  <si>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</si>
  <si>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VGCL</t>
  </si>
  <si>
    <t>VAIBHAV VINOD GARG</t>
  </si>
  <si>
    <t>VINOD VAIBHAV GARG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</si>
  <si>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</si>
  <si>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</si>
  <si>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</si>
  <si>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</si>
  <si>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</si>
  <si>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</si>
  <si>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</si>
  <si>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199.50-200.5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</si>
  <si>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</si>
  <si>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</si>
  <si>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</si>
  <si>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</si>
  <si>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</si>
  <si>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</si>
  <si>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</si>
  <si>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</si>
  <si>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</si>
  <si>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</si>
  <si>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</si>
  <si>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</si>
  <si>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</si>
  <si>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</si>
  <si>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</si>
  <si>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ALPHA LEON ENTERPRISES LLP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</si>
  <si>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</si>
  <si>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</si>
  <si>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</si>
  <si>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</si>
  <si>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</si>
  <si>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</si>
  <si>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</si>
  <si>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</si>
  <si>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</si>
  <si>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</si>
  <si>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</si>
  <si>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</si>
  <si>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</si>
  <si>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</si>
  <si>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</si>
  <si>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XTX MARKETS LLP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</si>
  <si>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</si>
  <si>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</si>
  <si>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</si>
  <si>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</si>
  <si>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</si>
  <si>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</si>
  <si>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</si>
  <si>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</si>
  <si>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</si>
  <si>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</si>
  <si>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</si>
  <si>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1560-1580</t>
  </si>
  <si>
    <t>297-305</t>
  </si>
  <si>
    <t>350-360</t>
  </si>
  <si>
    <t>Loss of Rs.9/-</t>
  </si>
  <si>
    <t>Loss of Rs.14/-</t>
  </si>
  <si>
    <t>VISHAL JITENDRAKUMAR BAROT</t>
  </si>
  <si>
    <t>PURPLE</t>
  </si>
  <si>
    <t>KAMLESH NAVINCHANDRA SHAH</t>
  </si>
  <si>
    <t>MONEY GROW INVESTMENT</t>
  </si>
  <si>
    <t>Profit of Rs.1/-</t>
  </si>
  <si>
    <t>Profit of Rs.130/-</t>
  </si>
  <si>
    <t>Profit of Rs.3.6/-</t>
  </si>
  <si>
    <t>Profit of Rs.12.5/-</t>
  </si>
  <si>
    <t xml:space="preserve">AUROPHARMA DEC FUT </t>
  </si>
  <si>
    <t>904-906</t>
  </si>
  <si>
    <t>376-377</t>
  </si>
  <si>
    <t>390-395</t>
  </si>
  <si>
    <t>Loss of Rs.30/-</t>
  </si>
  <si>
    <t>BIBCL</t>
  </si>
  <si>
    <t>SANJEEV HARBANSLAL BHATIA</t>
  </si>
  <si>
    <t>VMV</t>
  </si>
  <si>
    <t>RAJESH RAMANLAL KAPADIA</t>
  </si>
  <si>
    <t>VIKRAM BAJAJ</t>
  </si>
  <si>
    <t>B.C. Power Controls Ltd</t>
  </si>
  <si>
    <t>SWARNIM COMMOSALE PVT LTD</t>
  </si>
  <si>
    <t>TRIPLERANK VINIMAY PRIVATE LIMITED</t>
  </si>
  <si>
    <t>Sical Logistics Limited</t>
  </si>
  <si>
    <t>YES BANK LTD</t>
  </si>
  <si>
    <t>Snowman Logistics Ltd.</t>
  </si>
  <si>
    <t>ADANI LOGISTICS LIMITED</t>
  </si>
  <si>
    <t>SVA FAMILY WELFARE TRUST</t>
  </si>
  <si>
    <t>1550-1600</t>
  </si>
  <si>
    <t>Part Profit of Rs.72.5/-</t>
  </si>
  <si>
    <t>Profit of Rs.33.5/-</t>
  </si>
  <si>
    <t>2900-2950</t>
  </si>
  <si>
    <t>Profit of Rs.20/-</t>
  </si>
  <si>
    <t>1700-1720</t>
  </si>
  <si>
    <t>214-216</t>
  </si>
  <si>
    <t>225-227</t>
  </si>
  <si>
    <t>Profit of Rs.30/-</t>
  </si>
  <si>
    <t>1140-1145</t>
  </si>
  <si>
    <t>209-211</t>
  </si>
  <si>
    <t>225-230</t>
  </si>
  <si>
    <t>BANKNIFTY 30400 CE 10-DEC</t>
  </si>
  <si>
    <t>Profit of Rs.50/-</t>
  </si>
  <si>
    <t>NIFTY 13450 PE 17-DEC</t>
  </si>
  <si>
    <t>NIFTY 13250 PE 17-DEC</t>
  </si>
  <si>
    <t>50-55</t>
  </si>
  <si>
    <t>115-120</t>
  </si>
  <si>
    <t>7TEC</t>
  </si>
  <si>
    <t>MURTY GUDIPATI</t>
  </si>
  <si>
    <t>AFEL</t>
  </si>
  <si>
    <t>MANISH PARMAR</t>
  </si>
  <si>
    <t>SAURBHSRIVASTAVA</t>
  </si>
  <si>
    <t>TUKU KUMAR SAHU</t>
  </si>
  <si>
    <t>AMFL</t>
  </si>
  <si>
    <t>S GITHENDRAN PATEL</t>
  </si>
  <si>
    <t>ESARIND</t>
  </si>
  <si>
    <t>CHEVVUSREENIVASULAREDDY</t>
  </si>
  <si>
    <t>SUNILDADASAHEBBANSODE</t>
  </si>
  <si>
    <t>GGENG</t>
  </si>
  <si>
    <t>RAMESH SAWALRAM SARAOGI</t>
  </si>
  <si>
    <t>HKG</t>
  </si>
  <si>
    <t>ABHAY NARAIN GUPTA</t>
  </si>
  <si>
    <t>KANUNGO</t>
  </si>
  <si>
    <t>KALPESH RAJESHBHAI ZINZUVADIA</t>
  </si>
  <si>
    <t>MONARCH</t>
  </si>
  <si>
    <t>METAPHOR REALTY INVESTMENTS PRIVATE LIMITED</t>
  </si>
  <si>
    <t>ANJALEE EXIM PRIVATE LIMITED</t>
  </si>
  <si>
    <t>PROFINC</t>
  </si>
  <si>
    <t>PARESH DHIRAJLAL SHAH</t>
  </si>
  <si>
    <t>NEETA AJIT JAIN</t>
  </si>
  <si>
    <t>KRISHNA CORPORATION</t>
  </si>
  <si>
    <t>SHAH ENTERPRISE</t>
  </si>
  <si>
    <t>KEEMTEE FINANCIAL SERVICES LTD</t>
  </si>
  <si>
    <t>ARNOLD HOLDINGS LIMITED</t>
  </si>
  <si>
    <t>ASHOK KUMAR SINGH</t>
  </si>
  <si>
    <t>RUSHIL SHAILESH PANDYA</t>
  </si>
  <si>
    <t>Aptech Limited</t>
  </si>
  <si>
    <t>ANKITA VISHAL SHAH</t>
  </si>
  <si>
    <t>Ashima Limited</t>
  </si>
  <si>
    <t>RUPA NITINBHAI PAREKH</t>
  </si>
  <si>
    <t>CHIRAG NARENDRA MODH</t>
  </si>
  <si>
    <t>BIRLASOFT LIMITED</t>
  </si>
  <si>
    <t>NIPPON INDIA MUTUAL FUND</t>
  </si>
  <si>
    <t>Gravita India Limited</t>
  </si>
  <si>
    <t>KUCHHAL ATUL</t>
  </si>
  <si>
    <t>GRETEX</t>
  </si>
  <si>
    <t>Gretex Industries Ltd.</t>
  </si>
  <si>
    <t>MACRO DEALCOMM PRIVATE LIMITED</t>
  </si>
  <si>
    <t>Indian Rail Tour Corp Ltd</t>
  </si>
  <si>
    <t>GRAVITON RESEARCH CAPITAL LLP</t>
  </si>
  <si>
    <t>Jayashree Tea Ltd.</t>
  </si>
  <si>
    <t>Lambodhara Textiles Ltd.</t>
  </si>
  <si>
    <t>SHAH NIRAJ RAJNIKANT</t>
  </si>
  <si>
    <t>PINAKINI ARUNKUMAR SOLANKI</t>
  </si>
  <si>
    <t>Siti Networks Limited</t>
  </si>
  <si>
    <t>CHANDARANA SHARES &amp; STOCKS PRIVATE LIMITED</t>
  </si>
  <si>
    <t>WHEELERS DEVELOPERS PRIVATE LIMITED</t>
  </si>
  <si>
    <t>UPL Limited</t>
  </si>
  <si>
    <t>TOWER RESEARCH CAPITAL MARKETS INDIA PRIVATE LIMITED</t>
  </si>
  <si>
    <t>Urja Global Limited</t>
  </si>
  <si>
    <t>TOPGAIN FINANCE PRIVATE LIMITED</t>
  </si>
  <si>
    <t>ASSET RECONSTRUCTION COMPANY INDIA LIMITED</t>
  </si>
  <si>
    <t>LIVELY EQUIPMENTS SUPPLIERS PRIVATE LIMITED</t>
  </si>
  <si>
    <t>ECL FINANCE LIMITED</t>
  </si>
  <si>
    <t>SIGMA</t>
  </si>
  <si>
    <t>Sigma Solve Limited</t>
  </si>
  <si>
    <t>KAILASH KUMAR MAHESHWARI &amp; SONS (HUF)</t>
  </si>
  <si>
    <t>VIKALP S MUNDRA HUF</t>
  </si>
  <si>
    <t>MUNDRA GEETA</t>
  </si>
  <si>
    <t>MUNDRA VANDANA</t>
  </si>
  <si>
    <t>MUNDRA SHYAM SUNDAR</t>
  </si>
  <si>
    <t>VCL</t>
  </si>
  <si>
    <t>Vaxtex Cotfab Limited</t>
  </si>
  <si>
    <t>KISHOR RAMESHWAR CHOUDHARY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</si>
</sst>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9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0" fillId="2" borderId="36" xfId="0" applyFill="1" applyBorder="1"/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44175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44175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5" t="s">
        <v>16</v>
      </c>
      <c r="B9" s="577" t="s">
        <v>17</v>
      </c>
      <c r="C9" s="577" t="s">
        <v>18</v>
      </c>
      <c r="D9" s="273" t="s">
        <v>19</v>
      </c>
      <c r="E9" s="273" t="s">
        <v>20</v>
      </c>
      <c r="F9" s="572" t="s">
        <v>21</v>
      </c>
      <c r="G9" s="573"/>
      <c r="H9" s="574"/>
      <c r="I9" s="572" t="s">
        <v>22</v>
      </c>
      <c r="J9" s="573"/>
      <c r="K9" s="574"/>
      <c r="L9" s="273"/>
      <c r="M9" s="280"/>
      <c r="N9" s="280"/>
      <c r="O9" s="280"/>
    </row>
    <row r="10" spans="1:15" ht="59.25" customHeight="1">
      <c r="A10" s="576"/>
      <c r="B10" s="578" t="s">
        <v>17</v>
      </c>
      <c r="C10" s="578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30621.75</v>
      </c>
      <c r="E11" s="302">
        <v>30522.25</v>
      </c>
      <c r="F11" s="314">
        <v>30354.5</v>
      </c>
      <c r="G11" s="314">
        <v>30087.25</v>
      </c>
      <c r="H11" s="314">
        <v>29919.5</v>
      </c>
      <c r="I11" s="314">
        <v>30789.5</v>
      </c>
      <c r="J11" s="314">
        <v>30957.25</v>
      </c>
      <c r="K11" s="314">
        <v>31224.5</v>
      </c>
      <c r="L11" s="301">
        <v>30690</v>
      </c>
      <c r="M11" s="301">
        <v>30255</v>
      </c>
      <c r="N11" s="318">
        <v>1748075</v>
      </c>
      <c r="O11" s="319">
        <v>-6.7917033245354447E-2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13524.35</v>
      </c>
      <c r="E12" s="315">
        <v>13497.783333333333</v>
      </c>
      <c r="F12" s="316">
        <v>13451.566666666666</v>
      </c>
      <c r="G12" s="316">
        <v>13378.783333333333</v>
      </c>
      <c r="H12" s="316">
        <v>13332.566666666666</v>
      </c>
      <c r="I12" s="316">
        <v>13570.566666666666</v>
      </c>
      <c r="J12" s="316">
        <v>13616.783333333333</v>
      </c>
      <c r="K12" s="316">
        <v>13689.566666666666</v>
      </c>
      <c r="L12" s="303">
        <v>13544</v>
      </c>
      <c r="M12" s="303">
        <v>13425</v>
      </c>
      <c r="N12" s="318">
        <v>13236600</v>
      </c>
      <c r="O12" s="319">
        <v>-5.4611292940439142E-2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1641.8</v>
      </c>
      <c r="E13" s="315">
        <v>1641.4666666666665</v>
      </c>
      <c r="F13" s="316">
        <v>1626.633333333333</v>
      </c>
      <c r="G13" s="316">
        <v>1611.4666666666665</v>
      </c>
      <c r="H13" s="316">
        <v>1596.633333333333</v>
      </c>
      <c r="I13" s="316">
        <v>1656.633333333333</v>
      </c>
      <c r="J13" s="316">
        <v>1671.4666666666665</v>
      </c>
      <c r="K13" s="316">
        <v>1686.633333333333</v>
      </c>
      <c r="L13" s="303">
        <v>1656.3</v>
      </c>
      <c r="M13" s="303">
        <v>1626.3</v>
      </c>
      <c r="N13" s="318">
        <v>3161500</v>
      </c>
      <c r="O13" s="319">
        <v>-1.5415758330738088E-2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449.7</v>
      </c>
      <c r="E14" s="315">
        <v>447.2833333333333</v>
      </c>
      <c r="F14" s="316">
        <v>441.31666666666661</v>
      </c>
      <c r="G14" s="316">
        <v>432.93333333333328</v>
      </c>
      <c r="H14" s="316">
        <v>426.96666666666658</v>
      </c>
      <c r="I14" s="316">
        <v>455.66666666666663</v>
      </c>
      <c r="J14" s="316">
        <v>461.63333333333333</v>
      </c>
      <c r="K14" s="316">
        <v>470.01666666666665</v>
      </c>
      <c r="L14" s="303">
        <v>453.25</v>
      </c>
      <c r="M14" s="303">
        <v>438.9</v>
      </c>
      <c r="N14" s="318">
        <v>17280000</v>
      </c>
      <c r="O14" s="319">
        <v>-7.1247988968053321E-3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473.55</v>
      </c>
      <c r="E15" s="315">
        <v>469.81666666666666</v>
      </c>
      <c r="F15" s="316">
        <v>462.73333333333335</v>
      </c>
      <c r="G15" s="316">
        <v>451.91666666666669</v>
      </c>
      <c r="H15" s="316">
        <v>444.83333333333337</v>
      </c>
      <c r="I15" s="316">
        <v>480.63333333333333</v>
      </c>
      <c r="J15" s="316">
        <v>487.7166666666667</v>
      </c>
      <c r="K15" s="316">
        <v>498.5333333333333</v>
      </c>
      <c r="L15" s="303">
        <v>476.9</v>
      </c>
      <c r="M15" s="303">
        <v>459</v>
      </c>
      <c r="N15" s="318">
        <v>51967500</v>
      </c>
      <c r="O15" s="319">
        <v>-6.1675272518646011E-3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932.85</v>
      </c>
      <c r="E16" s="315">
        <v>928.9</v>
      </c>
      <c r="F16" s="316">
        <v>920.94999999999993</v>
      </c>
      <c r="G16" s="316">
        <v>909.05</v>
      </c>
      <c r="H16" s="316">
        <v>901.09999999999991</v>
      </c>
      <c r="I16" s="316">
        <v>940.8</v>
      </c>
      <c r="J16" s="316">
        <v>948.75</v>
      </c>
      <c r="K16" s="316">
        <v>960.65</v>
      </c>
      <c r="L16" s="303">
        <v>936.85</v>
      </c>
      <c r="M16" s="303">
        <v>917</v>
      </c>
      <c r="N16" s="318">
        <v>1544000</v>
      </c>
      <c r="O16" s="319">
        <v>7.832898172323759E-3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249.65</v>
      </c>
      <c r="E17" s="315">
        <v>249.41666666666666</v>
      </c>
      <c r="F17" s="316">
        <v>246.68333333333331</v>
      </c>
      <c r="G17" s="316">
        <v>243.71666666666664</v>
      </c>
      <c r="H17" s="316">
        <v>240.98333333333329</v>
      </c>
      <c r="I17" s="316">
        <v>252.38333333333333</v>
      </c>
      <c r="J17" s="316">
        <v>255.11666666666667</v>
      </c>
      <c r="K17" s="316">
        <v>258.08333333333337</v>
      </c>
      <c r="L17" s="303">
        <v>252.15</v>
      </c>
      <c r="M17" s="303">
        <v>246.45</v>
      </c>
      <c r="N17" s="318">
        <v>18438000</v>
      </c>
      <c r="O17" s="319">
        <v>-4.2529989094874592E-2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2406.6999999999998</v>
      </c>
      <c r="E18" s="315">
        <v>2427.7166666666667</v>
      </c>
      <c r="F18" s="316">
        <v>2355.4333333333334</v>
      </c>
      <c r="G18" s="316">
        <v>2304.1666666666665</v>
      </c>
      <c r="H18" s="316">
        <v>2231.8833333333332</v>
      </c>
      <c r="I18" s="316">
        <v>2478.9833333333336</v>
      </c>
      <c r="J18" s="316">
        <v>2551.2666666666673</v>
      </c>
      <c r="K18" s="316">
        <v>2602.5333333333338</v>
      </c>
      <c r="L18" s="303">
        <v>2500</v>
      </c>
      <c r="M18" s="303">
        <v>2376.4499999999998</v>
      </c>
      <c r="N18" s="318">
        <v>2325500</v>
      </c>
      <c r="O18" s="319">
        <v>3.1950299534058133E-2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182.5</v>
      </c>
      <c r="E19" s="315">
        <v>183.68333333333331</v>
      </c>
      <c r="F19" s="316">
        <v>180.61666666666662</v>
      </c>
      <c r="G19" s="316">
        <v>178.73333333333332</v>
      </c>
      <c r="H19" s="316">
        <v>175.66666666666663</v>
      </c>
      <c r="I19" s="316">
        <v>185.56666666666661</v>
      </c>
      <c r="J19" s="316">
        <v>188.63333333333327</v>
      </c>
      <c r="K19" s="316">
        <v>190.51666666666659</v>
      </c>
      <c r="L19" s="303">
        <v>186.75</v>
      </c>
      <c r="M19" s="303">
        <v>181.8</v>
      </c>
      <c r="N19" s="318">
        <v>9980000</v>
      </c>
      <c r="O19" s="319">
        <v>2.2017409114183307E-2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95.45</v>
      </c>
      <c r="E20" s="315">
        <v>95.25</v>
      </c>
      <c r="F20" s="316">
        <v>94.35</v>
      </c>
      <c r="G20" s="316">
        <v>93.25</v>
      </c>
      <c r="H20" s="316">
        <v>92.35</v>
      </c>
      <c r="I20" s="316">
        <v>96.35</v>
      </c>
      <c r="J20" s="316">
        <v>97.25</v>
      </c>
      <c r="K20" s="316">
        <v>98.35</v>
      </c>
      <c r="L20" s="303">
        <v>96.15</v>
      </c>
      <c r="M20" s="303">
        <v>94.15</v>
      </c>
      <c r="N20" s="318">
        <v>33795000</v>
      </c>
      <c r="O20" s="319">
        <v>-1.0641127959563714E-3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2541.0500000000002</v>
      </c>
      <c r="E21" s="315">
        <v>2533.7666666666669</v>
      </c>
      <c r="F21" s="316">
        <v>2513.5333333333338</v>
      </c>
      <c r="G21" s="316">
        <v>2486.0166666666669</v>
      </c>
      <c r="H21" s="316">
        <v>2465.7833333333338</v>
      </c>
      <c r="I21" s="316">
        <v>2561.2833333333338</v>
      </c>
      <c r="J21" s="316">
        <v>2581.5166666666664</v>
      </c>
      <c r="K21" s="316">
        <v>2609.0333333333338</v>
      </c>
      <c r="L21" s="303">
        <v>2554</v>
      </c>
      <c r="M21" s="303">
        <v>2506.25</v>
      </c>
      <c r="N21" s="318">
        <v>5445600</v>
      </c>
      <c r="O21" s="319">
        <v>-1.599176017780669E-2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900.75</v>
      </c>
      <c r="E22" s="315">
        <v>900</v>
      </c>
      <c r="F22" s="316">
        <v>891</v>
      </c>
      <c r="G22" s="316">
        <v>881.25</v>
      </c>
      <c r="H22" s="316">
        <v>872.25</v>
      </c>
      <c r="I22" s="316">
        <v>909.75</v>
      </c>
      <c r="J22" s="316">
        <v>918.75</v>
      </c>
      <c r="K22" s="316">
        <v>928.5</v>
      </c>
      <c r="L22" s="303">
        <v>909</v>
      </c>
      <c r="M22" s="303">
        <v>890.25</v>
      </c>
      <c r="N22" s="318">
        <v>10812100</v>
      </c>
      <c r="O22" s="319">
        <v>-3.8163524921938245E-2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629.54999999999995</v>
      </c>
      <c r="E23" s="315">
        <v>628.59999999999991</v>
      </c>
      <c r="F23" s="316">
        <v>622.54999999999984</v>
      </c>
      <c r="G23" s="316">
        <v>615.54999999999995</v>
      </c>
      <c r="H23" s="316">
        <v>609.49999999999989</v>
      </c>
      <c r="I23" s="316">
        <v>635.5999999999998</v>
      </c>
      <c r="J23" s="316">
        <v>641.65</v>
      </c>
      <c r="K23" s="316">
        <v>648.64999999999975</v>
      </c>
      <c r="L23" s="303">
        <v>634.65</v>
      </c>
      <c r="M23" s="303">
        <v>621.6</v>
      </c>
      <c r="N23" s="318">
        <v>47086800</v>
      </c>
      <c r="O23" s="319">
        <v>-3.9272335528731973E-2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3308.3</v>
      </c>
      <c r="E24" s="315">
        <v>3310.3500000000004</v>
      </c>
      <c r="F24" s="316">
        <v>3285.5500000000006</v>
      </c>
      <c r="G24" s="316">
        <v>3262.8</v>
      </c>
      <c r="H24" s="316">
        <v>3238.0000000000005</v>
      </c>
      <c r="I24" s="316">
        <v>3333.1000000000008</v>
      </c>
      <c r="J24" s="316">
        <v>3357.9</v>
      </c>
      <c r="K24" s="316">
        <v>3380.650000000001</v>
      </c>
      <c r="L24" s="303">
        <v>3335.15</v>
      </c>
      <c r="M24" s="303">
        <v>3287.6</v>
      </c>
      <c r="N24" s="318">
        <v>1828000</v>
      </c>
      <c r="O24" s="319">
        <v>-5.4406964091403701E-3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9078.75</v>
      </c>
      <c r="E25" s="315">
        <v>9057.0333333333328</v>
      </c>
      <c r="F25" s="316">
        <v>8996.866666666665</v>
      </c>
      <c r="G25" s="316">
        <v>8914.9833333333318</v>
      </c>
      <c r="H25" s="316">
        <v>8854.8166666666639</v>
      </c>
      <c r="I25" s="316">
        <v>9138.9166666666661</v>
      </c>
      <c r="J25" s="316">
        <v>9199.0833333333339</v>
      </c>
      <c r="K25" s="316">
        <v>9280.9666666666672</v>
      </c>
      <c r="L25" s="303">
        <v>9117.2000000000007</v>
      </c>
      <c r="M25" s="303">
        <v>8975.15</v>
      </c>
      <c r="N25" s="318">
        <v>842375</v>
      </c>
      <c r="O25" s="319">
        <v>9.8906039262700429E-3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4816.6499999999996</v>
      </c>
      <c r="E26" s="315">
        <v>4830.3666666666668</v>
      </c>
      <c r="F26" s="316">
        <v>4776.4333333333334</v>
      </c>
      <c r="G26" s="316">
        <v>4736.2166666666662</v>
      </c>
      <c r="H26" s="316">
        <v>4682.2833333333328</v>
      </c>
      <c r="I26" s="316">
        <v>4870.5833333333339</v>
      </c>
      <c r="J26" s="316">
        <v>4924.5166666666682</v>
      </c>
      <c r="K26" s="316">
        <v>4964.7333333333345</v>
      </c>
      <c r="L26" s="303">
        <v>4884.3</v>
      </c>
      <c r="M26" s="303">
        <v>4790.1499999999996</v>
      </c>
      <c r="N26" s="318">
        <v>6085750</v>
      </c>
      <c r="O26" s="319">
        <v>1.2772507904809452E-2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1667.15</v>
      </c>
      <c r="E27" s="315">
        <v>1678.05</v>
      </c>
      <c r="F27" s="316">
        <v>1651.1</v>
      </c>
      <c r="G27" s="316">
        <v>1635.05</v>
      </c>
      <c r="H27" s="316">
        <v>1608.1</v>
      </c>
      <c r="I27" s="316">
        <v>1694.1</v>
      </c>
      <c r="J27" s="316">
        <v>1721.0500000000002</v>
      </c>
      <c r="K27" s="316">
        <v>1737.1</v>
      </c>
      <c r="L27" s="303">
        <v>1705</v>
      </c>
      <c r="M27" s="303">
        <v>1662</v>
      </c>
      <c r="N27" s="318">
        <v>1836800</v>
      </c>
      <c r="O27" s="319">
        <v>-2.4431697471850436E-2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416.2</v>
      </c>
      <c r="E28" s="315">
        <v>410.91666666666669</v>
      </c>
      <c r="F28" s="316">
        <v>403.28333333333336</v>
      </c>
      <c r="G28" s="316">
        <v>390.36666666666667</v>
      </c>
      <c r="H28" s="316">
        <v>382.73333333333335</v>
      </c>
      <c r="I28" s="316">
        <v>423.83333333333337</v>
      </c>
      <c r="J28" s="316">
        <v>431.4666666666667</v>
      </c>
      <c r="K28" s="316">
        <v>444.38333333333338</v>
      </c>
      <c r="L28" s="303">
        <v>418.55</v>
      </c>
      <c r="M28" s="303">
        <v>398</v>
      </c>
      <c r="N28" s="318">
        <v>10031400</v>
      </c>
      <c r="O28" s="319">
        <v>-3.7976868634558951E-2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66.55</v>
      </c>
      <c r="E29" s="315">
        <v>65.45</v>
      </c>
      <c r="F29" s="316">
        <v>63.95</v>
      </c>
      <c r="G29" s="316">
        <v>61.35</v>
      </c>
      <c r="H29" s="316">
        <v>59.85</v>
      </c>
      <c r="I29" s="316">
        <v>68.050000000000011</v>
      </c>
      <c r="J29" s="316">
        <v>69.550000000000011</v>
      </c>
      <c r="K29" s="316">
        <v>72.150000000000006</v>
      </c>
      <c r="L29" s="303">
        <v>66.95</v>
      </c>
      <c r="M29" s="303">
        <v>62.85</v>
      </c>
      <c r="N29" s="318">
        <v>61473000</v>
      </c>
      <c r="O29" s="319">
        <v>-6.6969415028845583E-2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1565.35</v>
      </c>
      <c r="E30" s="315">
        <v>1565.5</v>
      </c>
      <c r="F30" s="316">
        <v>1553.05</v>
      </c>
      <c r="G30" s="316">
        <v>1540.75</v>
      </c>
      <c r="H30" s="316">
        <v>1528.3</v>
      </c>
      <c r="I30" s="316">
        <v>1577.8</v>
      </c>
      <c r="J30" s="316">
        <v>1590.2499999999998</v>
      </c>
      <c r="K30" s="316">
        <v>1602.55</v>
      </c>
      <c r="L30" s="303">
        <v>1577.95</v>
      </c>
      <c r="M30" s="303">
        <v>1553.2</v>
      </c>
      <c r="N30" s="318">
        <v>1068100</v>
      </c>
      <c r="O30" s="319">
        <v>1.4099216710182768E-2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114.75</v>
      </c>
      <c r="E31" s="315">
        <v>114.83333333333333</v>
      </c>
      <c r="F31" s="316">
        <v>112.71666666666665</v>
      </c>
      <c r="G31" s="316">
        <v>110.68333333333332</v>
      </c>
      <c r="H31" s="316">
        <v>108.56666666666665</v>
      </c>
      <c r="I31" s="316">
        <v>116.86666666666666</v>
      </c>
      <c r="J31" s="316">
        <v>118.98333333333333</v>
      </c>
      <c r="K31" s="316">
        <v>121.01666666666667</v>
      </c>
      <c r="L31" s="303">
        <v>116.95</v>
      </c>
      <c r="M31" s="303">
        <v>112.8</v>
      </c>
      <c r="N31" s="318">
        <v>32041600</v>
      </c>
      <c r="O31" s="319">
        <v>-3.744292237442922E-2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683.2</v>
      </c>
      <c r="E32" s="315">
        <v>681.61666666666667</v>
      </c>
      <c r="F32" s="316">
        <v>678.38333333333333</v>
      </c>
      <c r="G32" s="316">
        <v>673.56666666666661</v>
      </c>
      <c r="H32" s="316">
        <v>670.33333333333326</v>
      </c>
      <c r="I32" s="316">
        <v>686.43333333333339</v>
      </c>
      <c r="J32" s="316">
        <v>689.66666666666674</v>
      </c>
      <c r="K32" s="316">
        <v>694.48333333333346</v>
      </c>
      <c r="L32" s="303">
        <v>684.85</v>
      </c>
      <c r="M32" s="303">
        <v>676.8</v>
      </c>
      <c r="N32" s="318">
        <v>2498100</v>
      </c>
      <c r="O32" s="319">
        <v>-1.985325852395339E-2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542</v>
      </c>
      <c r="E33" s="315">
        <v>544.23333333333335</v>
      </c>
      <c r="F33" s="316">
        <v>536.26666666666665</v>
      </c>
      <c r="G33" s="316">
        <v>530.5333333333333</v>
      </c>
      <c r="H33" s="316">
        <v>522.56666666666661</v>
      </c>
      <c r="I33" s="316">
        <v>549.9666666666667</v>
      </c>
      <c r="J33" s="316">
        <v>557.93333333333339</v>
      </c>
      <c r="K33" s="316">
        <v>563.66666666666674</v>
      </c>
      <c r="L33" s="303">
        <v>552.20000000000005</v>
      </c>
      <c r="M33" s="303">
        <v>538.5</v>
      </c>
      <c r="N33" s="318">
        <v>6100500</v>
      </c>
      <c r="O33" s="319">
        <v>1.3203786746387643E-2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506.4</v>
      </c>
      <c r="E34" s="315">
        <v>503.95</v>
      </c>
      <c r="F34" s="316">
        <v>497.45</v>
      </c>
      <c r="G34" s="316">
        <v>488.5</v>
      </c>
      <c r="H34" s="316">
        <v>482</v>
      </c>
      <c r="I34" s="316">
        <v>512.9</v>
      </c>
      <c r="J34" s="316">
        <v>519.4</v>
      </c>
      <c r="K34" s="316">
        <v>528.34999999999991</v>
      </c>
      <c r="L34" s="303">
        <v>510.45</v>
      </c>
      <c r="M34" s="303">
        <v>495</v>
      </c>
      <c r="N34" s="318">
        <v>98156679</v>
      </c>
      <c r="O34" s="319">
        <v>-1.2936490209217482E-2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35.85</v>
      </c>
      <c r="E35" s="315">
        <v>35.766666666666666</v>
      </c>
      <c r="F35" s="316">
        <v>34.783333333333331</v>
      </c>
      <c r="G35" s="316">
        <v>33.716666666666669</v>
      </c>
      <c r="H35" s="316">
        <v>32.733333333333334</v>
      </c>
      <c r="I35" s="316">
        <v>36.833333333333329</v>
      </c>
      <c r="J35" s="316">
        <v>37.816666666666663</v>
      </c>
      <c r="K35" s="316">
        <v>38.883333333333326</v>
      </c>
      <c r="L35" s="303">
        <v>36.75</v>
      </c>
      <c r="M35" s="303">
        <v>34.700000000000003</v>
      </c>
      <c r="N35" s="318">
        <v>101955000</v>
      </c>
      <c r="O35" s="319">
        <v>-6.8317021684897339E-2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455.55</v>
      </c>
      <c r="E36" s="315">
        <v>454.34999999999997</v>
      </c>
      <c r="F36" s="316">
        <v>449.69999999999993</v>
      </c>
      <c r="G36" s="316">
        <v>443.84999999999997</v>
      </c>
      <c r="H36" s="316">
        <v>439.19999999999993</v>
      </c>
      <c r="I36" s="316">
        <v>460.19999999999993</v>
      </c>
      <c r="J36" s="316">
        <v>464.84999999999991</v>
      </c>
      <c r="K36" s="316">
        <v>470.69999999999993</v>
      </c>
      <c r="L36" s="303">
        <v>459</v>
      </c>
      <c r="M36" s="303">
        <v>448.5</v>
      </c>
      <c r="N36" s="318">
        <v>11504600</v>
      </c>
      <c r="O36" s="319">
        <v>-6.3567739372268573E-3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13261.7</v>
      </c>
      <c r="E37" s="315">
        <v>13297.949999999999</v>
      </c>
      <c r="F37" s="316">
        <v>13099.099999999999</v>
      </c>
      <c r="G37" s="316">
        <v>12936.5</v>
      </c>
      <c r="H37" s="316">
        <v>12737.65</v>
      </c>
      <c r="I37" s="316">
        <v>13460.549999999997</v>
      </c>
      <c r="J37" s="316">
        <v>13659.4</v>
      </c>
      <c r="K37" s="316">
        <v>13821.999999999996</v>
      </c>
      <c r="L37" s="303">
        <v>13496.8</v>
      </c>
      <c r="M37" s="303">
        <v>13135.35</v>
      </c>
      <c r="N37" s="318">
        <v>217450</v>
      </c>
      <c r="O37" s="319">
        <v>-8.6152553057364994E-2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400.6</v>
      </c>
      <c r="E38" s="315">
        <v>396.86666666666662</v>
      </c>
      <c r="F38" s="316">
        <v>391.13333333333321</v>
      </c>
      <c r="G38" s="316">
        <v>381.66666666666657</v>
      </c>
      <c r="H38" s="316">
        <v>375.93333333333317</v>
      </c>
      <c r="I38" s="316">
        <v>406.33333333333326</v>
      </c>
      <c r="J38" s="316">
        <v>412.06666666666672</v>
      </c>
      <c r="K38" s="316">
        <v>421.5333333333333</v>
      </c>
      <c r="L38" s="303">
        <v>402.6</v>
      </c>
      <c r="M38" s="303">
        <v>387.4</v>
      </c>
      <c r="N38" s="318">
        <v>26245800</v>
      </c>
      <c r="O38" s="319">
        <v>2.0617139715483472E-3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3760.85</v>
      </c>
      <c r="E39" s="315">
        <v>3722.6166666666668</v>
      </c>
      <c r="F39" s="316">
        <v>3679.2333333333336</v>
      </c>
      <c r="G39" s="316">
        <v>3597.6166666666668</v>
      </c>
      <c r="H39" s="316">
        <v>3554.2333333333336</v>
      </c>
      <c r="I39" s="316">
        <v>3804.2333333333336</v>
      </c>
      <c r="J39" s="316">
        <v>3847.6166666666668</v>
      </c>
      <c r="K39" s="316">
        <v>3929.2333333333336</v>
      </c>
      <c r="L39" s="303">
        <v>3766</v>
      </c>
      <c r="M39" s="303">
        <v>3641</v>
      </c>
      <c r="N39" s="318">
        <v>2102800</v>
      </c>
      <c r="O39" s="319">
        <v>5.340146277928063E-2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472.1</v>
      </c>
      <c r="E40" s="315">
        <v>471.7166666666667</v>
      </c>
      <c r="F40" s="316">
        <v>466.38333333333338</v>
      </c>
      <c r="G40" s="316">
        <v>460.66666666666669</v>
      </c>
      <c r="H40" s="316">
        <v>455.33333333333337</v>
      </c>
      <c r="I40" s="316">
        <v>477.43333333333339</v>
      </c>
      <c r="J40" s="316">
        <v>482.76666666666665</v>
      </c>
      <c r="K40" s="316">
        <v>488.48333333333341</v>
      </c>
      <c r="L40" s="303">
        <v>477.05</v>
      </c>
      <c r="M40" s="303">
        <v>466</v>
      </c>
      <c r="N40" s="318">
        <v>6619800</v>
      </c>
      <c r="O40" s="319">
        <v>-3.5576923076923075E-2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119.8</v>
      </c>
      <c r="E41" s="315">
        <v>117.76666666666665</v>
      </c>
      <c r="F41" s="316">
        <v>114.1333333333333</v>
      </c>
      <c r="G41" s="316">
        <v>108.46666666666664</v>
      </c>
      <c r="H41" s="316">
        <v>104.83333333333329</v>
      </c>
      <c r="I41" s="316">
        <v>123.43333333333331</v>
      </c>
      <c r="J41" s="316">
        <v>127.06666666666666</v>
      </c>
      <c r="K41" s="316">
        <v>132.73333333333332</v>
      </c>
      <c r="L41" s="303">
        <v>121.4</v>
      </c>
      <c r="M41" s="303">
        <v>112.1</v>
      </c>
      <c r="N41" s="318">
        <v>55824000</v>
      </c>
      <c r="O41" s="319">
        <v>0.8523163909295427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368.4</v>
      </c>
      <c r="E42" s="315">
        <v>367.38333333333338</v>
      </c>
      <c r="F42" s="316">
        <v>364.26666666666677</v>
      </c>
      <c r="G42" s="316">
        <v>360.13333333333338</v>
      </c>
      <c r="H42" s="316">
        <v>357.01666666666677</v>
      </c>
      <c r="I42" s="316">
        <v>371.51666666666677</v>
      </c>
      <c r="J42" s="316">
        <v>374.63333333333344</v>
      </c>
      <c r="K42" s="316">
        <v>378.76666666666677</v>
      </c>
      <c r="L42" s="303">
        <v>370.5</v>
      </c>
      <c r="M42" s="303">
        <v>363.25</v>
      </c>
      <c r="N42" s="318">
        <v>5177500</v>
      </c>
      <c r="O42" s="319">
        <v>-3.8979118329466357E-2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766.15</v>
      </c>
      <c r="E43" s="315">
        <v>765.13333333333333</v>
      </c>
      <c r="F43" s="316">
        <v>759.26666666666665</v>
      </c>
      <c r="G43" s="316">
        <v>752.38333333333333</v>
      </c>
      <c r="H43" s="316">
        <v>746.51666666666665</v>
      </c>
      <c r="I43" s="316">
        <v>772.01666666666665</v>
      </c>
      <c r="J43" s="316">
        <v>777.88333333333321</v>
      </c>
      <c r="K43" s="316">
        <v>784.76666666666665</v>
      </c>
      <c r="L43" s="303">
        <v>771</v>
      </c>
      <c r="M43" s="303">
        <v>758.25</v>
      </c>
      <c r="N43" s="318">
        <v>17499300</v>
      </c>
      <c r="O43" s="319">
        <v>3.5038019979126288E-3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135.65</v>
      </c>
      <c r="E44" s="315">
        <v>135.04999999999998</v>
      </c>
      <c r="F44" s="316">
        <v>133.99999999999997</v>
      </c>
      <c r="G44" s="316">
        <v>132.35</v>
      </c>
      <c r="H44" s="316">
        <v>131.29999999999998</v>
      </c>
      <c r="I44" s="316">
        <v>136.69999999999996</v>
      </c>
      <c r="J44" s="316">
        <v>137.74999999999997</v>
      </c>
      <c r="K44" s="316">
        <v>139.39999999999995</v>
      </c>
      <c r="L44" s="303">
        <v>136.1</v>
      </c>
      <c r="M44" s="303">
        <v>133.4</v>
      </c>
      <c r="N44" s="318">
        <v>30226300</v>
      </c>
      <c r="O44" s="319">
        <v>1.0314964051380954E-2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2490.65</v>
      </c>
      <c r="E45" s="315">
        <v>2492.2166666666667</v>
      </c>
      <c r="F45" s="316">
        <v>2464.4333333333334</v>
      </c>
      <c r="G45" s="316">
        <v>2438.2166666666667</v>
      </c>
      <c r="H45" s="316">
        <v>2410.4333333333334</v>
      </c>
      <c r="I45" s="316">
        <v>2518.4333333333334</v>
      </c>
      <c r="J45" s="316">
        <v>2546.2166666666672</v>
      </c>
      <c r="K45" s="316">
        <v>2572.4333333333334</v>
      </c>
      <c r="L45" s="303">
        <v>2520</v>
      </c>
      <c r="M45" s="303">
        <v>2466</v>
      </c>
      <c r="N45" s="318">
        <v>537375</v>
      </c>
      <c r="O45" s="319">
        <v>-1.4442916093535076E-2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1594.45</v>
      </c>
      <c r="E46" s="315">
        <v>1585.2333333333333</v>
      </c>
      <c r="F46" s="316">
        <v>1571.1666666666667</v>
      </c>
      <c r="G46" s="316">
        <v>1547.8833333333334</v>
      </c>
      <c r="H46" s="316">
        <v>1533.8166666666668</v>
      </c>
      <c r="I46" s="316">
        <v>1608.5166666666667</v>
      </c>
      <c r="J46" s="316">
        <v>1622.5833333333333</v>
      </c>
      <c r="K46" s="316">
        <v>1645.8666666666666</v>
      </c>
      <c r="L46" s="303">
        <v>1599.3</v>
      </c>
      <c r="M46" s="303">
        <v>1561.95</v>
      </c>
      <c r="N46" s="318">
        <v>2506700</v>
      </c>
      <c r="O46" s="319">
        <v>6.1666172546694341E-2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403.8</v>
      </c>
      <c r="E47" s="315">
        <v>400.93333333333339</v>
      </c>
      <c r="F47" s="316">
        <v>394.76666666666677</v>
      </c>
      <c r="G47" s="316">
        <v>385.73333333333335</v>
      </c>
      <c r="H47" s="316">
        <v>379.56666666666672</v>
      </c>
      <c r="I47" s="316">
        <v>409.96666666666681</v>
      </c>
      <c r="J47" s="316">
        <v>416.13333333333344</v>
      </c>
      <c r="K47" s="316">
        <v>425.16666666666686</v>
      </c>
      <c r="L47" s="303">
        <v>407.1</v>
      </c>
      <c r="M47" s="303">
        <v>391.9</v>
      </c>
      <c r="N47" s="318">
        <v>10933185</v>
      </c>
      <c r="O47" s="319">
        <v>7.9250720461095103E-3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579.15</v>
      </c>
      <c r="E48" s="315">
        <v>586.38333333333333</v>
      </c>
      <c r="F48" s="316">
        <v>561.76666666666665</v>
      </c>
      <c r="G48" s="316">
        <v>544.38333333333333</v>
      </c>
      <c r="H48" s="316">
        <v>519.76666666666665</v>
      </c>
      <c r="I48" s="316">
        <v>603.76666666666665</v>
      </c>
      <c r="J48" s="316">
        <v>628.38333333333321</v>
      </c>
      <c r="K48" s="316">
        <v>645.76666666666665</v>
      </c>
      <c r="L48" s="303">
        <v>611</v>
      </c>
      <c r="M48" s="303">
        <v>569</v>
      </c>
      <c r="N48" s="318">
        <v>2083200</v>
      </c>
      <c r="O48" s="319">
        <v>0.38437001594896331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517.15</v>
      </c>
      <c r="E49" s="315">
        <v>513.58333333333337</v>
      </c>
      <c r="F49" s="316">
        <v>507.56666666666672</v>
      </c>
      <c r="G49" s="316">
        <v>497.98333333333335</v>
      </c>
      <c r="H49" s="316">
        <v>491.9666666666667</v>
      </c>
      <c r="I49" s="316">
        <v>523.16666666666674</v>
      </c>
      <c r="J49" s="316">
        <v>529.18333333333339</v>
      </c>
      <c r="K49" s="316">
        <v>538.76666666666677</v>
      </c>
      <c r="L49" s="303">
        <v>519.6</v>
      </c>
      <c r="M49" s="303">
        <v>504</v>
      </c>
      <c r="N49" s="318">
        <v>16196250</v>
      </c>
      <c r="O49" s="319">
        <v>-4.1500221926320462E-2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3752.55</v>
      </c>
      <c r="E50" s="315">
        <v>3751.5499999999997</v>
      </c>
      <c r="F50" s="316">
        <v>3720.9999999999995</v>
      </c>
      <c r="G50" s="316">
        <v>3689.45</v>
      </c>
      <c r="H50" s="316">
        <v>3658.8999999999996</v>
      </c>
      <c r="I50" s="316">
        <v>3783.0999999999995</v>
      </c>
      <c r="J50" s="316">
        <v>3813.6499999999996</v>
      </c>
      <c r="K50" s="316">
        <v>3845.1999999999994</v>
      </c>
      <c r="L50" s="303">
        <v>3782.1</v>
      </c>
      <c r="M50" s="303">
        <v>3720</v>
      </c>
      <c r="N50" s="318">
        <v>2847800</v>
      </c>
      <c r="O50" s="319">
        <v>7.5714690065100485E-3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218.4</v>
      </c>
      <c r="E51" s="315">
        <v>215.43333333333337</v>
      </c>
      <c r="F51" s="316">
        <v>211.06666666666672</v>
      </c>
      <c r="G51" s="316">
        <v>203.73333333333335</v>
      </c>
      <c r="H51" s="316">
        <v>199.3666666666667</v>
      </c>
      <c r="I51" s="316">
        <v>222.76666666666674</v>
      </c>
      <c r="J51" s="316">
        <v>227.13333333333335</v>
      </c>
      <c r="K51" s="316">
        <v>234.46666666666675</v>
      </c>
      <c r="L51" s="303">
        <v>219.8</v>
      </c>
      <c r="M51" s="303">
        <v>208.1</v>
      </c>
      <c r="N51" s="318">
        <v>31897800</v>
      </c>
      <c r="O51" s="319">
        <v>2.231623479640402E-2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5071</v>
      </c>
      <c r="E52" s="315">
        <v>5064.0166666666664</v>
      </c>
      <c r="F52" s="316">
        <v>5030.5333333333328</v>
      </c>
      <c r="G52" s="316">
        <v>4990.0666666666666</v>
      </c>
      <c r="H52" s="316">
        <v>4956.583333333333</v>
      </c>
      <c r="I52" s="316">
        <v>5104.4833333333327</v>
      </c>
      <c r="J52" s="316">
        <v>5137.9666666666662</v>
      </c>
      <c r="K52" s="316">
        <v>5178.4333333333325</v>
      </c>
      <c r="L52" s="303">
        <v>5097.5</v>
      </c>
      <c r="M52" s="303">
        <v>5023.55</v>
      </c>
      <c r="N52" s="318">
        <v>3584750</v>
      </c>
      <c r="O52" s="319">
        <v>5.4694621695533276E-3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2505.85</v>
      </c>
      <c r="E53" s="315">
        <v>2523.0499999999997</v>
      </c>
      <c r="F53" s="316">
        <v>2480.2999999999993</v>
      </c>
      <c r="G53" s="316">
        <v>2454.7499999999995</v>
      </c>
      <c r="H53" s="316">
        <v>2411.9999999999991</v>
      </c>
      <c r="I53" s="316">
        <v>2548.5999999999995</v>
      </c>
      <c r="J53" s="316">
        <v>2591.3500000000004</v>
      </c>
      <c r="K53" s="316">
        <v>2616.8999999999996</v>
      </c>
      <c r="L53" s="303">
        <v>2565.8000000000002</v>
      </c>
      <c r="M53" s="303">
        <v>2497.5</v>
      </c>
      <c r="N53" s="318">
        <v>2363550</v>
      </c>
      <c r="O53" s="319">
        <v>2.9263831732967534E-2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1379.65</v>
      </c>
      <c r="E54" s="315">
        <v>1383.95</v>
      </c>
      <c r="F54" s="316">
        <v>1366.6000000000001</v>
      </c>
      <c r="G54" s="316">
        <v>1353.5500000000002</v>
      </c>
      <c r="H54" s="316">
        <v>1336.2000000000003</v>
      </c>
      <c r="I54" s="316">
        <v>1397</v>
      </c>
      <c r="J54" s="316">
        <v>1414.35</v>
      </c>
      <c r="K54" s="316">
        <v>1427.3999999999999</v>
      </c>
      <c r="L54" s="303">
        <v>1401.3</v>
      </c>
      <c r="M54" s="303">
        <v>1370.9</v>
      </c>
      <c r="N54" s="318">
        <v>2642200</v>
      </c>
      <c r="O54" s="319">
        <v>2.4088680451929228E-2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192.35</v>
      </c>
      <c r="E55" s="315">
        <v>192.43333333333331</v>
      </c>
      <c r="F55" s="316">
        <v>190.06666666666661</v>
      </c>
      <c r="G55" s="316">
        <v>187.7833333333333</v>
      </c>
      <c r="H55" s="316">
        <v>185.4166666666666</v>
      </c>
      <c r="I55" s="316">
        <v>194.71666666666661</v>
      </c>
      <c r="J55" s="316">
        <v>197.08333333333334</v>
      </c>
      <c r="K55" s="316">
        <v>199.36666666666662</v>
      </c>
      <c r="L55" s="303">
        <v>194.8</v>
      </c>
      <c r="M55" s="303">
        <v>190.15</v>
      </c>
      <c r="N55" s="318">
        <v>12837600</v>
      </c>
      <c r="O55" s="319">
        <v>-6.9618490671122246E-3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65.849999999999994</v>
      </c>
      <c r="E56" s="315">
        <v>65.850000000000009</v>
      </c>
      <c r="F56" s="316">
        <v>65.000000000000014</v>
      </c>
      <c r="G56" s="316">
        <v>64.150000000000006</v>
      </c>
      <c r="H56" s="316">
        <v>63.300000000000011</v>
      </c>
      <c r="I56" s="316">
        <v>66.700000000000017</v>
      </c>
      <c r="J56" s="316">
        <v>67.550000000000011</v>
      </c>
      <c r="K56" s="316">
        <v>68.40000000000002</v>
      </c>
      <c r="L56" s="303">
        <v>66.7</v>
      </c>
      <c r="M56" s="303">
        <v>65</v>
      </c>
      <c r="N56" s="318">
        <v>107737500</v>
      </c>
      <c r="O56" s="319">
        <v>-3.4962609431580115E-3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120.65</v>
      </c>
      <c r="E57" s="315">
        <v>121.21666666666668</v>
      </c>
      <c r="F57" s="316">
        <v>119.23333333333336</v>
      </c>
      <c r="G57" s="316">
        <v>117.81666666666668</v>
      </c>
      <c r="H57" s="316">
        <v>115.83333333333336</v>
      </c>
      <c r="I57" s="316">
        <v>122.63333333333337</v>
      </c>
      <c r="J57" s="316">
        <v>124.61666666666669</v>
      </c>
      <c r="K57" s="316">
        <v>126.03333333333337</v>
      </c>
      <c r="L57" s="303">
        <v>123.2</v>
      </c>
      <c r="M57" s="303">
        <v>119.8</v>
      </c>
      <c r="N57" s="318">
        <v>21472000</v>
      </c>
      <c r="O57" s="319">
        <v>2.7437244600116754E-2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535.15</v>
      </c>
      <c r="E58" s="315">
        <v>533.38333333333333</v>
      </c>
      <c r="F58" s="316">
        <v>524.76666666666665</v>
      </c>
      <c r="G58" s="316">
        <v>514.38333333333333</v>
      </c>
      <c r="H58" s="316">
        <v>505.76666666666665</v>
      </c>
      <c r="I58" s="316">
        <v>543.76666666666665</v>
      </c>
      <c r="J58" s="316">
        <v>552.38333333333321</v>
      </c>
      <c r="K58" s="316">
        <v>562.76666666666665</v>
      </c>
      <c r="L58" s="303">
        <v>542</v>
      </c>
      <c r="M58" s="303">
        <v>523</v>
      </c>
      <c r="N58" s="318">
        <v>7107000</v>
      </c>
      <c r="O58" s="319">
        <v>1.3114754098360656E-2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26.85</v>
      </c>
      <c r="E59" s="315">
        <v>27</v>
      </c>
      <c r="F59" s="316">
        <v>26.4</v>
      </c>
      <c r="G59" s="316">
        <v>25.95</v>
      </c>
      <c r="H59" s="316">
        <v>25.349999999999998</v>
      </c>
      <c r="I59" s="316">
        <v>27.45</v>
      </c>
      <c r="J59" s="316">
        <v>28.05</v>
      </c>
      <c r="K59" s="316">
        <v>28.5</v>
      </c>
      <c r="L59" s="303">
        <v>27.6</v>
      </c>
      <c r="M59" s="303">
        <v>26.55</v>
      </c>
      <c r="N59" s="318">
        <v>62640000</v>
      </c>
      <c r="O59" s="319">
        <v>6.8716094032549727E-3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732.65</v>
      </c>
      <c r="E60" s="315">
        <v>724.08333333333337</v>
      </c>
      <c r="F60" s="316">
        <v>710.4666666666667</v>
      </c>
      <c r="G60" s="316">
        <v>688.2833333333333</v>
      </c>
      <c r="H60" s="316">
        <v>674.66666666666663</v>
      </c>
      <c r="I60" s="316">
        <v>746.26666666666677</v>
      </c>
      <c r="J60" s="316">
        <v>759.88333333333333</v>
      </c>
      <c r="K60" s="316">
        <v>782.06666666666683</v>
      </c>
      <c r="L60" s="303">
        <v>737.7</v>
      </c>
      <c r="M60" s="303">
        <v>701.9</v>
      </c>
      <c r="N60" s="318">
        <v>5977000</v>
      </c>
      <c r="O60" s="319">
        <v>0.11677877428998505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1277.2</v>
      </c>
      <c r="E61" s="315">
        <v>1267.3</v>
      </c>
      <c r="F61" s="316">
        <v>1246.75</v>
      </c>
      <c r="G61" s="316">
        <v>1216.3</v>
      </c>
      <c r="H61" s="316">
        <v>1195.75</v>
      </c>
      <c r="I61" s="316">
        <v>1297.75</v>
      </c>
      <c r="J61" s="316">
        <v>1318.2999999999997</v>
      </c>
      <c r="K61" s="316">
        <v>1348.75</v>
      </c>
      <c r="L61" s="303">
        <v>1287.8499999999999</v>
      </c>
      <c r="M61" s="303">
        <v>1236.8499999999999</v>
      </c>
      <c r="N61" s="318">
        <v>1797900</v>
      </c>
      <c r="O61" s="319">
        <v>3.2644178454842221E-3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914.55</v>
      </c>
      <c r="E62" s="315">
        <v>917.04999999999984</v>
      </c>
      <c r="F62" s="316">
        <v>905.29999999999973</v>
      </c>
      <c r="G62" s="316">
        <v>896.04999999999984</v>
      </c>
      <c r="H62" s="316">
        <v>884.29999999999973</v>
      </c>
      <c r="I62" s="316">
        <v>926.29999999999973</v>
      </c>
      <c r="J62" s="316">
        <v>938.05</v>
      </c>
      <c r="K62" s="316">
        <v>947.29999999999973</v>
      </c>
      <c r="L62" s="303">
        <v>928.8</v>
      </c>
      <c r="M62" s="303">
        <v>907.8</v>
      </c>
      <c r="N62" s="318">
        <v>17012600</v>
      </c>
      <c r="O62" s="319">
        <v>8.6741016109045856E-3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830.35</v>
      </c>
      <c r="E63" s="315">
        <v>830.4666666666667</v>
      </c>
      <c r="F63" s="316">
        <v>824.13333333333344</v>
      </c>
      <c r="G63" s="316">
        <v>817.91666666666674</v>
      </c>
      <c r="H63" s="316">
        <v>811.58333333333348</v>
      </c>
      <c r="I63" s="316">
        <v>836.68333333333339</v>
      </c>
      <c r="J63" s="316">
        <v>843.01666666666665</v>
      </c>
      <c r="K63" s="316">
        <v>849.23333333333335</v>
      </c>
      <c r="L63" s="303">
        <v>836.8</v>
      </c>
      <c r="M63" s="303">
        <v>824.25</v>
      </c>
      <c r="N63" s="318">
        <v>3873000</v>
      </c>
      <c r="O63" s="319">
        <v>-3.029544316474712E-2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871.6</v>
      </c>
      <c r="E64" s="315">
        <v>873.18333333333339</v>
      </c>
      <c r="F64" s="316">
        <v>866.56666666666683</v>
      </c>
      <c r="G64" s="316">
        <v>861.53333333333342</v>
      </c>
      <c r="H64" s="316">
        <v>854.91666666666686</v>
      </c>
      <c r="I64" s="316">
        <v>878.21666666666681</v>
      </c>
      <c r="J64" s="316">
        <v>884.83333333333337</v>
      </c>
      <c r="K64" s="316">
        <v>889.86666666666679</v>
      </c>
      <c r="L64" s="303">
        <v>879.8</v>
      </c>
      <c r="M64" s="303">
        <v>868.15</v>
      </c>
      <c r="N64" s="318">
        <v>19847800</v>
      </c>
      <c r="O64" s="319">
        <v>4.9264575580365054E-3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2295.6999999999998</v>
      </c>
      <c r="E65" s="315">
        <v>2294.6333333333332</v>
      </c>
      <c r="F65" s="316">
        <v>2277.1666666666665</v>
      </c>
      <c r="G65" s="316">
        <v>2258.6333333333332</v>
      </c>
      <c r="H65" s="316">
        <v>2241.1666666666665</v>
      </c>
      <c r="I65" s="316">
        <v>2313.1666666666665</v>
      </c>
      <c r="J65" s="316">
        <v>2330.6333333333337</v>
      </c>
      <c r="K65" s="316">
        <v>2349.1666666666665</v>
      </c>
      <c r="L65" s="303">
        <v>2312.1</v>
      </c>
      <c r="M65" s="303">
        <v>2276.1</v>
      </c>
      <c r="N65" s="318">
        <v>22996500</v>
      </c>
      <c r="O65" s="319">
        <v>-5.4750444360833969E-3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1393.8</v>
      </c>
      <c r="E66" s="315">
        <v>1393.9833333333333</v>
      </c>
      <c r="F66" s="316">
        <v>1382.5166666666667</v>
      </c>
      <c r="G66" s="316">
        <v>1371.2333333333333</v>
      </c>
      <c r="H66" s="316">
        <v>1359.7666666666667</v>
      </c>
      <c r="I66" s="316">
        <v>1405.2666666666667</v>
      </c>
      <c r="J66" s="316">
        <v>1416.7333333333333</v>
      </c>
      <c r="K66" s="316">
        <v>1428.0166666666667</v>
      </c>
      <c r="L66" s="303">
        <v>1405.45</v>
      </c>
      <c r="M66" s="303">
        <v>1382.7</v>
      </c>
      <c r="N66" s="318">
        <v>30946850</v>
      </c>
      <c r="O66" s="319">
        <v>1.4679097614195806E-2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661.3</v>
      </c>
      <c r="E67" s="315">
        <v>657.06666666666672</v>
      </c>
      <c r="F67" s="316">
        <v>651.43333333333339</v>
      </c>
      <c r="G67" s="316">
        <v>641.56666666666672</v>
      </c>
      <c r="H67" s="316">
        <v>635.93333333333339</v>
      </c>
      <c r="I67" s="316">
        <v>666.93333333333339</v>
      </c>
      <c r="J67" s="316">
        <v>672.56666666666683</v>
      </c>
      <c r="K67" s="316">
        <v>682.43333333333339</v>
      </c>
      <c r="L67" s="303">
        <v>662.7</v>
      </c>
      <c r="M67" s="303">
        <v>647.20000000000005</v>
      </c>
      <c r="N67" s="318">
        <v>16668300</v>
      </c>
      <c r="O67" s="319">
        <v>-2.9773338455628122E-2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3181.9</v>
      </c>
      <c r="E68" s="315">
        <v>3181.8166666666671</v>
      </c>
      <c r="F68" s="316">
        <v>3161.0333333333342</v>
      </c>
      <c r="G68" s="316">
        <v>3140.166666666667</v>
      </c>
      <c r="H68" s="316">
        <v>3119.3833333333341</v>
      </c>
      <c r="I68" s="316">
        <v>3202.6833333333343</v>
      </c>
      <c r="J68" s="316">
        <v>3223.4666666666672</v>
      </c>
      <c r="K68" s="316">
        <v>3244.3333333333344</v>
      </c>
      <c r="L68" s="303">
        <v>3202.6</v>
      </c>
      <c r="M68" s="303">
        <v>3160.95</v>
      </c>
      <c r="N68" s="318">
        <v>3595500</v>
      </c>
      <c r="O68" s="319">
        <v>1.1221734728315896E-2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243.5</v>
      </c>
      <c r="E69" s="315">
        <v>243.01666666666665</v>
      </c>
      <c r="F69" s="316">
        <v>239.5333333333333</v>
      </c>
      <c r="G69" s="316">
        <v>235.56666666666666</v>
      </c>
      <c r="H69" s="316">
        <v>232.08333333333331</v>
      </c>
      <c r="I69" s="316">
        <v>246.98333333333329</v>
      </c>
      <c r="J69" s="316">
        <v>250.46666666666664</v>
      </c>
      <c r="K69" s="316">
        <v>254.43333333333328</v>
      </c>
      <c r="L69" s="303">
        <v>246.5</v>
      </c>
      <c r="M69" s="303">
        <v>239.05</v>
      </c>
      <c r="N69" s="318">
        <v>28689600</v>
      </c>
      <c r="O69" s="319">
        <v>7.1462983780311545E-2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216.55</v>
      </c>
      <c r="E70" s="315">
        <v>216.4</v>
      </c>
      <c r="F70" s="316">
        <v>213.35000000000002</v>
      </c>
      <c r="G70" s="316">
        <v>210.15</v>
      </c>
      <c r="H70" s="316">
        <v>207.10000000000002</v>
      </c>
      <c r="I70" s="316">
        <v>219.60000000000002</v>
      </c>
      <c r="J70" s="316">
        <v>222.65000000000003</v>
      </c>
      <c r="K70" s="316">
        <v>225.85000000000002</v>
      </c>
      <c r="L70" s="303">
        <v>219.45</v>
      </c>
      <c r="M70" s="303">
        <v>213.2</v>
      </c>
      <c r="N70" s="318">
        <v>32337900</v>
      </c>
      <c r="O70" s="319">
        <v>3.3408502463877054E-4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2356.0500000000002</v>
      </c>
      <c r="E71" s="315">
        <v>2334.0166666666669</v>
      </c>
      <c r="F71" s="316">
        <v>2305.7333333333336</v>
      </c>
      <c r="G71" s="316">
        <v>2255.4166666666665</v>
      </c>
      <c r="H71" s="316">
        <v>2227.1333333333332</v>
      </c>
      <c r="I71" s="316">
        <v>2384.3333333333339</v>
      </c>
      <c r="J71" s="316">
        <v>2412.6166666666677</v>
      </c>
      <c r="K71" s="316">
        <v>2462.9333333333343</v>
      </c>
      <c r="L71" s="303">
        <v>2362.3000000000002</v>
      </c>
      <c r="M71" s="303">
        <v>2283.6999999999998</v>
      </c>
      <c r="N71" s="318">
        <v>5862900</v>
      </c>
      <c r="O71" s="319">
        <v>-7.5161241176171859E-3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196.1</v>
      </c>
      <c r="E72" s="315">
        <v>196.31666666666669</v>
      </c>
      <c r="F72" s="316">
        <v>191.48333333333338</v>
      </c>
      <c r="G72" s="316">
        <v>186.86666666666667</v>
      </c>
      <c r="H72" s="316">
        <v>182.03333333333336</v>
      </c>
      <c r="I72" s="316">
        <v>200.93333333333339</v>
      </c>
      <c r="J72" s="316">
        <v>205.76666666666671</v>
      </c>
      <c r="K72" s="316">
        <v>210.38333333333341</v>
      </c>
      <c r="L72" s="303">
        <v>201.15</v>
      </c>
      <c r="M72" s="303">
        <v>191.7</v>
      </c>
      <c r="N72" s="318">
        <v>21957300</v>
      </c>
      <c r="O72" s="319">
        <v>-4.9171115481876932E-3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509.65</v>
      </c>
      <c r="E73" s="315">
        <v>508.86666666666662</v>
      </c>
      <c r="F73" s="316">
        <v>501.58333333333326</v>
      </c>
      <c r="G73" s="316">
        <v>493.51666666666665</v>
      </c>
      <c r="H73" s="316">
        <v>486.23333333333329</v>
      </c>
      <c r="I73" s="316">
        <v>516.93333333333317</v>
      </c>
      <c r="J73" s="316">
        <v>524.2166666666667</v>
      </c>
      <c r="K73" s="316">
        <v>532.28333333333319</v>
      </c>
      <c r="L73" s="303">
        <v>516.15</v>
      </c>
      <c r="M73" s="303">
        <v>500.8</v>
      </c>
      <c r="N73" s="318">
        <v>109051250</v>
      </c>
      <c r="O73" s="319">
        <v>-6.4516129032258064E-3</v>
      </c>
    </row>
    <row r="74" spans="1:15" ht="15">
      <c r="A74" s="276">
        <v>64</v>
      </c>
      <c r="B74" s="408" t="s">
        <v>57</v>
      </c>
      <c r="C74" t="s">
        <v>256</v>
      </c>
      <c r="D74" s="453">
        <v>1457.55</v>
      </c>
      <c r="E74" s="453">
        <v>1449.3999999999999</v>
      </c>
      <c r="F74" s="454">
        <v>1433.1499999999996</v>
      </c>
      <c r="G74" s="454">
        <v>1408.7499999999998</v>
      </c>
      <c r="H74" s="454">
        <v>1392.4999999999995</v>
      </c>
      <c r="I74" s="454">
        <v>1473.7999999999997</v>
      </c>
      <c r="J74" s="454">
        <v>1490.0500000000002</v>
      </c>
      <c r="K74" s="454">
        <v>1514.4499999999998</v>
      </c>
      <c r="L74" s="455">
        <v>1465.65</v>
      </c>
      <c r="M74" s="455">
        <v>1425</v>
      </c>
      <c r="N74" s="456">
        <v>747150</v>
      </c>
      <c r="O74" s="457">
        <v>3.411764705882353E-2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499.35</v>
      </c>
      <c r="E75" s="315">
        <v>496</v>
      </c>
      <c r="F75" s="316">
        <v>490.3</v>
      </c>
      <c r="G75" s="316">
        <v>481.25</v>
      </c>
      <c r="H75" s="316">
        <v>475.55</v>
      </c>
      <c r="I75" s="316">
        <v>505.05</v>
      </c>
      <c r="J75" s="316">
        <v>510.75000000000006</v>
      </c>
      <c r="K75" s="316">
        <v>519.79999999999995</v>
      </c>
      <c r="L75" s="303">
        <v>501.7</v>
      </c>
      <c r="M75" s="303">
        <v>486.95</v>
      </c>
      <c r="N75" s="318">
        <v>5038500</v>
      </c>
      <c r="O75" s="319">
        <v>-9.7043010752688175E-2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9.9</v>
      </c>
      <c r="E76" s="315">
        <v>9.9166666666666661</v>
      </c>
      <c r="F76" s="316">
        <v>9.6833333333333318</v>
      </c>
      <c r="G76" s="316">
        <v>9.466666666666665</v>
      </c>
      <c r="H76" s="316">
        <v>9.2333333333333307</v>
      </c>
      <c r="I76" s="316">
        <v>10.133333333333333</v>
      </c>
      <c r="J76" s="316">
        <v>10.366666666666667</v>
      </c>
      <c r="K76" s="316">
        <v>10.583333333333334</v>
      </c>
      <c r="L76" s="303">
        <v>10.15</v>
      </c>
      <c r="M76" s="303">
        <v>9.6999999999999993</v>
      </c>
      <c r="N76" s="318">
        <v>649110000</v>
      </c>
      <c r="O76" s="319">
        <v>2.5774336283185841E-2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37.450000000000003</v>
      </c>
      <c r="E77" s="315">
        <v>37.533333333333331</v>
      </c>
      <c r="F77" s="316">
        <v>36.516666666666666</v>
      </c>
      <c r="G77" s="316">
        <v>35.583333333333336</v>
      </c>
      <c r="H77" s="316">
        <v>34.56666666666667</v>
      </c>
      <c r="I77" s="316">
        <v>38.466666666666661</v>
      </c>
      <c r="J77" s="316">
        <v>39.483333333333327</v>
      </c>
      <c r="K77" s="316">
        <v>40.416666666666657</v>
      </c>
      <c r="L77" s="303">
        <v>38.549999999999997</v>
      </c>
      <c r="M77" s="303">
        <v>36.6</v>
      </c>
      <c r="N77" s="318">
        <v>149568000</v>
      </c>
      <c r="O77" s="319">
        <v>4.0856802856009518E-2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484.55</v>
      </c>
      <c r="E78" s="315">
        <v>484.73333333333335</v>
      </c>
      <c r="F78" s="316">
        <v>480.36666666666667</v>
      </c>
      <c r="G78" s="316">
        <v>476.18333333333334</v>
      </c>
      <c r="H78" s="316">
        <v>471.81666666666666</v>
      </c>
      <c r="I78" s="316">
        <v>488.91666666666669</v>
      </c>
      <c r="J78" s="316">
        <v>493.28333333333336</v>
      </c>
      <c r="K78" s="316">
        <v>497.4666666666667</v>
      </c>
      <c r="L78" s="303">
        <v>489.1</v>
      </c>
      <c r="M78" s="303">
        <v>480.55</v>
      </c>
      <c r="N78" s="318">
        <v>5942750</v>
      </c>
      <c r="O78" s="319">
        <v>-2.8764044943820226E-2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1741.3</v>
      </c>
      <c r="E79" s="315">
        <v>1742.05</v>
      </c>
      <c r="F79" s="316">
        <v>1727.25</v>
      </c>
      <c r="G79" s="316">
        <v>1713.2</v>
      </c>
      <c r="H79" s="316">
        <v>1698.4</v>
      </c>
      <c r="I79" s="316">
        <v>1756.1</v>
      </c>
      <c r="J79" s="316">
        <v>1770.8999999999996</v>
      </c>
      <c r="K79" s="316">
        <v>1784.9499999999998</v>
      </c>
      <c r="L79" s="303">
        <v>1756.85</v>
      </c>
      <c r="M79" s="303">
        <v>1728</v>
      </c>
      <c r="N79" s="318">
        <v>2829500</v>
      </c>
      <c r="O79" s="319">
        <v>1.3068385248836377E-2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918.85</v>
      </c>
      <c r="E80" s="315">
        <v>918.65</v>
      </c>
      <c r="F80" s="316">
        <v>906.19999999999993</v>
      </c>
      <c r="G80" s="316">
        <v>893.55</v>
      </c>
      <c r="H80" s="316">
        <v>881.09999999999991</v>
      </c>
      <c r="I80" s="316">
        <v>931.3</v>
      </c>
      <c r="J80" s="316">
        <v>943.75</v>
      </c>
      <c r="K80" s="316">
        <v>956.4</v>
      </c>
      <c r="L80" s="303">
        <v>931.1</v>
      </c>
      <c r="M80" s="303">
        <v>906</v>
      </c>
      <c r="N80" s="318">
        <v>16762300</v>
      </c>
      <c r="O80" s="319">
        <v>-4.2493516582696414E-2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245.65</v>
      </c>
      <c r="E81" s="315">
        <v>244.61666666666667</v>
      </c>
      <c r="F81" s="316">
        <v>241.33333333333334</v>
      </c>
      <c r="G81" s="316">
        <v>237.01666666666668</v>
      </c>
      <c r="H81" s="316">
        <v>233.73333333333335</v>
      </c>
      <c r="I81" s="316">
        <v>248.93333333333334</v>
      </c>
      <c r="J81" s="316">
        <v>252.21666666666664</v>
      </c>
      <c r="K81" s="316">
        <v>256.5333333333333</v>
      </c>
      <c r="L81" s="303">
        <v>247.9</v>
      </c>
      <c r="M81" s="303">
        <v>240.3</v>
      </c>
      <c r="N81" s="318">
        <v>11334400</v>
      </c>
      <c r="O81" s="319">
        <v>-2.363724071394115E-2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1170.3</v>
      </c>
      <c r="E82" s="315">
        <v>1165.6166666666666</v>
      </c>
      <c r="F82" s="316">
        <v>1157.6833333333332</v>
      </c>
      <c r="G82" s="316">
        <v>1145.0666666666666</v>
      </c>
      <c r="H82" s="316">
        <v>1137.1333333333332</v>
      </c>
      <c r="I82" s="316">
        <v>1178.2333333333331</v>
      </c>
      <c r="J82" s="316">
        <v>1186.1666666666665</v>
      </c>
      <c r="K82" s="316">
        <v>1198.7833333333331</v>
      </c>
      <c r="L82" s="303">
        <v>1173.55</v>
      </c>
      <c r="M82" s="303">
        <v>1153</v>
      </c>
      <c r="N82" s="318">
        <v>37170600</v>
      </c>
      <c r="O82" s="319">
        <v>3.2225676901152999E-3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93.05</v>
      </c>
      <c r="E83" s="315">
        <v>92.866666666666674</v>
      </c>
      <c r="F83" s="316">
        <v>91.433333333333351</v>
      </c>
      <c r="G83" s="316">
        <v>89.816666666666677</v>
      </c>
      <c r="H83" s="316">
        <v>88.383333333333354</v>
      </c>
      <c r="I83" s="316">
        <v>94.483333333333348</v>
      </c>
      <c r="J83" s="316">
        <v>95.916666666666686</v>
      </c>
      <c r="K83" s="316">
        <v>97.533333333333346</v>
      </c>
      <c r="L83" s="303">
        <v>94.3</v>
      </c>
      <c r="M83" s="303">
        <v>91.25</v>
      </c>
      <c r="N83" s="318">
        <v>53414500</v>
      </c>
      <c r="O83" s="319">
        <v>1.4520417853751187E-2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213.9</v>
      </c>
      <c r="E84" s="315">
        <v>210.79999999999998</v>
      </c>
      <c r="F84" s="316">
        <v>206.99999999999997</v>
      </c>
      <c r="G84" s="316">
        <v>200.1</v>
      </c>
      <c r="H84" s="316">
        <v>196.29999999999998</v>
      </c>
      <c r="I84" s="316">
        <v>217.69999999999996</v>
      </c>
      <c r="J84" s="316">
        <v>221.49999999999997</v>
      </c>
      <c r="K84" s="316">
        <v>228.39999999999995</v>
      </c>
      <c r="L84" s="303">
        <v>214.6</v>
      </c>
      <c r="M84" s="303">
        <v>203.9</v>
      </c>
      <c r="N84" s="318">
        <v>92448000</v>
      </c>
      <c r="O84" s="319">
        <v>1.5215939839055417E-2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261.10000000000002</v>
      </c>
      <c r="E85" s="315">
        <v>259.75</v>
      </c>
      <c r="F85" s="316">
        <v>254.64999999999998</v>
      </c>
      <c r="G85" s="316">
        <v>248.2</v>
      </c>
      <c r="H85" s="316">
        <v>243.09999999999997</v>
      </c>
      <c r="I85" s="316">
        <v>266.2</v>
      </c>
      <c r="J85" s="316">
        <v>271.3</v>
      </c>
      <c r="K85" s="316">
        <v>277.75</v>
      </c>
      <c r="L85" s="303">
        <v>264.85000000000002</v>
      </c>
      <c r="M85" s="303">
        <v>253.3</v>
      </c>
      <c r="N85" s="318">
        <v>25370000</v>
      </c>
      <c r="O85" s="319">
        <v>-8.0156402737047907E-3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364.3</v>
      </c>
      <c r="E86" s="315">
        <v>363.2166666666667</v>
      </c>
      <c r="F86" s="316">
        <v>358.38333333333338</v>
      </c>
      <c r="G86" s="316">
        <v>352.4666666666667</v>
      </c>
      <c r="H86" s="316">
        <v>347.63333333333338</v>
      </c>
      <c r="I86" s="316">
        <v>369.13333333333338</v>
      </c>
      <c r="J86" s="316">
        <v>373.96666666666664</v>
      </c>
      <c r="K86" s="316">
        <v>379.88333333333338</v>
      </c>
      <c r="L86" s="303">
        <v>368.05</v>
      </c>
      <c r="M86" s="303">
        <v>357.3</v>
      </c>
      <c r="N86" s="318">
        <v>36163800</v>
      </c>
      <c r="O86" s="319">
        <v>-4.5336306205871427E-3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2591.1999999999998</v>
      </c>
      <c r="E87" s="315">
        <v>2580.3166666666666</v>
      </c>
      <c r="F87" s="316">
        <v>2540.6833333333334</v>
      </c>
      <c r="G87" s="316">
        <v>2490.166666666667</v>
      </c>
      <c r="H87" s="316">
        <v>2450.5333333333338</v>
      </c>
      <c r="I87" s="316">
        <v>2630.833333333333</v>
      </c>
      <c r="J87" s="316">
        <v>2670.4666666666662</v>
      </c>
      <c r="K87" s="316">
        <v>2720.9833333333327</v>
      </c>
      <c r="L87" s="303">
        <v>2619.9499999999998</v>
      </c>
      <c r="M87" s="303">
        <v>2529.8000000000002</v>
      </c>
      <c r="N87" s="318">
        <v>1760500</v>
      </c>
      <c r="O87" s="319">
        <v>2.4738067520372525E-2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1902.35</v>
      </c>
      <c r="E88" s="315">
        <v>1894.1166666666668</v>
      </c>
      <c r="F88" s="316">
        <v>1870.4833333333336</v>
      </c>
      <c r="G88" s="316">
        <v>1838.6166666666668</v>
      </c>
      <c r="H88" s="316">
        <v>1814.9833333333336</v>
      </c>
      <c r="I88" s="316">
        <v>1925.9833333333336</v>
      </c>
      <c r="J88" s="316">
        <v>1949.6166666666668</v>
      </c>
      <c r="K88" s="316">
        <v>1981.4833333333336</v>
      </c>
      <c r="L88" s="303">
        <v>1917.75</v>
      </c>
      <c r="M88" s="303">
        <v>1862.25</v>
      </c>
      <c r="N88" s="318">
        <v>25365200</v>
      </c>
      <c r="O88" s="319">
        <v>-5.0437386712900935E-4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89.75</v>
      </c>
      <c r="E89" s="315">
        <v>90.383333333333326</v>
      </c>
      <c r="F89" s="316">
        <v>87.866666666666646</v>
      </c>
      <c r="G89" s="316">
        <v>85.98333333333332</v>
      </c>
      <c r="H89" s="316">
        <v>83.46666666666664</v>
      </c>
      <c r="I89" s="316">
        <v>92.266666666666652</v>
      </c>
      <c r="J89" s="316">
        <v>94.783333333333331</v>
      </c>
      <c r="K89" s="316">
        <v>96.666666666666657</v>
      </c>
      <c r="L89" s="303">
        <v>92.9</v>
      </c>
      <c r="M89" s="303">
        <v>88.5</v>
      </c>
      <c r="N89" s="318">
        <v>28689600</v>
      </c>
      <c r="O89" s="319">
        <v>1.1318892433508998E-2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347.25</v>
      </c>
      <c r="E90" s="315">
        <v>348.91666666666669</v>
      </c>
      <c r="F90" s="316">
        <v>341.83333333333337</v>
      </c>
      <c r="G90" s="316">
        <v>336.41666666666669</v>
      </c>
      <c r="H90" s="316">
        <v>329.33333333333337</v>
      </c>
      <c r="I90" s="316">
        <v>354.33333333333337</v>
      </c>
      <c r="J90" s="316">
        <v>361.41666666666674</v>
      </c>
      <c r="K90" s="316">
        <v>366.83333333333337</v>
      </c>
      <c r="L90" s="303">
        <v>356</v>
      </c>
      <c r="M90" s="303">
        <v>343.5</v>
      </c>
      <c r="N90" s="318">
        <v>11732000</v>
      </c>
      <c r="O90" s="319">
        <v>2.5166025865082139E-2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1193.2</v>
      </c>
      <c r="E91" s="315">
        <v>1187.0833333333335</v>
      </c>
      <c r="F91" s="316">
        <v>1178.2666666666669</v>
      </c>
      <c r="G91" s="316">
        <v>1163.3333333333335</v>
      </c>
      <c r="H91" s="316">
        <v>1154.5166666666669</v>
      </c>
      <c r="I91" s="316">
        <v>1202.0166666666669</v>
      </c>
      <c r="J91" s="316">
        <v>1210.8333333333335</v>
      </c>
      <c r="K91" s="316">
        <v>1225.7666666666669</v>
      </c>
      <c r="L91" s="303">
        <v>1195.9000000000001</v>
      </c>
      <c r="M91" s="303">
        <v>1172.1500000000001</v>
      </c>
      <c r="N91" s="318">
        <v>14676500</v>
      </c>
      <c r="O91" s="319">
        <v>-6.8259850441135662E-4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948.35</v>
      </c>
      <c r="E92" s="315">
        <v>949.76666666666677</v>
      </c>
      <c r="F92" s="316">
        <v>936.68333333333351</v>
      </c>
      <c r="G92" s="316">
        <v>925.01666666666677</v>
      </c>
      <c r="H92" s="316">
        <v>911.93333333333351</v>
      </c>
      <c r="I92" s="316">
        <v>961.43333333333351</v>
      </c>
      <c r="J92" s="316">
        <v>974.51666666666677</v>
      </c>
      <c r="K92" s="316">
        <v>986.18333333333351</v>
      </c>
      <c r="L92" s="303">
        <v>962.85</v>
      </c>
      <c r="M92" s="303">
        <v>938.1</v>
      </c>
      <c r="N92" s="318">
        <v>9516600</v>
      </c>
      <c r="O92" s="319">
        <v>-6.2483263411586179E-4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740.3</v>
      </c>
      <c r="E93" s="315">
        <v>744.01666666666677</v>
      </c>
      <c r="F93" s="316">
        <v>731.03333333333353</v>
      </c>
      <c r="G93" s="316">
        <v>721.76666666666677</v>
      </c>
      <c r="H93" s="316">
        <v>708.78333333333353</v>
      </c>
      <c r="I93" s="316">
        <v>753.28333333333353</v>
      </c>
      <c r="J93" s="316">
        <v>766.26666666666688</v>
      </c>
      <c r="K93" s="316">
        <v>775.53333333333353</v>
      </c>
      <c r="L93" s="303">
        <v>757</v>
      </c>
      <c r="M93" s="303">
        <v>734.75</v>
      </c>
      <c r="N93" s="318">
        <v>14061600</v>
      </c>
      <c r="O93" s="319">
        <v>2.0731707317073172E-2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170.9</v>
      </c>
      <c r="E94" s="315">
        <v>171.81666666666669</v>
      </c>
      <c r="F94" s="316">
        <v>168.03333333333339</v>
      </c>
      <c r="G94" s="316">
        <v>165.16666666666669</v>
      </c>
      <c r="H94" s="316">
        <v>161.38333333333338</v>
      </c>
      <c r="I94" s="316">
        <v>174.68333333333339</v>
      </c>
      <c r="J94" s="316">
        <v>178.4666666666667</v>
      </c>
      <c r="K94" s="316">
        <v>181.3333333333334</v>
      </c>
      <c r="L94" s="303">
        <v>175.6</v>
      </c>
      <c r="M94" s="303">
        <v>168.95</v>
      </c>
      <c r="N94" s="318">
        <v>19315112</v>
      </c>
      <c r="O94" s="319">
        <v>-2.6190999566414245E-2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172.5</v>
      </c>
      <c r="E95" s="315">
        <v>171.65</v>
      </c>
      <c r="F95" s="316">
        <v>169.85000000000002</v>
      </c>
      <c r="G95" s="316">
        <v>167.20000000000002</v>
      </c>
      <c r="H95" s="316">
        <v>165.40000000000003</v>
      </c>
      <c r="I95" s="316">
        <v>174.3</v>
      </c>
      <c r="J95" s="316">
        <v>176.10000000000002</v>
      </c>
      <c r="K95" s="316">
        <v>178.75</v>
      </c>
      <c r="L95" s="303">
        <v>173.45</v>
      </c>
      <c r="M95" s="303">
        <v>169</v>
      </c>
      <c r="N95" s="318">
        <v>18240000</v>
      </c>
      <c r="O95" s="319">
        <v>-2.9517874713020664E-3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406.2</v>
      </c>
      <c r="E96" s="315">
        <v>403.2833333333333</v>
      </c>
      <c r="F96" s="316">
        <v>399.26666666666659</v>
      </c>
      <c r="G96" s="316">
        <v>392.33333333333331</v>
      </c>
      <c r="H96" s="316">
        <v>388.31666666666661</v>
      </c>
      <c r="I96" s="316">
        <v>410.21666666666658</v>
      </c>
      <c r="J96" s="316">
        <v>414.23333333333323</v>
      </c>
      <c r="K96" s="316">
        <v>421.16666666666657</v>
      </c>
      <c r="L96" s="303">
        <v>407.3</v>
      </c>
      <c r="M96" s="303">
        <v>396.35</v>
      </c>
      <c r="N96" s="318">
        <v>10094000</v>
      </c>
      <c r="O96" s="319">
        <v>4.0833161476593112E-2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7764.45</v>
      </c>
      <c r="E97" s="315">
        <v>7791.5</v>
      </c>
      <c r="F97" s="316">
        <v>7701</v>
      </c>
      <c r="G97" s="316">
        <v>7637.55</v>
      </c>
      <c r="H97" s="316">
        <v>7547.05</v>
      </c>
      <c r="I97" s="316">
        <v>7854.95</v>
      </c>
      <c r="J97" s="316">
        <v>7945.45</v>
      </c>
      <c r="K97" s="316">
        <v>8008.9</v>
      </c>
      <c r="L97" s="303">
        <v>7882</v>
      </c>
      <c r="M97" s="303">
        <v>7728.05</v>
      </c>
      <c r="N97" s="318">
        <v>2742600</v>
      </c>
      <c r="O97" s="319">
        <v>1.2141565486954276E-2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596.5</v>
      </c>
      <c r="E98" s="315">
        <v>591.69999999999993</v>
      </c>
      <c r="F98" s="316">
        <v>585.39999999999986</v>
      </c>
      <c r="G98" s="316">
        <v>574.29999999999995</v>
      </c>
      <c r="H98" s="316">
        <v>567.99999999999989</v>
      </c>
      <c r="I98" s="316">
        <v>602.79999999999984</v>
      </c>
      <c r="J98" s="316">
        <v>609.0999999999998</v>
      </c>
      <c r="K98" s="316">
        <v>620.19999999999982</v>
      </c>
      <c r="L98" s="303">
        <v>598</v>
      </c>
      <c r="M98" s="303">
        <v>580.6</v>
      </c>
      <c r="N98" s="318">
        <v>11712500</v>
      </c>
      <c r="O98" s="319">
        <v>-1.7304667016255899E-2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641.70000000000005</v>
      </c>
      <c r="E99" s="315">
        <v>641.4666666666667</v>
      </c>
      <c r="F99" s="316">
        <v>633.23333333333335</v>
      </c>
      <c r="G99" s="316">
        <v>624.76666666666665</v>
      </c>
      <c r="H99" s="316">
        <v>616.5333333333333</v>
      </c>
      <c r="I99" s="316">
        <v>649.93333333333339</v>
      </c>
      <c r="J99" s="316">
        <v>658.16666666666674</v>
      </c>
      <c r="K99" s="316">
        <v>666.63333333333344</v>
      </c>
      <c r="L99" s="303">
        <v>649.70000000000005</v>
      </c>
      <c r="M99" s="303">
        <v>633</v>
      </c>
      <c r="N99" s="318">
        <v>6528600</v>
      </c>
      <c r="O99" s="319">
        <v>0.222195181309321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1044.3</v>
      </c>
      <c r="E100" s="315">
        <v>1043.2333333333333</v>
      </c>
      <c r="F100" s="316">
        <v>1034.4666666666667</v>
      </c>
      <c r="G100" s="316">
        <v>1024.6333333333334</v>
      </c>
      <c r="H100" s="316">
        <v>1015.8666666666668</v>
      </c>
      <c r="I100" s="316">
        <v>1053.0666666666666</v>
      </c>
      <c r="J100" s="316">
        <v>1061.8333333333335</v>
      </c>
      <c r="K100" s="316">
        <v>1071.6666666666665</v>
      </c>
      <c r="L100" s="303">
        <v>1052</v>
      </c>
      <c r="M100" s="303">
        <v>1033.4000000000001</v>
      </c>
      <c r="N100" s="318">
        <v>1363800</v>
      </c>
      <c r="O100" s="319">
        <v>1.7628911414720142E-3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1445.6</v>
      </c>
      <c r="E101" s="315">
        <v>1446.6333333333332</v>
      </c>
      <c r="F101" s="316">
        <v>1434.2666666666664</v>
      </c>
      <c r="G101" s="316">
        <v>1422.9333333333332</v>
      </c>
      <c r="H101" s="316">
        <v>1410.5666666666664</v>
      </c>
      <c r="I101" s="316">
        <v>1457.9666666666665</v>
      </c>
      <c r="J101" s="316">
        <v>1470.3333333333333</v>
      </c>
      <c r="K101" s="316">
        <v>1481.6666666666665</v>
      </c>
      <c r="L101" s="303">
        <v>1459</v>
      </c>
      <c r="M101" s="303">
        <v>1435.3</v>
      </c>
      <c r="N101" s="318">
        <v>1579200</v>
      </c>
      <c r="O101" s="319">
        <v>4.7214854111405836E-2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155.6</v>
      </c>
      <c r="E102" s="315">
        <v>156.21666666666667</v>
      </c>
      <c r="F102" s="316">
        <v>153.73333333333335</v>
      </c>
      <c r="G102" s="316">
        <v>151.86666666666667</v>
      </c>
      <c r="H102" s="316">
        <v>149.38333333333335</v>
      </c>
      <c r="I102" s="316">
        <v>158.08333333333334</v>
      </c>
      <c r="J102" s="316">
        <v>160.56666666666663</v>
      </c>
      <c r="K102" s="316">
        <v>162.43333333333334</v>
      </c>
      <c r="L102" s="303">
        <v>158.69999999999999</v>
      </c>
      <c r="M102" s="303">
        <v>154.35</v>
      </c>
      <c r="N102" s="318">
        <v>26026000</v>
      </c>
      <c r="O102" s="319">
        <v>1.252723311546841E-2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78055.05</v>
      </c>
      <c r="E103" s="315">
        <v>78333.383333333331</v>
      </c>
      <c r="F103" s="316">
        <v>77466.766666666663</v>
      </c>
      <c r="G103" s="316">
        <v>76878.483333333337</v>
      </c>
      <c r="H103" s="316">
        <v>76011.866666666669</v>
      </c>
      <c r="I103" s="316">
        <v>78921.666666666657</v>
      </c>
      <c r="J103" s="316">
        <v>79788.283333333326</v>
      </c>
      <c r="K103" s="316">
        <v>80376.566666666651</v>
      </c>
      <c r="L103" s="303">
        <v>79200</v>
      </c>
      <c r="M103" s="303">
        <v>77745.100000000006</v>
      </c>
      <c r="N103" s="318">
        <v>58520</v>
      </c>
      <c r="O103" s="319">
        <v>-9.8138747884940775E-3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1185.75</v>
      </c>
      <c r="E104" s="315">
        <v>1178.9833333333333</v>
      </c>
      <c r="F104" s="316">
        <v>1165.8666666666668</v>
      </c>
      <c r="G104" s="316">
        <v>1145.9833333333333</v>
      </c>
      <c r="H104" s="316">
        <v>1132.8666666666668</v>
      </c>
      <c r="I104" s="316">
        <v>1198.8666666666668</v>
      </c>
      <c r="J104" s="316">
        <v>1211.9833333333331</v>
      </c>
      <c r="K104" s="316">
        <v>1231.8666666666668</v>
      </c>
      <c r="L104" s="303">
        <v>1192.0999999999999</v>
      </c>
      <c r="M104" s="303">
        <v>1159.0999999999999</v>
      </c>
      <c r="N104" s="318">
        <v>4843500</v>
      </c>
      <c r="O104" s="319">
        <v>-1.0723039215686275E-2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42.05</v>
      </c>
      <c r="E105" s="315">
        <v>41.68333333333333</v>
      </c>
      <c r="F105" s="316">
        <v>40.966666666666661</v>
      </c>
      <c r="G105" s="316">
        <v>39.883333333333333</v>
      </c>
      <c r="H105" s="316">
        <v>39.166666666666664</v>
      </c>
      <c r="I105" s="316">
        <v>42.766666666666659</v>
      </c>
      <c r="J105" s="316">
        <v>43.483333333333327</v>
      </c>
      <c r="K105" s="316">
        <v>44.566666666666656</v>
      </c>
      <c r="L105" s="303">
        <v>42.4</v>
      </c>
      <c r="M105" s="303">
        <v>40.6</v>
      </c>
      <c r="N105" s="318">
        <v>47226000</v>
      </c>
      <c r="O105" s="319">
        <v>9.8146128680479828E-3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4600.2</v>
      </c>
      <c r="E106" s="315">
        <v>4541.583333333333</v>
      </c>
      <c r="F106" s="316">
        <v>4453.0666666666657</v>
      </c>
      <c r="G106" s="316">
        <v>4305.9333333333325</v>
      </c>
      <c r="H106" s="316">
        <v>4217.4166666666652</v>
      </c>
      <c r="I106" s="316">
        <v>4688.7166666666662</v>
      </c>
      <c r="J106" s="316">
        <v>4777.2333333333345</v>
      </c>
      <c r="K106" s="316">
        <v>4924.3666666666668</v>
      </c>
      <c r="L106" s="303">
        <v>4630.1000000000004</v>
      </c>
      <c r="M106" s="303">
        <v>4394.45</v>
      </c>
      <c r="N106" s="318">
        <v>871250</v>
      </c>
      <c r="O106" s="319">
        <v>3.7511164036915748E-2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18420.55</v>
      </c>
      <c r="E107" s="315">
        <v>18160.516666666666</v>
      </c>
      <c r="F107" s="316">
        <v>17860.033333333333</v>
      </c>
      <c r="G107" s="316">
        <v>17299.516666666666</v>
      </c>
      <c r="H107" s="316">
        <v>16999.033333333333</v>
      </c>
      <c r="I107" s="316">
        <v>18721.033333333333</v>
      </c>
      <c r="J107" s="316">
        <v>19021.516666666663</v>
      </c>
      <c r="K107" s="316">
        <v>19582.033333333333</v>
      </c>
      <c r="L107" s="303">
        <v>18461</v>
      </c>
      <c r="M107" s="303">
        <v>17600</v>
      </c>
      <c r="N107" s="318">
        <v>349700</v>
      </c>
      <c r="O107" s="319">
        <v>6.9092020788749611E-2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108.4</v>
      </c>
      <c r="E108" s="315">
        <v>107.25</v>
      </c>
      <c r="F108" s="316">
        <v>105.8</v>
      </c>
      <c r="G108" s="316">
        <v>103.2</v>
      </c>
      <c r="H108" s="316">
        <v>101.75</v>
      </c>
      <c r="I108" s="316">
        <v>109.85</v>
      </c>
      <c r="J108" s="316">
        <v>111.29999999999998</v>
      </c>
      <c r="K108" s="316">
        <v>113.89999999999999</v>
      </c>
      <c r="L108" s="303">
        <v>108.7</v>
      </c>
      <c r="M108" s="303">
        <v>104.65</v>
      </c>
      <c r="N108" s="318">
        <v>31624000</v>
      </c>
      <c r="O108" s="319">
        <v>-6.3518949820029643E-4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97.55</v>
      </c>
      <c r="E109" s="315">
        <v>97.983333333333334</v>
      </c>
      <c r="F109" s="316">
        <v>96.316666666666663</v>
      </c>
      <c r="G109" s="316">
        <v>95.083333333333329</v>
      </c>
      <c r="H109" s="316">
        <v>93.416666666666657</v>
      </c>
      <c r="I109" s="316">
        <v>99.216666666666669</v>
      </c>
      <c r="J109" s="316">
        <v>100.88333333333333</v>
      </c>
      <c r="K109" s="316">
        <v>102.11666666666667</v>
      </c>
      <c r="L109" s="303">
        <v>99.65</v>
      </c>
      <c r="M109" s="303">
        <v>96.75</v>
      </c>
      <c r="N109" s="318">
        <v>60511200</v>
      </c>
      <c r="O109" s="319">
        <v>-4.5011252813203298E-3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92.1</v>
      </c>
      <c r="E110" s="315">
        <v>91.316666666666663</v>
      </c>
      <c r="F110" s="316">
        <v>89.98333333333332</v>
      </c>
      <c r="G110" s="316">
        <v>87.86666666666666</v>
      </c>
      <c r="H110" s="316">
        <v>86.533333333333317</v>
      </c>
      <c r="I110" s="316">
        <v>93.433333333333323</v>
      </c>
      <c r="J110" s="316">
        <v>94.766666666666666</v>
      </c>
      <c r="K110" s="316">
        <v>96.883333333333326</v>
      </c>
      <c r="L110" s="303">
        <v>92.65</v>
      </c>
      <c r="M110" s="303">
        <v>89.2</v>
      </c>
      <c r="N110" s="318">
        <v>43813000</v>
      </c>
      <c r="O110" s="319">
        <v>1.2275395837039673E-2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24441.45</v>
      </c>
      <c r="E111" s="315">
        <v>24416.2</v>
      </c>
      <c r="F111" s="316">
        <v>24240.300000000003</v>
      </c>
      <c r="G111" s="316">
        <v>24039.15</v>
      </c>
      <c r="H111" s="316">
        <v>23863.250000000004</v>
      </c>
      <c r="I111" s="316">
        <v>24617.350000000002</v>
      </c>
      <c r="J111" s="316">
        <v>24793.250000000004</v>
      </c>
      <c r="K111" s="316">
        <v>24994.400000000001</v>
      </c>
      <c r="L111" s="303">
        <v>24592.1</v>
      </c>
      <c r="M111" s="303">
        <v>24215.05</v>
      </c>
      <c r="N111" s="318">
        <v>73890</v>
      </c>
      <c r="O111" s="319">
        <v>1.5251442704039572E-2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1461.5</v>
      </c>
      <c r="E112" s="315">
        <v>1452.0666666666668</v>
      </c>
      <c r="F112" s="316">
        <v>1433.5833333333337</v>
      </c>
      <c r="G112" s="316">
        <v>1405.666666666667</v>
      </c>
      <c r="H112" s="316">
        <v>1387.1833333333338</v>
      </c>
      <c r="I112" s="316">
        <v>1479.9833333333336</v>
      </c>
      <c r="J112" s="316">
        <v>1498.4666666666667</v>
      </c>
      <c r="K112" s="316">
        <v>1526.3833333333334</v>
      </c>
      <c r="L112" s="303">
        <v>1470.55</v>
      </c>
      <c r="M112" s="303">
        <v>1424.15</v>
      </c>
      <c r="N112" s="318">
        <v>3600300</v>
      </c>
      <c r="O112" s="319">
        <v>5.0667894979272224E-3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256.14999999999998</v>
      </c>
      <c r="E113" s="315">
        <v>255.25</v>
      </c>
      <c r="F113" s="316">
        <v>252.75</v>
      </c>
      <c r="G113" s="316">
        <v>249.35</v>
      </c>
      <c r="H113" s="316">
        <v>246.85</v>
      </c>
      <c r="I113" s="316">
        <v>258.64999999999998</v>
      </c>
      <c r="J113" s="316">
        <v>261.14999999999998</v>
      </c>
      <c r="K113" s="316">
        <v>264.55</v>
      </c>
      <c r="L113" s="303">
        <v>257.75</v>
      </c>
      <c r="M113" s="303">
        <v>251.85</v>
      </c>
      <c r="N113" s="318">
        <v>14034000</v>
      </c>
      <c r="O113" s="319">
        <v>6.1733999092147072E-2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114.8</v>
      </c>
      <c r="E114" s="315">
        <v>114.35000000000001</v>
      </c>
      <c r="F114" s="316">
        <v>110.70000000000002</v>
      </c>
      <c r="G114" s="316">
        <v>106.60000000000001</v>
      </c>
      <c r="H114" s="316">
        <v>102.95000000000002</v>
      </c>
      <c r="I114" s="316">
        <v>118.45000000000002</v>
      </c>
      <c r="J114" s="316">
        <v>122.10000000000002</v>
      </c>
      <c r="K114" s="316">
        <v>126.20000000000002</v>
      </c>
      <c r="L114" s="303">
        <v>118</v>
      </c>
      <c r="M114" s="303">
        <v>110.25</v>
      </c>
      <c r="N114" s="318">
        <v>26604200</v>
      </c>
      <c r="O114" s="319">
        <v>-4.3894830659536539E-2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1660</v>
      </c>
      <c r="E115" s="315">
        <v>1648.6666666666667</v>
      </c>
      <c r="F115" s="316">
        <v>1630.3333333333335</v>
      </c>
      <c r="G115" s="316">
        <v>1600.6666666666667</v>
      </c>
      <c r="H115" s="316">
        <v>1582.3333333333335</v>
      </c>
      <c r="I115" s="316">
        <v>1678.3333333333335</v>
      </c>
      <c r="J115" s="316">
        <v>1696.666666666667</v>
      </c>
      <c r="K115" s="316">
        <v>1726.3333333333335</v>
      </c>
      <c r="L115" s="303">
        <v>1667</v>
      </c>
      <c r="M115" s="303">
        <v>1619</v>
      </c>
      <c r="N115" s="318">
        <v>3221500</v>
      </c>
      <c r="O115" s="319">
        <v>4.5432419276326463E-2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38.25</v>
      </c>
      <c r="E116" s="315">
        <v>37.93333333333333</v>
      </c>
      <c r="F116" s="316">
        <v>37.316666666666663</v>
      </c>
      <c r="G116" s="316">
        <v>36.383333333333333</v>
      </c>
      <c r="H116" s="316">
        <v>35.766666666666666</v>
      </c>
      <c r="I116" s="316">
        <v>38.86666666666666</v>
      </c>
      <c r="J116" s="316">
        <v>39.48333333333332</v>
      </c>
      <c r="K116" s="316">
        <v>40.416666666666657</v>
      </c>
      <c r="L116" s="303">
        <v>38.549999999999997</v>
      </c>
      <c r="M116" s="303">
        <v>37</v>
      </c>
      <c r="N116" s="318">
        <v>120524000</v>
      </c>
      <c r="O116" s="319">
        <v>-6.4661327373191774E-2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189.55</v>
      </c>
      <c r="E117" s="315">
        <v>189.81666666666669</v>
      </c>
      <c r="F117" s="316">
        <v>188.03333333333339</v>
      </c>
      <c r="G117" s="316">
        <v>186.51666666666671</v>
      </c>
      <c r="H117" s="316">
        <v>184.73333333333341</v>
      </c>
      <c r="I117" s="316">
        <v>191.33333333333337</v>
      </c>
      <c r="J117" s="316">
        <v>193.11666666666667</v>
      </c>
      <c r="K117" s="316">
        <v>194.63333333333335</v>
      </c>
      <c r="L117" s="303">
        <v>191.6</v>
      </c>
      <c r="M117" s="303">
        <v>188.3</v>
      </c>
      <c r="N117" s="318">
        <v>18320000</v>
      </c>
      <c r="O117" s="319">
        <v>-1.1652999568407424E-2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1480.35</v>
      </c>
      <c r="E118" s="315">
        <v>1475.4666666666665</v>
      </c>
      <c r="F118" s="316">
        <v>1452.383333333333</v>
      </c>
      <c r="G118" s="316">
        <v>1424.4166666666665</v>
      </c>
      <c r="H118" s="316">
        <v>1401.333333333333</v>
      </c>
      <c r="I118" s="316">
        <v>1503.4333333333329</v>
      </c>
      <c r="J118" s="316">
        <v>1526.5166666666664</v>
      </c>
      <c r="K118" s="316">
        <v>1554.4833333333329</v>
      </c>
      <c r="L118" s="303">
        <v>1498.55</v>
      </c>
      <c r="M118" s="303">
        <v>1447.5</v>
      </c>
      <c r="N118" s="318">
        <v>1501423</v>
      </c>
      <c r="O118" s="319">
        <v>-3.2012595119391238E-2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837.2</v>
      </c>
      <c r="E119" s="315">
        <v>847.33333333333337</v>
      </c>
      <c r="F119" s="316">
        <v>822.7166666666667</v>
      </c>
      <c r="G119" s="316">
        <v>808.23333333333335</v>
      </c>
      <c r="H119" s="316">
        <v>783.61666666666667</v>
      </c>
      <c r="I119" s="316">
        <v>861.81666666666672</v>
      </c>
      <c r="J119" s="316">
        <v>886.43333333333328</v>
      </c>
      <c r="K119" s="316">
        <v>900.91666666666674</v>
      </c>
      <c r="L119" s="303">
        <v>871.95</v>
      </c>
      <c r="M119" s="303">
        <v>832.85</v>
      </c>
      <c r="N119" s="318">
        <v>1488350</v>
      </c>
      <c r="O119" s="319">
        <v>9.0965732087227413E-2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234.55</v>
      </c>
      <c r="E120" s="315">
        <v>236.15</v>
      </c>
      <c r="F120" s="316">
        <v>229.20000000000002</v>
      </c>
      <c r="G120" s="316">
        <v>223.85000000000002</v>
      </c>
      <c r="H120" s="316">
        <v>216.90000000000003</v>
      </c>
      <c r="I120" s="316">
        <v>241.5</v>
      </c>
      <c r="J120" s="316">
        <v>248.45</v>
      </c>
      <c r="K120" s="316">
        <v>253.79999999999998</v>
      </c>
      <c r="L120" s="303">
        <v>243.1</v>
      </c>
      <c r="M120" s="303">
        <v>230.8</v>
      </c>
      <c r="N120" s="318">
        <v>15774800</v>
      </c>
      <c r="O120" s="319">
        <v>-2.2099892755078634E-2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132.25</v>
      </c>
      <c r="E121" s="315">
        <v>130.76666666666668</v>
      </c>
      <c r="F121" s="316">
        <v>126.73333333333335</v>
      </c>
      <c r="G121" s="316">
        <v>121.21666666666667</v>
      </c>
      <c r="H121" s="316">
        <v>117.18333333333334</v>
      </c>
      <c r="I121" s="316">
        <v>136.28333333333336</v>
      </c>
      <c r="J121" s="316">
        <v>140.31666666666672</v>
      </c>
      <c r="K121" s="316">
        <v>145.83333333333337</v>
      </c>
      <c r="L121" s="303">
        <v>134.80000000000001</v>
      </c>
      <c r="M121" s="303">
        <v>125.25</v>
      </c>
      <c r="N121" s="318">
        <v>18018000</v>
      </c>
      <c r="O121" s="319">
        <v>-6.0387984981226536E-2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2017.95</v>
      </c>
      <c r="E122" s="315">
        <v>2019.9666666666669</v>
      </c>
      <c r="F122" s="316">
        <v>2005.0333333333338</v>
      </c>
      <c r="G122" s="316">
        <v>1992.1166666666668</v>
      </c>
      <c r="H122" s="316">
        <v>1977.1833333333336</v>
      </c>
      <c r="I122" s="316">
        <v>2032.8833333333339</v>
      </c>
      <c r="J122" s="316">
        <v>2047.8166666666668</v>
      </c>
      <c r="K122" s="316">
        <v>2060.733333333334</v>
      </c>
      <c r="L122" s="303">
        <v>2034.9</v>
      </c>
      <c r="M122" s="303">
        <v>2007.05</v>
      </c>
      <c r="N122" s="318">
        <v>37092365</v>
      </c>
      <c r="O122" s="319">
        <v>2.9131024040395166E-3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56.1</v>
      </c>
      <c r="E123" s="315">
        <v>55.29999999999999</v>
      </c>
      <c r="F123" s="316">
        <v>54.09999999999998</v>
      </c>
      <c r="G123" s="316">
        <v>52.099999999999987</v>
      </c>
      <c r="H123" s="316">
        <v>50.899999999999977</v>
      </c>
      <c r="I123" s="316">
        <v>57.299999999999983</v>
      </c>
      <c r="J123" s="316">
        <v>58.499999999999986</v>
      </c>
      <c r="K123" s="316">
        <v>60.499999999999986</v>
      </c>
      <c r="L123" s="303">
        <v>56.5</v>
      </c>
      <c r="M123" s="303">
        <v>53.3</v>
      </c>
      <c r="N123" s="318">
        <v>82726000</v>
      </c>
      <c r="O123" s="319">
        <v>6.3767407769362322E-2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860.8</v>
      </c>
      <c r="E124" s="315">
        <v>860.55000000000007</v>
      </c>
      <c r="F124" s="316">
        <v>856.65000000000009</v>
      </c>
      <c r="G124" s="316">
        <v>852.5</v>
      </c>
      <c r="H124" s="316">
        <v>848.6</v>
      </c>
      <c r="I124" s="316">
        <v>864.70000000000016</v>
      </c>
      <c r="J124" s="316">
        <v>868.6</v>
      </c>
      <c r="K124" s="316">
        <v>872.75000000000023</v>
      </c>
      <c r="L124" s="303">
        <v>864.45</v>
      </c>
      <c r="M124" s="303">
        <v>856.4</v>
      </c>
      <c r="N124" s="318">
        <v>6876750</v>
      </c>
      <c r="O124" s="319">
        <v>-1.0905125408942203E-4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270.85000000000002</v>
      </c>
      <c r="E125" s="315">
        <v>269.56666666666666</v>
      </c>
      <c r="F125" s="316">
        <v>267.38333333333333</v>
      </c>
      <c r="G125" s="316">
        <v>263.91666666666669</v>
      </c>
      <c r="H125" s="316">
        <v>261.73333333333335</v>
      </c>
      <c r="I125" s="316">
        <v>273.0333333333333</v>
      </c>
      <c r="J125" s="316">
        <v>275.21666666666658</v>
      </c>
      <c r="K125" s="316">
        <v>278.68333333333328</v>
      </c>
      <c r="L125" s="303">
        <v>271.75</v>
      </c>
      <c r="M125" s="303">
        <v>266.10000000000002</v>
      </c>
      <c r="N125" s="318">
        <v>79092000</v>
      </c>
      <c r="O125" s="319">
        <v>-2.3555555555555555E-2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23894.35</v>
      </c>
      <c r="E126" s="315">
        <v>24060.2</v>
      </c>
      <c r="F126" s="316">
        <v>23650.400000000001</v>
      </c>
      <c r="G126" s="316">
        <v>23406.45</v>
      </c>
      <c r="H126" s="316">
        <v>22996.65</v>
      </c>
      <c r="I126" s="316">
        <v>24304.15</v>
      </c>
      <c r="J126" s="316">
        <v>24713.949999999997</v>
      </c>
      <c r="K126" s="316">
        <v>24957.9</v>
      </c>
      <c r="L126" s="303">
        <v>24470</v>
      </c>
      <c r="M126" s="303">
        <v>23816.25</v>
      </c>
      <c r="N126" s="318">
        <v>148550</v>
      </c>
      <c r="O126" s="319">
        <v>-1.6801075268817205E-3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1545.55</v>
      </c>
      <c r="E127" s="315">
        <v>1550.2833333333335</v>
      </c>
      <c r="F127" s="316">
        <v>1526.666666666667</v>
      </c>
      <c r="G127" s="316">
        <v>1507.7833333333335</v>
      </c>
      <c r="H127" s="316">
        <v>1484.166666666667</v>
      </c>
      <c r="I127" s="316">
        <v>1569.166666666667</v>
      </c>
      <c r="J127" s="316">
        <v>1592.7833333333333</v>
      </c>
      <c r="K127" s="316">
        <v>1611.666666666667</v>
      </c>
      <c r="L127" s="303">
        <v>1573.9</v>
      </c>
      <c r="M127" s="303">
        <v>1531.4</v>
      </c>
      <c r="N127" s="318">
        <v>1614800</v>
      </c>
      <c r="O127" s="319">
        <v>-1.2445341405987218E-2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5345.2</v>
      </c>
      <c r="E128" s="315">
        <v>5356.4666666666662</v>
      </c>
      <c r="F128" s="316">
        <v>5280.7333333333327</v>
      </c>
      <c r="G128" s="316">
        <v>5216.2666666666664</v>
      </c>
      <c r="H128" s="316">
        <v>5140.5333333333328</v>
      </c>
      <c r="I128" s="316">
        <v>5420.9333333333325</v>
      </c>
      <c r="J128" s="316">
        <v>5496.6666666666661</v>
      </c>
      <c r="K128" s="316">
        <v>5561.1333333333323</v>
      </c>
      <c r="L128" s="303">
        <v>5432.2</v>
      </c>
      <c r="M128" s="303">
        <v>5292</v>
      </c>
      <c r="N128" s="318">
        <v>390625</v>
      </c>
      <c r="O128" s="319">
        <v>-2.8598072738576313E-2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1054.3</v>
      </c>
      <c r="E129" s="315">
        <v>1049.6000000000001</v>
      </c>
      <c r="F129" s="316">
        <v>1032.7000000000003</v>
      </c>
      <c r="G129" s="316">
        <v>1011.1000000000001</v>
      </c>
      <c r="H129" s="316">
        <v>994.20000000000027</v>
      </c>
      <c r="I129" s="316">
        <v>1071.2000000000003</v>
      </c>
      <c r="J129" s="316">
        <v>1088.1000000000004</v>
      </c>
      <c r="K129" s="316">
        <v>1109.7000000000003</v>
      </c>
      <c r="L129" s="303">
        <v>1066.5</v>
      </c>
      <c r="M129" s="303">
        <v>1028</v>
      </c>
      <c r="N129" s="318">
        <v>4826519</v>
      </c>
      <c r="O129" s="319">
        <v>3.8578191729838611E-2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568.4</v>
      </c>
      <c r="E130" s="315">
        <v>568.88333333333333</v>
      </c>
      <c r="F130" s="316">
        <v>561.51666666666665</v>
      </c>
      <c r="G130" s="316">
        <v>554.63333333333333</v>
      </c>
      <c r="H130" s="316">
        <v>547.26666666666665</v>
      </c>
      <c r="I130" s="316">
        <v>575.76666666666665</v>
      </c>
      <c r="J130" s="316">
        <v>583.13333333333321</v>
      </c>
      <c r="K130" s="316">
        <v>590.01666666666665</v>
      </c>
      <c r="L130" s="303">
        <v>576.25</v>
      </c>
      <c r="M130" s="303">
        <v>562</v>
      </c>
      <c r="N130" s="318">
        <v>36292200</v>
      </c>
      <c r="O130" s="319">
        <v>-2.3321528144073542E-2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477.1</v>
      </c>
      <c r="E131" s="315">
        <v>473.09999999999997</v>
      </c>
      <c r="F131" s="316">
        <v>466.94999999999993</v>
      </c>
      <c r="G131" s="316">
        <v>456.79999999999995</v>
      </c>
      <c r="H131" s="316">
        <v>450.64999999999992</v>
      </c>
      <c r="I131" s="316">
        <v>483.24999999999994</v>
      </c>
      <c r="J131" s="316">
        <v>489.39999999999992</v>
      </c>
      <c r="K131" s="316">
        <v>499.54999999999995</v>
      </c>
      <c r="L131" s="303">
        <v>479.25</v>
      </c>
      <c r="M131" s="303">
        <v>462.95</v>
      </c>
      <c r="N131" s="318">
        <v>11557500</v>
      </c>
      <c r="O131" s="319">
        <v>5.6347683027145601E-2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514.20000000000005</v>
      </c>
      <c r="E132" s="315">
        <v>511.86666666666662</v>
      </c>
      <c r="F132" s="316">
        <v>507.08333333333326</v>
      </c>
      <c r="G132" s="316">
        <v>499.96666666666664</v>
      </c>
      <c r="H132" s="316">
        <v>495.18333333333328</v>
      </c>
      <c r="I132" s="316">
        <v>518.98333333333323</v>
      </c>
      <c r="J132" s="316">
        <v>523.76666666666665</v>
      </c>
      <c r="K132" s="316">
        <v>530.88333333333321</v>
      </c>
      <c r="L132" s="303">
        <v>516.65</v>
      </c>
      <c r="M132" s="303">
        <v>504.75</v>
      </c>
      <c r="N132" s="318">
        <v>6388000</v>
      </c>
      <c r="O132" s="319">
        <v>-4.9844236760124613E-3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583.5</v>
      </c>
      <c r="E133" s="315">
        <v>577.63333333333333</v>
      </c>
      <c r="F133" s="316">
        <v>567.56666666666661</v>
      </c>
      <c r="G133" s="316">
        <v>551.63333333333333</v>
      </c>
      <c r="H133" s="316">
        <v>541.56666666666661</v>
      </c>
      <c r="I133" s="316">
        <v>593.56666666666661</v>
      </c>
      <c r="J133" s="316">
        <v>603.63333333333344</v>
      </c>
      <c r="K133" s="316">
        <v>619.56666666666661</v>
      </c>
      <c r="L133" s="303">
        <v>587.70000000000005</v>
      </c>
      <c r="M133" s="303">
        <v>561.70000000000005</v>
      </c>
      <c r="N133" s="318">
        <v>12758850</v>
      </c>
      <c r="O133" s="319">
        <v>4.3570669500531348E-3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178.35</v>
      </c>
      <c r="E134" s="315">
        <v>179.31666666666669</v>
      </c>
      <c r="F134" s="316">
        <v>175.53333333333339</v>
      </c>
      <c r="G134" s="316">
        <v>172.7166666666667</v>
      </c>
      <c r="H134" s="316">
        <v>168.93333333333339</v>
      </c>
      <c r="I134" s="316">
        <v>182.13333333333338</v>
      </c>
      <c r="J134" s="316">
        <v>185.91666666666669</v>
      </c>
      <c r="K134" s="316">
        <v>188.73333333333338</v>
      </c>
      <c r="L134" s="303">
        <v>183.1</v>
      </c>
      <c r="M134" s="303">
        <v>176.5</v>
      </c>
      <c r="N134" s="318">
        <v>66621600</v>
      </c>
      <c r="O134" s="319">
        <v>3.3239038189533242E-2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73.05</v>
      </c>
      <c r="E135" s="315">
        <v>72.649999999999991</v>
      </c>
      <c r="F135" s="316">
        <v>71.59999999999998</v>
      </c>
      <c r="G135" s="316">
        <v>70.149999999999991</v>
      </c>
      <c r="H135" s="316">
        <v>69.09999999999998</v>
      </c>
      <c r="I135" s="316">
        <v>74.09999999999998</v>
      </c>
      <c r="J135" s="316">
        <v>75.149999999999991</v>
      </c>
      <c r="K135" s="316">
        <v>76.59999999999998</v>
      </c>
      <c r="L135" s="303">
        <v>73.7</v>
      </c>
      <c r="M135" s="303">
        <v>71.2</v>
      </c>
      <c r="N135" s="318">
        <v>99657000</v>
      </c>
      <c r="O135" s="319">
        <v>-1.8481584895625583E-2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613.85</v>
      </c>
      <c r="E136" s="315">
        <v>608.73333333333346</v>
      </c>
      <c r="F136" s="316">
        <v>600.76666666666688</v>
      </c>
      <c r="G136" s="316">
        <v>587.68333333333339</v>
      </c>
      <c r="H136" s="316">
        <v>579.71666666666681</v>
      </c>
      <c r="I136" s="316">
        <v>621.81666666666695</v>
      </c>
      <c r="J136" s="316">
        <v>629.78333333333342</v>
      </c>
      <c r="K136" s="316">
        <v>642.86666666666702</v>
      </c>
      <c r="L136" s="303">
        <v>616.70000000000005</v>
      </c>
      <c r="M136" s="303">
        <v>595.65</v>
      </c>
      <c r="N136" s="318">
        <v>37765500</v>
      </c>
      <c r="O136" s="319">
        <v>3.2247572138841135E-2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2799.75</v>
      </c>
      <c r="E137" s="315">
        <v>2807.5833333333335</v>
      </c>
      <c r="F137" s="316">
        <v>2785.166666666667</v>
      </c>
      <c r="G137" s="316">
        <v>2770.5833333333335</v>
      </c>
      <c r="H137" s="316">
        <v>2748.166666666667</v>
      </c>
      <c r="I137" s="316">
        <v>2822.166666666667</v>
      </c>
      <c r="J137" s="316">
        <v>2844.5833333333339</v>
      </c>
      <c r="K137" s="316">
        <v>2859.166666666667</v>
      </c>
      <c r="L137" s="303">
        <v>2830</v>
      </c>
      <c r="M137" s="303">
        <v>2793</v>
      </c>
      <c r="N137" s="318">
        <v>6640500</v>
      </c>
      <c r="O137" s="319">
        <v>1.7514020410039532E-2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932.2</v>
      </c>
      <c r="E138" s="315">
        <v>930.75</v>
      </c>
      <c r="F138" s="316">
        <v>923.75</v>
      </c>
      <c r="G138" s="316">
        <v>915.3</v>
      </c>
      <c r="H138" s="316">
        <v>908.3</v>
      </c>
      <c r="I138" s="316">
        <v>939.2</v>
      </c>
      <c r="J138" s="316">
        <v>946.2</v>
      </c>
      <c r="K138" s="316">
        <v>954.65000000000009</v>
      </c>
      <c r="L138" s="303">
        <v>937.75</v>
      </c>
      <c r="M138" s="303">
        <v>922.3</v>
      </c>
      <c r="N138" s="318">
        <v>11282400</v>
      </c>
      <c r="O138" s="319">
        <v>-2.1644120707596255E-2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1432.4</v>
      </c>
      <c r="E139" s="315">
        <v>1435.6333333333332</v>
      </c>
      <c r="F139" s="316">
        <v>1420.3666666666663</v>
      </c>
      <c r="G139" s="316">
        <v>1408.333333333333</v>
      </c>
      <c r="H139" s="316">
        <v>1393.0666666666662</v>
      </c>
      <c r="I139" s="316">
        <v>1447.6666666666665</v>
      </c>
      <c r="J139" s="316">
        <v>1462.9333333333334</v>
      </c>
      <c r="K139" s="316">
        <v>1474.9666666666667</v>
      </c>
      <c r="L139" s="303">
        <v>1450.9</v>
      </c>
      <c r="M139" s="303">
        <v>1423.6</v>
      </c>
      <c r="N139" s="318">
        <v>6434250</v>
      </c>
      <c r="O139" s="319">
        <v>-1.2432370208357316E-2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2666.45</v>
      </c>
      <c r="E140" s="315">
        <v>2668.9</v>
      </c>
      <c r="F140" s="316">
        <v>2635.8</v>
      </c>
      <c r="G140" s="316">
        <v>2605.15</v>
      </c>
      <c r="H140" s="316">
        <v>2572.0500000000002</v>
      </c>
      <c r="I140" s="316">
        <v>2699.55</v>
      </c>
      <c r="J140" s="316">
        <v>2732.6499999999996</v>
      </c>
      <c r="K140" s="316">
        <v>2763.3</v>
      </c>
      <c r="L140" s="303">
        <v>2702</v>
      </c>
      <c r="M140" s="303">
        <v>2638.25</v>
      </c>
      <c r="N140" s="318">
        <v>999750</v>
      </c>
      <c r="O140" s="319">
        <v>4.2492179353493219E-2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325.5</v>
      </c>
      <c r="E141" s="315">
        <v>327.65000000000003</v>
      </c>
      <c r="F141" s="316">
        <v>321.60000000000008</v>
      </c>
      <c r="G141" s="316">
        <v>317.70000000000005</v>
      </c>
      <c r="H141" s="316">
        <v>311.65000000000009</v>
      </c>
      <c r="I141" s="316">
        <v>331.55000000000007</v>
      </c>
      <c r="J141" s="316">
        <v>337.6</v>
      </c>
      <c r="K141" s="316">
        <v>341.50000000000006</v>
      </c>
      <c r="L141" s="303">
        <v>333.7</v>
      </c>
      <c r="M141" s="303">
        <v>323.75</v>
      </c>
      <c r="N141" s="318">
        <v>4566000</v>
      </c>
      <c r="O141" s="319">
        <v>-1.3609850939727802E-2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499.6</v>
      </c>
      <c r="E142" s="315">
        <v>499.73333333333335</v>
      </c>
      <c r="F142" s="316">
        <v>495.11666666666667</v>
      </c>
      <c r="G142" s="316">
        <v>490.63333333333333</v>
      </c>
      <c r="H142" s="316">
        <v>486.01666666666665</v>
      </c>
      <c r="I142" s="316">
        <v>504.2166666666667</v>
      </c>
      <c r="J142" s="316">
        <v>508.83333333333337</v>
      </c>
      <c r="K142" s="316">
        <v>513.31666666666672</v>
      </c>
      <c r="L142" s="303">
        <v>504.35</v>
      </c>
      <c r="M142" s="303">
        <v>495.25</v>
      </c>
      <c r="N142" s="318">
        <v>5160400</v>
      </c>
      <c r="O142" s="319">
        <v>-1.7328712343375099E-2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1144.0999999999999</v>
      </c>
      <c r="E143" s="315">
        <v>1141.5666666666666</v>
      </c>
      <c r="F143" s="316">
        <v>1132.5333333333333</v>
      </c>
      <c r="G143" s="316">
        <v>1120.9666666666667</v>
      </c>
      <c r="H143" s="316">
        <v>1111.9333333333334</v>
      </c>
      <c r="I143" s="316">
        <v>1153.1333333333332</v>
      </c>
      <c r="J143" s="316">
        <v>1162.1666666666665</v>
      </c>
      <c r="K143" s="316">
        <v>1173.7333333333331</v>
      </c>
      <c r="L143" s="303">
        <v>1150.5999999999999</v>
      </c>
      <c r="M143" s="303">
        <v>1130</v>
      </c>
      <c r="N143" s="318">
        <v>1274700</v>
      </c>
      <c r="O143" s="319">
        <v>2.7652370203160272E-2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4984.1000000000004</v>
      </c>
      <c r="E144" s="315">
        <v>5029.05</v>
      </c>
      <c r="F144" s="316">
        <v>4921.8500000000004</v>
      </c>
      <c r="G144" s="316">
        <v>4859.6000000000004</v>
      </c>
      <c r="H144" s="316">
        <v>4752.4000000000005</v>
      </c>
      <c r="I144" s="316">
        <v>5091.3</v>
      </c>
      <c r="J144" s="316">
        <v>5198.4999999999991</v>
      </c>
      <c r="K144" s="316">
        <v>5260.75</v>
      </c>
      <c r="L144" s="303">
        <v>5136.25</v>
      </c>
      <c r="M144" s="303">
        <v>4966.8</v>
      </c>
      <c r="N144" s="318">
        <v>1467600</v>
      </c>
      <c r="O144" s="319">
        <v>-3.498158863755918E-2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441</v>
      </c>
      <c r="E145" s="315">
        <v>446.56666666666666</v>
      </c>
      <c r="F145" s="316">
        <v>411.5333333333333</v>
      </c>
      <c r="G145" s="316">
        <v>382.06666666666666</v>
      </c>
      <c r="H145" s="316">
        <v>347.0333333333333</v>
      </c>
      <c r="I145" s="316">
        <v>476.0333333333333</v>
      </c>
      <c r="J145" s="316">
        <v>511.06666666666672</v>
      </c>
      <c r="K145" s="316">
        <v>540.5333333333333</v>
      </c>
      <c r="L145" s="303">
        <v>481.6</v>
      </c>
      <c r="M145" s="303">
        <v>417.1</v>
      </c>
      <c r="N145" s="318">
        <v>28359500</v>
      </c>
      <c r="O145" s="319">
        <v>0.29573532905678307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144.85</v>
      </c>
      <c r="E146" s="315">
        <v>143.80000000000001</v>
      </c>
      <c r="F146" s="316">
        <v>141.35000000000002</v>
      </c>
      <c r="G146" s="316">
        <v>137.85000000000002</v>
      </c>
      <c r="H146" s="316">
        <v>135.40000000000003</v>
      </c>
      <c r="I146" s="316">
        <v>147.30000000000001</v>
      </c>
      <c r="J146" s="316">
        <v>149.75</v>
      </c>
      <c r="K146" s="316">
        <v>153.25</v>
      </c>
      <c r="L146" s="303">
        <v>146.25</v>
      </c>
      <c r="M146" s="303">
        <v>140.30000000000001</v>
      </c>
      <c r="N146" s="318">
        <v>117248200</v>
      </c>
      <c r="O146" s="319">
        <v>5.3160384881186544E-3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818.2</v>
      </c>
      <c r="E147" s="315">
        <v>814.23333333333346</v>
      </c>
      <c r="F147" s="316">
        <v>809.3666666666669</v>
      </c>
      <c r="G147" s="316">
        <v>800.53333333333342</v>
      </c>
      <c r="H147" s="316">
        <v>795.66666666666686</v>
      </c>
      <c r="I147" s="316">
        <v>823.06666666666695</v>
      </c>
      <c r="J147" s="316">
        <v>827.93333333333351</v>
      </c>
      <c r="K147" s="316">
        <v>836.76666666666699</v>
      </c>
      <c r="L147" s="303">
        <v>819.1</v>
      </c>
      <c r="M147" s="303">
        <v>805.4</v>
      </c>
      <c r="N147" s="318">
        <v>2603000</v>
      </c>
      <c r="O147" s="319">
        <v>5.4074932406334491E-3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357.6</v>
      </c>
      <c r="E148" s="315">
        <v>356.81666666666666</v>
      </c>
      <c r="F148" s="316">
        <v>354.33333333333331</v>
      </c>
      <c r="G148" s="316">
        <v>351.06666666666666</v>
      </c>
      <c r="H148" s="316">
        <v>348.58333333333331</v>
      </c>
      <c r="I148" s="316">
        <v>360.08333333333331</v>
      </c>
      <c r="J148" s="316">
        <v>362.56666666666666</v>
      </c>
      <c r="K148" s="316">
        <v>365.83333333333331</v>
      </c>
      <c r="L148" s="303">
        <v>359.3</v>
      </c>
      <c r="M148" s="303">
        <v>353.55</v>
      </c>
      <c r="N148" s="318">
        <v>30819200</v>
      </c>
      <c r="O148" s="319">
        <v>-2.2729578893962456E-2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213.55</v>
      </c>
      <c r="E149" s="315">
        <v>212.31666666666669</v>
      </c>
      <c r="F149" s="316">
        <v>209.88333333333338</v>
      </c>
      <c r="G149" s="316">
        <v>206.2166666666667</v>
      </c>
      <c r="H149" s="316">
        <v>203.78333333333339</v>
      </c>
      <c r="I149" s="316">
        <v>215.98333333333338</v>
      </c>
      <c r="J149" s="316">
        <v>218.41666666666671</v>
      </c>
      <c r="K149" s="316">
        <v>222.08333333333337</v>
      </c>
      <c r="L149" s="303">
        <v>214.75</v>
      </c>
      <c r="M149" s="303">
        <v>208.65</v>
      </c>
      <c r="N149" s="318">
        <v>33441000</v>
      </c>
      <c r="O149" s="319">
        <v>-2.1935597086952707E-2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44175</v>
      </c>
    </row>
    <row r="7" spans="1:15">
      <c r="A7"/>
    </row>
    <row r="8" spans="1:15" ht="28.5" customHeight="1">
      <c r="A8" s="580" t="s">
        <v>16</v>
      </c>
      <c r="B8" s="581" t="s">
        <v>18</v>
      </c>
      <c r="C8" s="579" t="s">
        <v>19</v>
      </c>
      <c r="D8" s="579" t="s">
        <v>20</v>
      </c>
      <c r="E8" s="579" t="s">
        <v>21</v>
      </c>
      <c r="F8" s="579"/>
      <c r="G8" s="579"/>
      <c r="H8" s="579" t="s">
        <v>22</v>
      </c>
      <c r="I8" s="579"/>
      <c r="J8" s="579"/>
      <c r="K8" s="273"/>
      <c r="L8" s="281"/>
      <c r="M8" s="281"/>
    </row>
    <row r="9" spans="1:15" ht="36" customHeight="1">
      <c r="A9" s="575"/>
      <c r="B9" s="577"/>
      <c r="C9" s="582" t="s">
        <v>23</v>
      </c>
      <c r="D9" s="582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13478.3</v>
      </c>
      <c r="D10" s="302">
        <v>13460.383333333331</v>
      </c>
      <c r="E10" s="302">
        <v>13417.216666666664</v>
      </c>
      <c r="F10" s="302">
        <v>13356.133333333331</v>
      </c>
      <c r="G10" s="302">
        <v>13312.966666666664</v>
      </c>
      <c r="H10" s="302">
        <v>13521.466666666664</v>
      </c>
      <c r="I10" s="302">
        <v>13564.633333333331</v>
      </c>
      <c r="J10" s="302">
        <v>13625.716666666664</v>
      </c>
      <c r="K10" s="301">
        <v>13503.55</v>
      </c>
      <c r="L10" s="301">
        <v>13399.3</v>
      </c>
      <c r="M10" s="306"/>
    </row>
    <row r="11" spans="1:15">
      <c r="A11" s="300">
        <v>2</v>
      </c>
      <c r="B11" s="276" t="s">
        <v>220</v>
      </c>
      <c r="C11" s="303">
        <v>30510.35</v>
      </c>
      <c r="D11" s="278">
        <v>30440.816666666666</v>
      </c>
      <c r="E11" s="278">
        <v>30271.633333333331</v>
      </c>
      <c r="F11" s="278">
        <v>30032.916666666664</v>
      </c>
      <c r="G11" s="278">
        <v>29863.73333333333</v>
      </c>
      <c r="H11" s="278">
        <v>30679.533333333333</v>
      </c>
      <c r="I11" s="278">
        <v>30848.716666666667</v>
      </c>
      <c r="J11" s="278">
        <v>31087.433333333334</v>
      </c>
      <c r="K11" s="303">
        <v>30610</v>
      </c>
      <c r="L11" s="303">
        <v>30202.1</v>
      </c>
      <c r="M11" s="306"/>
    </row>
    <row r="12" spans="1:15">
      <c r="A12" s="300">
        <v>3</v>
      </c>
      <c r="B12" s="284" t="s">
        <v>221</v>
      </c>
      <c r="C12" s="303">
        <v>1603.65</v>
      </c>
      <c r="D12" s="278">
        <v>1600.6333333333332</v>
      </c>
      <c r="E12" s="278">
        <v>1586.0166666666664</v>
      </c>
      <c r="F12" s="278">
        <v>1568.3833333333332</v>
      </c>
      <c r="G12" s="278">
        <v>1553.7666666666664</v>
      </c>
      <c r="H12" s="278">
        <v>1618.2666666666664</v>
      </c>
      <c r="I12" s="278">
        <v>1632.8833333333332</v>
      </c>
      <c r="J12" s="278">
        <v>1650.5166666666664</v>
      </c>
      <c r="K12" s="303">
        <v>1615.25</v>
      </c>
      <c r="L12" s="303">
        <v>1583</v>
      </c>
      <c r="M12" s="306"/>
    </row>
    <row r="13" spans="1:15">
      <c r="A13" s="300">
        <v>4</v>
      </c>
      <c r="B13" s="276" t="s">
        <v>222</v>
      </c>
      <c r="C13" s="303">
        <v>3600.1</v>
      </c>
      <c r="D13" s="278">
        <v>3598.2833333333328</v>
      </c>
      <c r="E13" s="278">
        <v>3574.5166666666655</v>
      </c>
      <c r="F13" s="278">
        <v>3548.9333333333325</v>
      </c>
      <c r="G13" s="278">
        <v>3525.1666666666652</v>
      </c>
      <c r="H13" s="278">
        <v>3623.8666666666659</v>
      </c>
      <c r="I13" s="278">
        <v>3647.6333333333332</v>
      </c>
      <c r="J13" s="278">
        <v>3673.2166666666662</v>
      </c>
      <c r="K13" s="303">
        <v>3622.05</v>
      </c>
      <c r="L13" s="303">
        <v>3572.7</v>
      </c>
      <c r="M13" s="306"/>
    </row>
    <row r="14" spans="1:15">
      <c r="A14" s="300">
        <v>5</v>
      </c>
      <c r="B14" s="276" t="s">
        <v>223</v>
      </c>
      <c r="C14" s="303">
        <v>22755.75</v>
      </c>
      <c r="D14" s="278">
        <v>22723.966666666664</v>
      </c>
      <c r="E14" s="278">
        <v>22638.383333333328</v>
      </c>
      <c r="F14" s="278">
        <v>22521.016666666663</v>
      </c>
      <c r="G14" s="278">
        <v>22435.433333333327</v>
      </c>
      <c r="H14" s="278">
        <v>22841.333333333328</v>
      </c>
      <c r="I14" s="278">
        <v>22926.916666666664</v>
      </c>
      <c r="J14" s="278">
        <v>23044.283333333329</v>
      </c>
      <c r="K14" s="303">
        <v>22809.55</v>
      </c>
      <c r="L14" s="303">
        <v>22606.6</v>
      </c>
      <c r="M14" s="306"/>
    </row>
    <row r="15" spans="1:15">
      <c r="A15" s="300">
        <v>6</v>
      </c>
      <c r="B15" s="276" t="s">
        <v>224</v>
      </c>
      <c r="C15" s="303">
        <v>2769.4</v>
      </c>
      <c r="D15" s="278">
        <v>2761.9666666666667</v>
      </c>
      <c r="E15" s="278">
        <v>2734.1833333333334</v>
      </c>
      <c r="F15" s="278">
        <v>2698.9666666666667</v>
      </c>
      <c r="G15" s="278">
        <v>2671.1833333333334</v>
      </c>
      <c r="H15" s="278">
        <v>2797.1833333333334</v>
      </c>
      <c r="I15" s="278">
        <v>2824.9666666666672</v>
      </c>
      <c r="J15" s="278">
        <v>2860.1833333333334</v>
      </c>
      <c r="K15" s="303">
        <v>2789.75</v>
      </c>
      <c r="L15" s="303">
        <v>2726.75</v>
      </c>
      <c r="M15" s="306"/>
    </row>
    <row r="16" spans="1:15">
      <c r="A16" s="300">
        <v>7</v>
      </c>
      <c r="B16" s="276" t="s">
        <v>225</v>
      </c>
      <c r="C16" s="303">
        <v>5724.45</v>
      </c>
      <c r="D16" s="278">
        <v>5724.3</v>
      </c>
      <c r="E16" s="278">
        <v>5672.3</v>
      </c>
      <c r="F16" s="278">
        <v>5620.15</v>
      </c>
      <c r="G16" s="278">
        <v>5568.15</v>
      </c>
      <c r="H16" s="278">
        <v>5776.4500000000007</v>
      </c>
      <c r="I16" s="278">
        <v>5828.4500000000007</v>
      </c>
      <c r="J16" s="278">
        <v>5880.6000000000013</v>
      </c>
      <c r="K16" s="303">
        <v>5776.3</v>
      </c>
      <c r="L16" s="303">
        <v>5672.15</v>
      </c>
      <c r="M16" s="306"/>
    </row>
    <row r="17" spans="1:13">
      <c r="A17" s="300">
        <v>8</v>
      </c>
      <c r="B17" s="276" t="s">
        <v>802</v>
      </c>
      <c r="C17" s="276">
        <v>1211.9000000000001</v>
      </c>
      <c r="D17" s="278">
        <v>1218.2833333333335</v>
      </c>
      <c r="E17" s="278">
        <v>1196.616666666667</v>
      </c>
      <c r="F17" s="278">
        <v>1181.3333333333335</v>
      </c>
      <c r="G17" s="278">
        <v>1159.666666666667</v>
      </c>
      <c r="H17" s="278">
        <v>1233.5666666666671</v>
      </c>
      <c r="I17" s="278">
        <v>1255.2333333333336</v>
      </c>
      <c r="J17" s="278">
        <v>1270.5166666666671</v>
      </c>
      <c r="K17" s="276">
        <v>1239.95</v>
      </c>
      <c r="L17" s="276">
        <v>1203</v>
      </c>
      <c r="M17" s="276">
        <v>3.36328</v>
      </c>
    </row>
    <row r="18" spans="1:13">
      <c r="A18" s="300">
        <v>9</v>
      </c>
      <c r="B18" s="276" t="s">
        <v>295</v>
      </c>
      <c r="C18" s="276">
        <v>15568.3</v>
      </c>
      <c r="D18" s="278">
        <v>15506.083333333334</v>
      </c>
      <c r="E18" s="278">
        <v>15312.216666666667</v>
      </c>
      <c r="F18" s="278">
        <v>15056.133333333333</v>
      </c>
      <c r="G18" s="278">
        <v>14862.266666666666</v>
      </c>
      <c r="H18" s="278">
        <v>15762.166666666668</v>
      </c>
      <c r="I18" s="278">
        <v>15956.033333333333</v>
      </c>
      <c r="J18" s="278">
        <v>16212.116666666669</v>
      </c>
      <c r="K18" s="276">
        <v>15699.95</v>
      </c>
      <c r="L18" s="276">
        <v>15250</v>
      </c>
      <c r="M18" s="276">
        <v>0.18274000000000001</v>
      </c>
    </row>
    <row r="19" spans="1:13">
      <c r="A19" s="300">
        <v>10</v>
      </c>
      <c r="B19" s="276" t="s">
        <v>227</v>
      </c>
      <c r="C19" s="276">
        <v>93.4</v>
      </c>
      <c r="D19" s="278">
        <v>93.533333333333346</v>
      </c>
      <c r="E19" s="278">
        <v>90.616666666666688</v>
      </c>
      <c r="F19" s="278">
        <v>87.833333333333343</v>
      </c>
      <c r="G19" s="278">
        <v>84.916666666666686</v>
      </c>
      <c r="H19" s="278">
        <v>96.316666666666691</v>
      </c>
      <c r="I19" s="278">
        <v>99.233333333333348</v>
      </c>
      <c r="J19" s="278">
        <v>102.01666666666669</v>
      </c>
      <c r="K19" s="276">
        <v>96.45</v>
      </c>
      <c r="L19" s="276">
        <v>90.75</v>
      </c>
      <c r="M19" s="276">
        <v>44.275129999999997</v>
      </c>
    </row>
    <row r="20" spans="1:13">
      <c r="A20" s="300">
        <v>11</v>
      </c>
      <c r="B20" s="276" t="s">
        <v>228</v>
      </c>
      <c r="C20" s="276">
        <v>159.30000000000001</v>
      </c>
      <c r="D20" s="278">
        <v>159.06666666666669</v>
      </c>
      <c r="E20" s="278">
        <v>156.98333333333338</v>
      </c>
      <c r="F20" s="278">
        <v>154.66666666666669</v>
      </c>
      <c r="G20" s="278">
        <v>152.58333333333337</v>
      </c>
      <c r="H20" s="278">
        <v>161.38333333333338</v>
      </c>
      <c r="I20" s="278">
        <v>163.4666666666667</v>
      </c>
      <c r="J20" s="278">
        <v>165.78333333333339</v>
      </c>
      <c r="K20" s="276">
        <v>161.15</v>
      </c>
      <c r="L20" s="276">
        <v>156.75</v>
      </c>
      <c r="M20" s="276">
        <v>13.79987</v>
      </c>
    </row>
    <row r="21" spans="1:13">
      <c r="A21" s="300">
        <v>12</v>
      </c>
      <c r="B21" s="276" t="s">
        <v>38</v>
      </c>
      <c r="C21" s="276">
        <v>1632.65</v>
      </c>
      <c r="D21" s="278">
        <v>1633.6166666666668</v>
      </c>
      <c r="E21" s="278">
        <v>1617.2833333333335</v>
      </c>
      <c r="F21" s="278">
        <v>1601.9166666666667</v>
      </c>
      <c r="G21" s="278">
        <v>1585.5833333333335</v>
      </c>
      <c r="H21" s="278">
        <v>1648.9833333333336</v>
      </c>
      <c r="I21" s="278">
        <v>1665.3166666666666</v>
      </c>
      <c r="J21" s="278">
        <v>1680.6833333333336</v>
      </c>
      <c r="K21" s="276">
        <v>1649.95</v>
      </c>
      <c r="L21" s="276">
        <v>1618.25</v>
      </c>
      <c r="M21" s="276">
        <v>18.732119999999998</v>
      </c>
    </row>
    <row r="22" spans="1:13">
      <c r="A22" s="300">
        <v>13</v>
      </c>
      <c r="B22" s="276" t="s">
        <v>296</v>
      </c>
      <c r="C22" s="276">
        <v>355.2</v>
      </c>
      <c r="D22" s="278">
        <v>357.3</v>
      </c>
      <c r="E22" s="278">
        <v>349.90000000000003</v>
      </c>
      <c r="F22" s="278">
        <v>344.6</v>
      </c>
      <c r="G22" s="278">
        <v>337.20000000000005</v>
      </c>
      <c r="H22" s="278">
        <v>362.6</v>
      </c>
      <c r="I22" s="278">
        <v>370</v>
      </c>
      <c r="J22" s="278">
        <v>375.3</v>
      </c>
      <c r="K22" s="276">
        <v>364.7</v>
      </c>
      <c r="L22" s="276">
        <v>352</v>
      </c>
      <c r="M22" s="276">
        <v>18.929849999999998</v>
      </c>
    </row>
    <row r="23" spans="1:13">
      <c r="A23" s="300">
        <v>14</v>
      </c>
      <c r="B23" s="276" t="s">
        <v>41</v>
      </c>
      <c r="C23" s="276">
        <v>471</v>
      </c>
      <c r="D23" s="278">
        <v>467.36666666666662</v>
      </c>
      <c r="E23" s="278">
        <v>460.63333333333321</v>
      </c>
      <c r="F23" s="278">
        <v>450.26666666666659</v>
      </c>
      <c r="G23" s="278">
        <v>443.53333333333319</v>
      </c>
      <c r="H23" s="278">
        <v>477.73333333333323</v>
      </c>
      <c r="I23" s="278">
        <v>484.4666666666667</v>
      </c>
      <c r="J23" s="278">
        <v>494.83333333333326</v>
      </c>
      <c r="K23" s="276">
        <v>474.1</v>
      </c>
      <c r="L23" s="276">
        <v>457</v>
      </c>
      <c r="M23" s="276">
        <v>47.851019999999998</v>
      </c>
    </row>
    <row r="24" spans="1:13">
      <c r="A24" s="300">
        <v>15</v>
      </c>
      <c r="B24" s="276" t="s">
        <v>43</v>
      </c>
      <c r="C24" s="276">
        <v>46.75</v>
      </c>
      <c r="D24" s="278">
        <v>48.033333333333339</v>
      </c>
      <c r="E24" s="278">
        <v>44.666666666666679</v>
      </c>
      <c r="F24" s="278">
        <v>42.583333333333343</v>
      </c>
      <c r="G24" s="278">
        <v>39.216666666666683</v>
      </c>
      <c r="H24" s="278">
        <v>50.116666666666674</v>
      </c>
      <c r="I24" s="278">
        <v>53.483333333333334</v>
      </c>
      <c r="J24" s="278">
        <v>55.56666666666667</v>
      </c>
      <c r="K24" s="276">
        <v>51.4</v>
      </c>
      <c r="L24" s="276">
        <v>45.95</v>
      </c>
      <c r="M24" s="276">
        <v>387.77345000000003</v>
      </c>
    </row>
    <row r="25" spans="1:13">
      <c r="A25" s="300">
        <v>16</v>
      </c>
      <c r="B25" s="276" t="s">
        <v>298</v>
      </c>
      <c r="C25" s="276">
        <v>430.25</v>
      </c>
      <c r="D25" s="278">
        <v>427.06666666666666</v>
      </c>
      <c r="E25" s="278">
        <v>418.18333333333334</v>
      </c>
      <c r="F25" s="278">
        <v>406.11666666666667</v>
      </c>
      <c r="G25" s="278">
        <v>397.23333333333335</v>
      </c>
      <c r="H25" s="278">
        <v>439.13333333333333</v>
      </c>
      <c r="I25" s="278">
        <v>448.01666666666665</v>
      </c>
      <c r="J25" s="278">
        <v>460.08333333333331</v>
      </c>
      <c r="K25" s="276">
        <v>435.95</v>
      </c>
      <c r="L25" s="276">
        <v>415</v>
      </c>
      <c r="M25" s="276">
        <v>5.50671</v>
      </c>
    </row>
    <row r="26" spans="1:13">
      <c r="A26" s="300">
        <v>17</v>
      </c>
      <c r="B26" s="276" t="s">
        <v>229</v>
      </c>
      <c r="C26" s="276">
        <v>1683.5</v>
      </c>
      <c r="D26" s="278">
        <v>1694.6666666666667</v>
      </c>
      <c r="E26" s="278">
        <v>1665.0333333333335</v>
      </c>
      <c r="F26" s="278">
        <v>1646.5666666666668</v>
      </c>
      <c r="G26" s="278">
        <v>1616.9333333333336</v>
      </c>
      <c r="H26" s="278">
        <v>1713.1333333333334</v>
      </c>
      <c r="I26" s="278">
        <v>1742.7666666666667</v>
      </c>
      <c r="J26" s="278">
        <v>1761.2333333333333</v>
      </c>
      <c r="K26" s="276">
        <v>1724.3</v>
      </c>
      <c r="L26" s="276">
        <v>1676.2</v>
      </c>
      <c r="M26" s="276">
        <v>2.32382</v>
      </c>
    </row>
    <row r="27" spans="1:13">
      <c r="A27" s="300">
        <v>18</v>
      </c>
      <c r="B27" s="276" t="s">
        <v>230</v>
      </c>
      <c r="C27" s="276">
        <v>2918.3</v>
      </c>
      <c r="D27" s="278">
        <v>2901.0333333333333</v>
      </c>
      <c r="E27" s="278">
        <v>2873.0666666666666</v>
      </c>
      <c r="F27" s="278">
        <v>2827.8333333333335</v>
      </c>
      <c r="G27" s="278">
        <v>2799.8666666666668</v>
      </c>
      <c r="H27" s="278">
        <v>2946.2666666666664</v>
      </c>
      <c r="I27" s="278">
        <v>2974.2333333333327</v>
      </c>
      <c r="J27" s="278">
        <v>3019.4666666666662</v>
      </c>
      <c r="K27" s="276">
        <v>2929</v>
      </c>
      <c r="L27" s="276">
        <v>2855.8</v>
      </c>
      <c r="M27" s="276">
        <v>1.67641</v>
      </c>
    </row>
    <row r="28" spans="1:13">
      <c r="A28" s="300">
        <v>19</v>
      </c>
      <c r="B28" s="276" t="s">
        <v>45</v>
      </c>
      <c r="C28" s="276">
        <v>941.5</v>
      </c>
      <c r="D28" s="278">
        <v>936.5</v>
      </c>
      <c r="E28" s="278">
        <v>928</v>
      </c>
      <c r="F28" s="278">
        <v>914.5</v>
      </c>
      <c r="G28" s="278">
        <v>906</v>
      </c>
      <c r="H28" s="278">
        <v>950</v>
      </c>
      <c r="I28" s="278">
        <v>958.5</v>
      </c>
      <c r="J28" s="278">
        <v>972</v>
      </c>
      <c r="K28" s="276">
        <v>945</v>
      </c>
      <c r="L28" s="276">
        <v>923</v>
      </c>
      <c r="M28" s="276">
        <v>9.1953899999999997</v>
      </c>
    </row>
    <row r="29" spans="1:13">
      <c r="A29" s="300">
        <v>20</v>
      </c>
      <c r="B29" s="276" t="s">
        <v>46</v>
      </c>
      <c r="C29" s="276">
        <v>248.3</v>
      </c>
      <c r="D29" s="278">
        <v>248.16666666666666</v>
      </c>
      <c r="E29" s="278">
        <v>245.33333333333331</v>
      </c>
      <c r="F29" s="278">
        <v>242.36666666666665</v>
      </c>
      <c r="G29" s="278">
        <v>239.5333333333333</v>
      </c>
      <c r="H29" s="278">
        <v>251.13333333333333</v>
      </c>
      <c r="I29" s="278">
        <v>253.96666666666664</v>
      </c>
      <c r="J29" s="278">
        <v>256.93333333333334</v>
      </c>
      <c r="K29" s="276">
        <v>251</v>
      </c>
      <c r="L29" s="276">
        <v>245.2</v>
      </c>
      <c r="M29" s="276">
        <v>110.3823</v>
      </c>
    </row>
    <row r="30" spans="1:13">
      <c r="A30" s="300">
        <v>21</v>
      </c>
      <c r="B30" s="276" t="s">
        <v>47</v>
      </c>
      <c r="C30" s="276">
        <v>2393.0500000000002</v>
      </c>
      <c r="D30" s="278">
        <v>2406</v>
      </c>
      <c r="E30" s="278">
        <v>2357.0500000000002</v>
      </c>
      <c r="F30" s="278">
        <v>2321.0500000000002</v>
      </c>
      <c r="G30" s="278">
        <v>2272.1000000000004</v>
      </c>
      <c r="H30" s="278">
        <v>2442</v>
      </c>
      <c r="I30" s="278">
        <v>2490.9499999999998</v>
      </c>
      <c r="J30" s="278">
        <v>2526.9499999999998</v>
      </c>
      <c r="K30" s="276">
        <v>2454.9499999999998</v>
      </c>
      <c r="L30" s="276">
        <v>2370</v>
      </c>
      <c r="M30" s="276">
        <v>11.21002</v>
      </c>
    </row>
    <row r="31" spans="1:13">
      <c r="A31" s="300">
        <v>22</v>
      </c>
      <c r="B31" s="276" t="s">
        <v>48</v>
      </c>
      <c r="C31" s="276">
        <v>181.5</v>
      </c>
      <c r="D31" s="278">
        <v>182.94999999999996</v>
      </c>
      <c r="E31" s="278">
        <v>179.49999999999991</v>
      </c>
      <c r="F31" s="278">
        <v>177.49999999999994</v>
      </c>
      <c r="G31" s="278">
        <v>174.0499999999999</v>
      </c>
      <c r="H31" s="278">
        <v>184.94999999999993</v>
      </c>
      <c r="I31" s="278">
        <v>188.39999999999998</v>
      </c>
      <c r="J31" s="278">
        <v>190.39999999999995</v>
      </c>
      <c r="K31" s="276">
        <v>186.4</v>
      </c>
      <c r="L31" s="276">
        <v>180.95</v>
      </c>
      <c r="M31" s="276">
        <v>73.140860000000004</v>
      </c>
    </row>
    <row r="32" spans="1:13">
      <c r="A32" s="300">
        <v>23</v>
      </c>
      <c r="B32" s="276" t="s">
        <v>49</v>
      </c>
      <c r="C32" s="276">
        <v>94.9</v>
      </c>
      <c r="D32" s="278">
        <v>94.800000000000011</v>
      </c>
      <c r="E32" s="278">
        <v>93.90000000000002</v>
      </c>
      <c r="F32" s="278">
        <v>92.9</v>
      </c>
      <c r="G32" s="278">
        <v>92.000000000000014</v>
      </c>
      <c r="H32" s="278">
        <v>95.800000000000026</v>
      </c>
      <c r="I32" s="278">
        <v>96.7</v>
      </c>
      <c r="J32" s="278">
        <v>97.700000000000031</v>
      </c>
      <c r="K32" s="276">
        <v>95.7</v>
      </c>
      <c r="L32" s="276">
        <v>93.8</v>
      </c>
      <c r="M32" s="276">
        <v>175.91152</v>
      </c>
    </row>
    <row r="33" spans="1:13">
      <c r="A33" s="300">
        <v>24</v>
      </c>
      <c r="B33" s="276" t="s">
        <v>51</v>
      </c>
      <c r="C33" s="276">
        <v>2526.0500000000002</v>
      </c>
      <c r="D33" s="278">
        <v>2526.35</v>
      </c>
      <c r="E33" s="278">
        <v>2500.6999999999998</v>
      </c>
      <c r="F33" s="278">
        <v>2475.35</v>
      </c>
      <c r="G33" s="278">
        <v>2449.6999999999998</v>
      </c>
      <c r="H33" s="278">
        <v>2551.6999999999998</v>
      </c>
      <c r="I33" s="278">
        <v>2577.3500000000004</v>
      </c>
      <c r="J33" s="278">
        <v>2602.6999999999998</v>
      </c>
      <c r="K33" s="276">
        <v>2552</v>
      </c>
      <c r="L33" s="276">
        <v>2501</v>
      </c>
      <c r="M33" s="276">
        <v>23.729089999999999</v>
      </c>
    </row>
    <row r="34" spans="1:13">
      <c r="A34" s="300">
        <v>25</v>
      </c>
      <c r="B34" s="276" t="s">
        <v>226</v>
      </c>
      <c r="C34" s="276">
        <v>911.05</v>
      </c>
      <c r="D34" s="278">
        <v>912.4666666666667</v>
      </c>
      <c r="E34" s="278">
        <v>899.93333333333339</v>
      </c>
      <c r="F34" s="278">
        <v>888.81666666666672</v>
      </c>
      <c r="G34" s="278">
        <v>876.28333333333342</v>
      </c>
      <c r="H34" s="278">
        <v>923.58333333333337</v>
      </c>
      <c r="I34" s="278">
        <v>936.11666666666667</v>
      </c>
      <c r="J34" s="278">
        <v>947.23333333333335</v>
      </c>
      <c r="K34" s="276">
        <v>925</v>
      </c>
      <c r="L34" s="276">
        <v>901.35</v>
      </c>
      <c r="M34" s="276">
        <v>2.98753</v>
      </c>
    </row>
    <row r="35" spans="1:13">
      <c r="A35" s="300">
        <v>26</v>
      </c>
      <c r="B35" s="276" t="s">
        <v>53</v>
      </c>
      <c r="C35" s="276">
        <v>899</v>
      </c>
      <c r="D35" s="278">
        <v>898.58333333333337</v>
      </c>
      <c r="E35" s="278">
        <v>889.2166666666667</v>
      </c>
      <c r="F35" s="278">
        <v>879.43333333333328</v>
      </c>
      <c r="G35" s="278">
        <v>870.06666666666661</v>
      </c>
      <c r="H35" s="278">
        <v>908.36666666666679</v>
      </c>
      <c r="I35" s="278">
        <v>917.73333333333335</v>
      </c>
      <c r="J35" s="278">
        <v>927.51666666666688</v>
      </c>
      <c r="K35" s="276">
        <v>907.95</v>
      </c>
      <c r="L35" s="276">
        <v>888.8</v>
      </c>
      <c r="M35" s="276">
        <v>34.286790000000003</v>
      </c>
    </row>
    <row r="36" spans="1:13">
      <c r="A36" s="300">
        <v>27</v>
      </c>
      <c r="B36" s="276" t="s">
        <v>55</v>
      </c>
      <c r="C36" s="276">
        <v>627.04999999999995</v>
      </c>
      <c r="D36" s="278">
        <v>626.61666666666667</v>
      </c>
      <c r="E36" s="278">
        <v>620.7833333333333</v>
      </c>
      <c r="F36" s="278">
        <v>614.51666666666665</v>
      </c>
      <c r="G36" s="278">
        <v>608.68333333333328</v>
      </c>
      <c r="H36" s="278">
        <v>632.88333333333333</v>
      </c>
      <c r="I36" s="278">
        <v>638.71666666666658</v>
      </c>
      <c r="J36" s="278">
        <v>644.98333333333335</v>
      </c>
      <c r="K36" s="276">
        <v>632.45000000000005</v>
      </c>
      <c r="L36" s="276">
        <v>620.35</v>
      </c>
      <c r="M36" s="276">
        <v>161.26862</v>
      </c>
    </row>
    <row r="37" spans="1:13">
      <c r="A37" s="300">
        <v>28</v>
      </c>
      <c r="B37" s="276" t="s">
        <v>56</v>
      </c>
      <c r="C37" s="276">
        <v>3290.85</v>
      </c>
      <c r="D37" s="278">
        <v>3294.2833333333328</v>
      </c>
      <c r="E37" s="278">
        <v>3268.6166666666659</v>
      </c>
      <c r="F37" s="278">
        <v>3246.3833333333332</v>
      </c>
      <c r="G37" s="278">
        <v>3220.7166666666662</v>
      </c>
      <c r="H37" s="278">
        <v>3316.5166666666655</v>
      </c>
      <c r="I37" s="278">
        <v>3342.1833333333325</v>
      </c>
      <c r="J37" s="278">
        <v>3364.4166666666652</v>
      </c>
      <c r="K37" s="276">
        <v>3319.95</v>
      </c>
      <c r="L37" s="276">
        <v>3272.05</v>
      </c>
      <c r="M37" s="276">
        <v>4.6928799999999997</v>
      </c>
    </row>
    <row r="38" spans="1:13">
      <c r="A38" s="300">
        <v>29</v>
      </c>
      <c r="B38" s="276" t="s">
        <v>58</v>
      </c>
      <c r="C38" s="276">
        <v>9028.85</v>
      </c>
      <c r="D38" s="278">
        <v>9013.9499999999989</v>
      </c>
      <c r="E38" s="278">
        <v>8953.8999999999978</v>
      </c>
      <c r="F38" s="278">
        <v>8878.9499999999989</v>
      </c>
      <c r="G38" s="278">
        <v>8818.8999999999978</v>
      </c>
      <c r="H38" s="278">
        <v>9088.8999999999978</v>
      </c>
      <c r="I38" s="278">
        <v>9148.9499999999971</v>
      </c>
      <c r="J38" s="278">
        <v>9223.8999999999978</v>
      </c>
      <c r="K38" s="276">
        <v>9074</v>
      </c>
      <c r="L38" s="276">
        <v>8939</v>
      </c>
      <c r="M38" s="276">
        <v>4.6672599999999997</v>
      </c>
    </row>
    <row r="39" spans="1:13">
      <c r="A39" s="300">
        <v>30</v>
      </c>
      <c r="B39" s="276" t="s">
        <v>232</v>
      </c>
      <c r="C39" s="276">
        <v>3048.75</v>
      </c>
      <c r="D39" s="278">
        <v>3050.4833333333336</v>
      </c>
      <c r="E39" s="278">
        <v>3032.0166666666673</v>
      </c>
      <c r="F39" s="278">
        <v>3015.2833333333338</v>
      </c>
      <c r="G39" s="278">
        <v>2996.8166666666675</v>
      </c>
      <c r="H39" s="278">
        <v>3067.2166666666672</v>
      </c>
      <c r="I39" s="278">
        <v>3085.6833333333334</v>
      </c>
      <c r="J39" s="278">
        <v>3102.416666666667</v>
      </c>
      <c r="K39" s="276">
        <v>3068.95</v>
      </c>
      <c r="L39" s="276">
        <v>3033.75</v>
      </c>
      <c r="M39" s="276">
        <v>0.28149000000000002</v>
      </c>
    </row>
    <row r="40" spans="1:13">
      <c r="A40" s="300">
        <v>31</v>
      </c>
      <c r="B40" s="276" t="s">
        <v>59</v>
      </c>
      <c r="C40" s="276">
        <v>4794.8</v>
      </c>
      <c r="D40" s="278">
        <v>4813.2666666666664</v>
      </c>
      <c r="E40" s="278">
        <v>4766.5333333333328</v>
      </c>
      <c r="F40" s="278">
        <v>4738.2666666666664</v>
      </c>
      <c r="G40" s="278">
        <v>4691.5333333333328</v>
      </c>
      <c r="H40" s="278">
        <v>4841.5333333333328</v>
      </c>
      <c r="I40" s="278">
        <v>4888.2666666666664</v>
      </c>
      <c r="J40" s="278">
        <v>4916.5333333333328</v>
      </c>
      <c r="K40" s="276">
        <v>4860</v>
      </c>
      <c r="L40" s="276">
        <v>4785</v>
      </c>
      <c r="M40" s="276">
        <v>19.259630000000001</v>
      </c>
    </row>
    <row r="41" spans="1:13">
      <c r="A41" s="300">
        <v>32</v>
      </c>
      <c r="B41" s="276" t="s">
        <v>60</v>
      </c>
      <c r="C41" s="276">
        <v>1658.2</v>
      </c>
      <c r="D41" s="278">
        <v>1669.6833333333334</v>
      </c>
      <c r="E41" s="278">
        <v>1641.2666666666669</v>
      </c>
      <c r="F41" s="278">
        <v>1624.3333333333335</v>
      </c>
      <c r="G41" s="278">
        <v>1595.916666666667</v>
      </c>
      <c r="H41" s="278">
        <v>1686.6166666666668</v>
      </c>
      <c r="I41" s="278">
        <v>1715.0333333333333</v>
      </c>
      <c r="J41" s="278">
        <v>1731.9666666666667</v>
      </c>
      <c r="K41" s="276">
        <v>1698.1</v>
      </c>
      <c r="L41" s="276">
        <v>1652.75</v>
      </c>
      <c r="M41" s="276">
        <v>12.611599999999999</v>
      </c>
    </row>
    <row r="42" spans="1:13">
      <c r="A42" s="300">
        <v>33</v>
      </c>
      <c r="B42" s="276" t="s">
        <v>233</v>
      </c>
      <c r="C42" s="276">
        <v>414.9</v>
      </c>
      <c r="D42" s="278">
        <v>409.25</v>
      </c>
      <c r="E42" s="278">
        <v>401.2</v>
      </c>
      <c r="F42" s="278">
        <v>387.5</v>
      </c>
      <c r="G42" s="278">
        <v>379.45</v>
      </c>
      <c r="H42" s="278">
        <v>422.95</v>
      </c>
      <c r="I42" s="278">
        <v>430.99999999999994</v>
      </c>
      <c r="J42" s="278">
        <v>444.7</v>
      </c>
      <c r="K42" s="276">
        <v>417.3</v>
      </c>
      <c r="L42" s="276">
        <v>395.55</v>
      </c>
      <c r="M42" s="276">
        <v>145.68462</v>
      </c>
    </row>
    <row r="43" spans="1:13">
      <c r="A43" s="300">
        <v>34</v>
      </c>
      <c r="B43" s="276" t="s">
        <v>61</v>
      </c>
      <c r="C43" s="276">
        <v>66.349999999999994</v>
      </c>
      <c r="D43" s="278">
        <v>65.349999999999994</v>
      </c>
      <c r="E43" s="278">
        <v>63.899999999999991</v>
      </c>
      <c r="F43" s="278">
        <v>61.449999999999996</v>
      </c>
      <c r="G43" s="278">
        <v>59.999999999999993</v>
      </c>
      <c r="H43" s="278">
        <v>67.799999999999983</v>
      </c>
      <c r="I43" s="278">
        <v>69.249999999999972</v>
      </c>
      <c r="J43" s="278">
        <v>71.699999999999989</v>
      </c>
      <c r="K43" s="276">
        <v>66.8</v>
      </c>
      <c r="L43" s="276">
        <v>62.9</v>
      </c>
      <c r="M43" s="276">
        <v>690.17267000000004</v>
      </c>
    </row>
    <row r="44" spans="1:13">
      <c r="A44" s="300">
        <v>35</v>
      </c>
      <c r="B44" s="276" t="s">
        <v>62</v>
      </c>
      <c r="C44" s="276">
        <v>51.6</v>
      </c>
      <c r="D44" s="278">
        <v>51.766666666666673</v>
      </c>
      <c r="E44" s="278">
        <v>50.483333333333348</v>
      </c>
      <c r="F44" s="278">
        <v>49.366666666666674</v>
      </c>
      <c r="G44" s="278">
        <v>48.08333333333335</v>
      </c>
      <c r="H44" s="278">
        <v>52.883333333333347</v>
      </c>
      <c r="I44" s="278">
        <v>54.166666666666664</v>
      </c>
      <c r="J44" s="278">
        <v>55.283333333333346</v>
      </c>
      <c r="K44" s="276">
        <v>53.05</v>
      </c>
      <c r="L44" s="276">
        <v>50.65</v>
      </c>
      <c r="M44" s="276">
        <v>52.151580000000003</v>
      </c>
    </row>
    <row r="45" spans="1:13">
      <c r="A45" s="300">
        <v>36</v>
      </c>
      <c r="B45" s="276" t="s">
        <v>63</v>
      </c>
      <c r="C45" s="276">
        <v>1556.3</v>
      </c>
      <c r="D45" s="278">
        <v>1558.8</v>
      </c>
      <c r="E45" s="278">
        <v>1543.6</v>
      </c>
      <c r="F45" s="278">
        <v>1530.8999999999999</v>
      </c>
      <c r="G45" s="278">
        <v>1515.6999999999998</v>
      </c>
      <c r="H45" s="278">
        <v>1571.5</v>
      </c>
      <c r="I45" s="278">
        <v>1586.7000000000003</v>
      </c>
      <c r="J45" s="278">
        <v>1599.4</v>
      </c>
      <c r="K45" s="276">
        <v>1574</v>
      </c>
      <c r="L45" s="276">
        <v>1546.1</v>
      </c>
      <c r="M45" s="276">
        <v>5.94062</v>
      </c>
    </row>
    <row r="46" spans="1:13">
      <c r="A46" s="300">
        <v>37</v>
      </c>
      <c r="B46" s="276" t="s">
        <v>234</v>
      </c>
      <c r="C46" s="276">
        <v>1362.25</v>
      </c>
      <c r="D46" s="278">
        <v>1356.45</v>
      </c>
      <c r="E46" s="278">
        <v>1339.2</v>
      </c>
      <c r="F46" s="278">
        <v>1316.15</v>
      </c>
      <c r="G46" s="278">
        <v>1298.9000000000001</v>
      </c>
      <c r="H46" s="278">
        <v>1379.5</v>
      </c>
      <c r="I46" s="278">
        <v>1396.75</v>
      </c>
      <c r="J46" s="278">
        <v>1419.8</v>
      </c>
      <c r="K46" s="276">
        <v>1373.7</v>
      </c>
      <c r="L46" s="276">
        <v>1333.4</v>
      </c>
      <c r="M46" s="276">
        <v>0.90647</v>
      </c>
    </row>
    <row r="47" spans="1:13">
      <c r="A47" s="300">
        <v>38</v>
      </c>
      <c r="B47" s="276" t="s">
        <v>65</v>
      </c>
      <c r="C47" s="276">
        <v>114.4</v>
      </c>
      <c r="D47" s="278">
        <v>114.55</v>
      </c>
      <c r="E47" s="278">
        <v>112.3</v>
      </c>
      <c r="F47" s="278">
        <v>110.2</v>
      </c>
      <c r="G47" s="278">
        <v>107.95</v>
      </c>
      <c r="H47" s="278">
        <v>116.64999999999999</v>
      </c>
      <c r="I47" s="278">
        <v>118.89999999999999</v>
      </c>
      <c r="J47" s="278">
        <v>120.99999999999999</v>
      </c>
      <c r="K47" s="276">
        <v>116.8</v>
      </c>
      <c r="L47" s="276">
        <v>112.45</v>
      </c>
      <c r="M47" s="276">
        <v>129.16204999999999</v>
      </c>
    </row>
    <row r="48" spans="1:13">
      <c r="A48" s="300">
        <v>39</v>
      </c>
      <c r="B48" s="276" t="s">
        <v>66</v>
      </c>
      <c r="C48" s="276">
        <v>679.55</v>
      </c>
      <c r="D48" s="278">
        <v>678.2833333333333</v>
      </c>
      <c r="E48" s="278">
        <v>674.06666666666661</v>
      </c>
      <c r="F48" s="278">
        <v>668.58333333333326</v>
      </c>
      <c r="G48" s="278">
        <v>664.36666666666656</v>
      </c>
      <c r="H48" s="278">
        <v>683.76666666666665</v>
      </c>
      <c r="I48" s="278">
        <v>687.98333333333335</v>
      </c>
      <c r="J48" s="278">
        <v>693.4666666666667</v>
      </c>
      <c r="K48" s="276">
        <v>682.5</v>
      </c>
      <c r="L48" s="276">
        <v>672.8</v>
      </c>
      <c r="M48" s="276">
        <v>7.3630500000000003</v>
      </c>
    </row>
    <row r="49" spans="1:13">
      <c r="A49" s="300">
        <v>40</v>
      </c>
      <c r="B49" s="276" t="s">
        <v>67</v>
      </c>
      <c r="C49" s="276">
        <v>539.20000000000005</v>
      </c>
      <c r="D49" s="278">
        <v>541.94999999999993</v>
      </c>
      <c r="E49" s="278">
        <v>532.89999999999986</v>
      </c>
      <c r="F49" s="278">
        <v>526.59999999999991</v>
      </c>
      <c r="G49" s="278">
        <v>517.54999999999984</v>
      </c>
      <c r="H49" s="278">
        <v>548.24999999999989</v>
      </c>
      <c r="I49" s="278">
        <v>557.29999999999984</v>
      </c>
      <c r="J49" s="278">
        <v>563.59999999999991</v>
      </c>
      <c r="K49" s="276">
        <v>551</v>
      </c>
      <c r="L49" s="276">
        <v>535.65</v>
      </c>
      <c r="M49" s="276">
        <v>19.196459999999998</v>
      </c>
    </row>
    <row r="50" spans="1:13">
      <c r="A50" s="300">
        <v>41</v>
      </c>
      <c r="B50" s="276" t="s">
        <v>69</v>
      </c>
      <c r="C50" s="276">
        <v>505.15</v>
      </c>
      <c r="D50" s="278">
        <v>502.66666666666669</v>
      </c>
      <c r="E50" s="278">
        <v>496.58333333333337</v>
      </c>
      <c r="F50" s="278">
        <v>488.01666666666671</v>
      </c>
      <c r="G50" s="278">
        <v>481.93333333333339</v>
      </c>
      <c r="H50" s="278">
        <v>511.23333333333335</v>
      </c>
      <c r="I50" s="278">
        <v>517.31666666666672</v>
      </c>
      <c r="J50" s="278">
        <v>525.88333333333333</v>
      </c>
      <c r="K50" s="276">
        <v>508.75</v>
      </c>
      <c r="L50" s="276">
        <v>494.1</v>
      </c>
      <c r="M50" s="276">
        <v>131.94185999999999</v>
      </c>
    </row>
    <row r="51" spans="1:13">
      <c r="A51" s="300">
        <v>42</v>
      </c>
      <c r="B51" s="276" t="s">
        <v>70</v>
      </c>
      <c r="C51" s="276">
        <v>35.65</v>
      </c>
      <c r="D51" s="278">
        <v>35.666666666666664</v>
      </c>
      <c r="E51" s="278">
        <v>34.68333333333333</v>
      </c>
      <c r="F51" s="278">
        <v>33.716666666666669</v>
      </c>
      <c r="G51" s="278">
        <v>32.733333333333334</v>
      </c>
      <c r="H51" s="278">
        <v>36.633333333333326</v>
      </c>
      <c r="I51" s="278">
        <v>37.61666666666666</v>
      </c>
      <c r="J51" s="278">
        <v>38.583333333333321</v>
      </c>
      <c r="K51" s="276">
        <v>36.65</v>
      </c>
      <c r="L51" s="276">
        <v>34.700000000000003</v>
      </c>
      <c r="M51" s="276">
        <v>550.59366999999997</v>
      </c>
    </row>
    <row r="52" spans="1:13">
      <c r="A52" s="300">
        <v>43</v>
      </c>
      <c r="B52" s="276" t="s">
        <v>71</v>
      </c>
      <c r="C52" s="276">
        <v>453.95</v>
      </c>
      <c r="D52" s="278">
        <v>452.76666666666671</v>
      </c>
      <c r="E52" s="278">
        <v>448.03333333333342</v>
      </c>
      <c r="F52" s="278">
        <v>442.11666666666673</v>
      </c>
      <c r="G52" s="278">
        <v>437.38333333333344</v>
      </c>
      <c r="H52" s="278">
        <v>458.68333333333339</v>
      </c>
      <c r="I52" s="278">
        <v>463.41666666666663</v>
      </c>
      <c r="J52" s="278">
        <v>469.33333333333337</v>
      </c>
      <c r="K52" s="276">
        <v>457.5</v>
      </c>
      <c r="L52" s="276">
        <v>446.85</v>
      </c>
      <c r="M52" s="276">
        <v>25.112069999999999</v>
      </c>
    </row>
    <row r="53" spans="1:13">
      <c r="A53" s="300">
        <v>44</v>
      </c>
      <c r="B53" s="276" t="s">
        <v>72</v>
      </c>
      <c r="C53" s="276">
        <v>13208.2</v>
      </c>
      <c r="D53" s="278">
        <v>13265.283333333333</v>
      </c>
      <c r="E53" s="278">
        <v>13070.566666666666</v>
      </c>
      <c r="F53" s="278">
        <v>12932.933333333332</v>
      </c>
      <c r="G53" s="278">
        <v>12738.216666666665</v>
      </c>
      <c r="H53" s="278">
        <v>13402.916666666666</v>
      </c>
      <c r="I53" s="278">
        <v>13597.633333333333</v>
      </c>
      <c r="J53" s="278">
        <v>13735.266666666666</v>
      </c>
      <c r="K53" s="276">
        <v>13460</v>
      </c>
      <c r="L53" s="276">
        <v>13127.65</v>
      </c>
      <c r="M53" s="276">
        <v>1.1837500000000001</v>
      </c>
    </row>
    <row r="54" spans="1:13">
      <c r="A54" s="300">
        <v>45</v>
      </c>
      <c r="B54" s="276" t="s">
        <v>74</v>
      </c>
      <c r="C54" s="276">
        <v>399.3</v>
      </c>
      <c r="D54" s="278">
        <v>395.9666666666667</v>
      </c>
      <c r="E54" s="278">
        <v>390.43333333333339</v>
      </c>
      <c r="F54" s="278">
        <v>381.56666666666672</v>
      </c>
      <c r="G54" s="278">
        <v>376.03333333333342</v>
      </c>
      <c r="H54" s="278">
        <v>404.83333333333337</v>
      </c>
      <c r="I54" s="278">
        <v>410.36666666666667</v>
      </c>
      <c r="J54" s="278">
        <v>419.23333333333335</v>
      </c>
      <c r="K54" s="276">
        <v>401.5</v>
      </c>
      <c r="L54" s="276">
        <v>387.1</v>
      </c>
      <c r="M54" s="276">
        <v>73.940560000000005</v>
      </c>
    </row>
    <row r="55" spans="1:13">
      <c r="A55" s="300">
        <v>46</v>
      </c>
      <c r="B55" s="276" t="s">
        <v>75</v>
      </c>
      <c r="C55" s="276">
        <v>3739.75</v>
      </c>
      <c r="D55" s="278">
        <v>3703.5833333333335</v>
      </c>
      <c r="E55" s="278">
        <v>3660.166666666667</v>
      </c>
      <c r="F55" s="278">
        <v>3580.5833333333335</v>
      </c>
      <c r="G55" s="278">
        <v>3537.166666666667</v>
      </c>
      <c r="H55" s="278">
        <v>3783.166666666667</v>
      </c>
      <c r="I55" s="278">
        <v>3826.5833333333339</v>
      </c>
      <c r="J55" s="278">
        <v>3906.166666666667</v>
      </c>
      <c r="K55" s="276">
        <v>3747</v>
      </c>
      <c r="L55" s="276">
        <v>3624</v>
      </c>
      <c r="M55" s="276">
        <v>14.436809999999999</v>
      </c>
    </row>
    <row r="56" spans="1:13">
      <c r="A56" s="300">
        <v>47</v>
      </c>
      <c r="B56" s="276" t="s">
        <v>76</v>
      </c>
      <c r="C56" s="276">
        <v>469.55</v>
      </c>
      <c r="D56" s="278">
        <v>469.66666666666669</v>
      </c>
      <c r="E56" s="278">
        <v>463.88333333333338</v>
      </c>
      <c r="F56" s="278">
        <v>458.2166666666667</v>
      </c>
      <c r="G56" s="278">
        <v>452.43333333333339</v>
      </c>
      <c r="H56" s="278">
        <v>475.33333333333337</v>
      </c>
      <c r="I56" s="278">
        <v>481.11666666666667</v>
      </c>
      <c r="J56" s="278">
        <v>486.78333333333336</v>
      </c>
      <c r="K56" s="276">
        <v>475.45</v>
      </c>
      <c r="L56" s="276">
        <v>464</v>
      </c>
      <c r="M56" s="276">
        <v>29.072469999999999</v>
      </c>
    </row>
    <row r="57" spans="1:13">
      <c r="A57" s="300">
        <v>48</v>
      </c>
      <c r="B57" s="276" t="s">
        <v>77</v>
      </c>
      <c r="C57" s="276">
        <v>122.5</v>
      </c>
      <c r="D57" s="278">
        <v>122.73333333333333</v>
      </c>
      <c r="E57" s="278">
        <v>120.01666666666667</v>
      </c>
      <c r="F57" s="278">
        <v>117.53333333333333</v>
      </c>
      <c r="G57" s="278">
        <v>114.81666666666666</v>
      </c>
      <c r="H57" s="278">
        <v>125.21666666666667</v>
      </c>
      <c r="I57" s="278">
        <v>127.93333333333334</v>
      </c>
      <c r="J57" s="278">
        <v>130.41666666666669</v>
      </c>
      <c r="K57" s="276">
        <v>125.45</v>
      </c>
      <c r="L57" s="276">
        <v>120.25</v>
      </c>
      <c r="M57" s="276">
        <v>506.9058</v>
      </c>
    </row>
    <row r="58" spans="1:13">
      <c r="A58" s="300">
        <v>49</v>
      </c>
      <c r="B58" s="276" t="s">
        <v>78</v>
      </c>
      <c r="C58" s="276">
        <v>131.94999999999999</v>
      </c>
      <c r="D58" s="278">
        <v>132.48333333333332</v>
      </c>
      <c r="E58" s="278">
        <v>129.96666666666664</v>
      </c>
      <c r="F58" s="278">
        <v>127.98333333333332</v>
      </c>
      <c r="G58" s="278">
        <v>125.46666666666664</v>
      </c>
      <c r="H58" s="278">
        <v>134.46666666666664</v>
      </c>
      <c r="I58" s="278">
        <v>136.98333333333335</v>
      </c>
      <c r="J58" s="278">
        <v>138.96666666666664</v>
      </c>
      <c r="K58" s="276">
        <v>135</v>
      </c>
      <c r="L58" s="276">
        <v>130.5</v>
      </c>
      <c r="M58" s="276">
        <v>30.574649999999998</v>
      </c>
    </row>
    <row r="59" spans="1:13">
      <c r="A59" s="300">
        <v>50</v>
      </c>
      <c r="B59" s="276" t="s">
        <v>81</v>
      </c>
      <c r="C59" s="276">
        <v>619.6</v>
      </c>
      <c r="D59" s="278">
        <v>623.86666666666667</v>
      </c>
      <c r="E59" s="278">
        <v>613.93333333333339</v>
      </c>
      <c r="F59" s="278">
        <v>608.26666666666677</v>
      </c>
      <c r="G59" s="278">
        <v>598.33333333333348</v>
      </c>
      <c r="H59" s="278">
        <v>629.5333333333333</v>
      </c>
      <c r="I59" s="278">
        <v>639.46666666666647</v>
      </c>
      <c r="J59" s="278">
        <v>645.13333333333321</v>
      </c>
      <c r="K59" s="276">
        <v>633.79999999999995</v>
      </c>
      <c r="L59" s="276">
        <v>618.20000000000005</v>
      </c>
      <c r="M59" s="276">
        <v>1.8939699999999999</v>
      </c>
    </row>
    <row r="60" spans="1:13">
      <c r="A60" s="300">
        <v>51</v>
      </c>
      <c r="B60" s="276" t="s">
        <v>82</v>
      </c>
      <c r="C60" s="276">
        <v>366.35</v>
      </c>
      <c r="D60" s="278">
        <v>366.11666666666662</v>
      </c>
      <c r="E60" s="278">
        <v>362.33333333333326</v>
      </c>
      <c r="F60" s="278">
        <v>358.31666666666666</v>
      </c>
      <c r="G60" s="278">
        <v>354.5333333333333</v>
      </c>
      <c r="H60" s="278">
        <v>370.13333333333321</v>
      </c>
      <c r="I60" s="278">
        <v>373.91666666666663</v>
      </c>
      <c r="J60" s="278">
        <v>377.93333333333317</v>
      </c>
      <c r="K60" s="276">
        <v>369.9</v>
      </c>
      <c r="L60" s="276">
        <v>362.1</v>
      </c>
      <c r="M60" s="276">
        <v>25.68628</v>
      </c>
    </row>
    <row r="61" spans="1:13">
      <c r="A61" s="300">
        <v>52</v>
      </c>
      <c r="B61" s="276" t="s">
        <v>83</v>
      </c>
      <c r="C61" s="276">
        <v>762.75</v>
      </c>
      <c r="D61" s="278">
        <v>761.85</v>
      </c>
      <c r="E61" s="278">
        <v>756</v>
      </c>
      <c r="F61" s="278">
        <v>749.25</v>
      </c>
      <c r="G61" s="278">
        <v>743.4</v>
      </c>
      <c r="H61" s="278">
        <v>768.6</v>
      </c>
      <c r="I61" s="278">
        <v>774.45000000000016</v>
      </c>
      <c r="J61" s="278">
        <v>781.2</v>
      </c>
      <c r="K61" s="276">
        <v>767.7</v>
      </c>
      <c r="L61" s="276">
        <v>755.1</v>
      </c>
      <c r="M61" s="276">
        <v>36.792090000000002</v>
      </c>
    </row>
    <row r="62" spans="1:13">
      <c r="A62" s="300">
        <v>53</v>
      </c>
      <c r="B62" s="276" t="s">
        <v>84</v>
      </c>
      <c r="C62" s="276">
        <v>134.85</v>
      </c>
      <c r="D62" s="278">
        <v>134.36666666666665</v>
      </c>
      <c r="E62" s="278">
        <v>133.2833333333333</v>
      </c>
      <c r="F62" s="278">
        <v>131.71666666666667</v>
      </c>
      <c r="G62" s="278">
        <v>130.63333333333333</v>
      </c>
      <c r="H62" s="278">
        <v>135.93333333333328</v>
      </c>
      <c r="I62" s="278">
        <v>137.01666666666659</v>
      </c>
      <c r="J62" s="278">
        <v>138.58333333333326</v>
      </c>
      <c r="K62" s="276">
        <v>135.44999999999999</v>
      </c>
      <c r="L62" s="276">
        <v>132.80000000000001</v>
      </c>
      <c r="M62" s="276">
        <v>119.12806999999999</v>
      </c>
    </row>
    <row r="63" spans="1:13">
      <c r="A63" s="300">
        <v>54</v>
      </c>
      <c r="B63" s="276" t="s">
        <v>3634</v>
      </c>
      <c r="C63" s="276">
        <v>2481.4499999999998</v>
      </c>
      <c r="D63" s="278">
        <v>2482.9833333333331</v>
      </c>
      <c r="E63" s="278">
        <v>2454.1666666666661</v>
      </c>
      <c r="F63" s="278">
        <v>2426.8833333333328</v>
      </c>
      <c r="G63" s="278">
        <v>2398.0666666666657</v>
      </c>
      <c r="H63" s="278">
        <v>2510.2666666666664</v>
      </c>
      <c r="I63" s="278">
        <v>2539.083333333333</v>
      </c>
      <c r="J63" s="278">
        <v>2566.3666666666668</v>
      </c>
      <c r="K63" s="276">
        <v>2511.8000000000002</v>
      </c>
      <c r="L63" s="276">
        <v>2455.6999999999998</v>
      </c>
      <c r="M63" s="276">
        <v>2.3071000000000002</v>
      </c>
    </row>
    <row r="64" spans="1:13">
      <c r="A64" s="300">
        <v>55</v>
      </c>
      <c r="B64" s="276" t="s">
        <v>85</v>
      </c>
      <c r="C64" s="276">
        <v>1585.35</v>
      </c>
      <c r="D64" s="278">
        <v>1576.8166666666666</v>
      </c>
      <c r="E64" s="278">
        <v>1563.6333333333332</v>
      </c>
      <c r="F64" s="278">
        <v>1541.9166666666665</v>
      </c>
      <c r="G64" s="278">
        <v>1528.7333333333331</v>
      </c>
      <c r="H64" s="278">
        <v>1598.5333333333333</v>
      </c>
      <c r="I64" s="278">
        <v>1611.7166666666667</v>
      </c>
      <c r="J64" s="278">
        <v>1633.4333333333334</v>
      </c>
      <c r="K64" s="276">
        <v>1590</v>
      </c>
      <c r="L64" s="276">
        <v>1555.1</v>
      </c>
      <c r="M64" s="276">
        <v>8.1698199999999996</v>
      </c>
    </row>
    <row r="65" spans="1:13">
      <c r="A65" s="300">
        <v>56</v>
      </c>
      <c r="B65" s="276" t="s">
        <v>86</v>
      </c>
      <c r="C65" s="276">
        <v>402.25</v>
      </c>
      <c r="D65" s="278">
        <v>399.76666666666665</v>
      </c>
      <c r="E65" s="278">
        <v>393.5333333333333</v>
      </c>
      <c r="F65" s="278">
        <v>384.81666666666666</v>
      </c>
      <c r="G65" s="278">
        <v>378.58333333333331</v>
      </c>
      <c r="H65" s="278">
        <v>408.48333333333329</v>
      </c>
      <c r="I65" s="278">
        <v>414.71666666666664</v>
      </c>
      <c r="J65" s="278">
        <v>423.43333333333328</v>
      </c>
      <c r="K65" s="276">
        <v>406</v>
      </c>
      <c r="L65" s="276">
        <v>391.05</v>
      </c>
      <c r="M65" s="276">
        <v>20.986660000000001</v>
      </c>
    </row>
    <row r="66" spans="1:13">
      <c r="A66" s="300">
        <v>57</v>
      </c>
      <c r="B66" s="276" t="s">
        <v>236</v>
      </c>
      <c r="C66" s="276">
        <v>800.15</v>
      </c>
      <c r="D66" s="278">
        <v>797.35</v>
      </c>
      <c r="E66" s="278">
        <v>789.7</v>
      </c>
      <c r="F66" s="278">
        <v>779.25</v>
      </c>
      <c r="G66" s="278">
        <v>771.6</v>
      </c>
      <c r="H66" s="278">
        <v>807.80000000000007</v>
      </c>
      <c r="I66" s="278">
        <v>815.44999999999993</v>
      </c>
      <c r="J66" s="278">
        <v>825.90000000000009</v>
      </c>
      <c r="K66" s="276">
        <v>805</v>
      </c>
      <c r="L66" s="276">
        <v>786.9</v>
      </c>
      <c r="M66" s="276">
        <v>3.5091600000000001</v>
      </c>
    </row>
    <row r="67" spans="1:13">
      <c r="A67" s="300">
        <v>58</v>
      </c>
      <c r="B67" s="276" t="s">
        <v>237</v>
      </c>
      <c r="C67" s="276">
        <v>333.1</v>
      </c>
      <c r="D67" s="278">
        <v>332.63333333333338</v>
      </c>
      <c r="E67" s="278">
        <v>325.71666666666675</v>
      </c>
      <c r="F67" s="278">
        <v>318.33333333333337</v>
      </c>
      <c r="G67" s="278">
        <v>311.41666666666674</v>
      </c>
      <c r="H67" s="278">
        <v>340.01666666666677</v>
      </c>
      <c r="I67" s="278">
        <v>346.93333333333339</v>
      </c>
      <c r="J67" s="278">
        <v>354.31666666666678</v>
      </c>
      <c r="K67" s="276">
        <v>339.55</v>
      </c>
      <c r="L67" s="276">
        <v>325.25</v>
      </c>
      <c r="M67" s="276">
        <v>8.9851600000000005</v>
      </c>
    </row>
    <row r="68" spans="1:13">
      <c r="A68" s="300">
        <v>59</v>
      </c>
      <c r="B68" s="276" t="s">
        <v>235</v>
      </c>
      <c r="C68" s="276">
        <v>173.65</v>
      </c>
      <c r="D68" s="278">
        <v>175.01666666666668</v>
      </c>
      <c r="E68" s="278">
        <v>171.23333333333335</v>
      </c>
      <c r="F68" s="278">
        <v>168.81666666666666</v>
      </c>
      <c r="G68" s="278">
        <v>165.03333333333333</v>
      </c>
      <c r="H68" s="278">
        <v>177.43333333333337</v>
      </c>
      <c r="I68" s="278">
        <v>181.21666666666673</v>
      </c>
      <c r="J68" s="278">
        <v>183.63333333333338</v>
      </c>
      <c r="K68" s="276">
        <v>178.8</v>
      </c>
      <c r="L68" s="276">
        <v>172.6</v>
      </c>
      <c r="M68" s="276">
        <v>18.501519999999999</v>
      </c>
    </row>
    <row r="69" spans="1:13">
      <c r="A69" s="300">
        <v>60</v>
      </c>
      <c r="B69" s="276" t="s">
        <v>87</v>
      </c>
      <c r="C69" s="276">
        <v>582.5</v>
      </c>
      <c r="D69" s="278">
        <v>587.91666666666663</v>
      </c>
      <c r="E69" s="278">
        <v>565.83333333333326</v>
      </c>
      <c r="F69" s="278">
        <v>549.16666666666663</v>
      </c>
      <c r="G69" s="278">
        <v>527.08333333333326</v>
      </c>
      <c r="H69" s="278">
        <v>604.58333333333326</v>
      </c>
      <c r="I69" s="278">
        <v>626.66666666666652</v>
      </c>
      <c r="J69" s="278">
        <v>643.33333333333326</v>
      </c>
      <c r="K69" s="276">
        <v>610</v>
      </c>
      <c r="L69" s="276">
        <v>571.25</v>
      </c>
      <c r="M69" s="276">
        <v>56.220700000000001</v>
      </c>
    </row>
    <row r="70" spans="1:13">
      <c r="A70" s="300">
        <v>61</v>
      </c>
      <c r="B70" s="276" t="s">
        <v>88</v>
      </c>
      <c r="C70" s="276">
        <v>514.4</v>
      </c>
      <c r="D70" s="278">
        <v>511.13333333333338</v>
      </c>
      <c r="E70" s="278">
        <v>505.26666666666677</v>
      </c>
      <c r="F70" s="278">
        <v>496.13333333333338</v>
      </c>
      <c r="G70" s="278">
        <v>490.26666666666677</v>
      </c>
      <c r="H70" s="278">
        <v>520.26666666666677</v>
      </c>
      <c r="I70" s="278">
        <v>526.13333333333344</v>
      </c>
      <c r="J70" s="278">
        <v>535.26666666666677</v>
      </c>
      <c r="K70" s="276">
        <v>517</v>
      </c>
      <c r="L70" s="276">
        <v>502</v>
      </c>
      <c r="M70" s="276">
        <v>92.508039999999994</v>
      </c>
    </row>
    <row r="71" spans="1:13">
      <c r="A71" s="300">
        <v>62</v>
      </c>
      <c r="B71" s="276" t="s">
        <v>238</v>
      </c>
      <c r="C71" s="276">
        <v>1037.3</v>
      </c>
      <c r="D71" s="278">
        <v>1048.2</v>
      </c>
      <c r="E71" s="278">
        <v>1018.4000000000001</v>
      </c>
      <c r="F71" s="278">
        <v>999.5</v>
      </c>
      <c r="G71" s="278">
        <v>969.7</v>
      </c>
      <c r="H71" s="278">
        <v>1067.1000000000001</v>
      </c>
      <c r="I71" s="278">
        <v>1096.8999999999999</v>
      </c>
      <c r="J71" s="278">
        <v>1115.8000000000002</v>
      </c>
      <c r="K71" s="276">
        <v>1078</v>
      </c>
      <c r="L71" s="276">
        <v>1029.3</v>
      </c>
      <c r="M71" s="276">
        <v>1.9894099999999999</v>
      </c>
    </row>
    <row r="72" spans="1:13">
      <c r="A72" s="300">
        <v>63</v>
      </c>
      <c r="B72" s="276" t="s">
        <v>91</v>
      </c>
      <c r="C72" s="276">
        <v>3732.25</v>
      </c>
      <c r="D72" s="278">
        <v>3734</v>
      </c>
      <c r="E72" s="278">
        <v>3705</v>
      </c>
      <c r="F72" s="278">
        <v>3677.75</v>
      </c>
      <c r="G72" s="278">
        <v>3648.75</v>
      </c>
      <c r="H72" s="278">
        <v>3761.25</v>
      </c>
      <c r="I72" s="278">
        <v>3790.25</v>
      </c>
      <c r="J72" s="278">
        <v>3817.5</v>
      </c>
      <c r="K72" s="276">
        <v>3763</v>
      </c>
      <c r="L72" s="276">
        <v>3706.75</v>
      </c>
      <c r="M72" s="276">
        <v>6.3894599999999997</v>
      </c>
    </row>
    <row r="73" spans="1:13">
      <c r="A73" s="300">
        <v>64</v>
      </c>
      <c r="B73" s="276" t="s">
        <v>93</v>
      </c>
      <c r="C73" s="276">
        <v>217.9</v>
      </c>
      <c r="D73" s="278">
        <v>215.01666666666665</v>
      </c>
      <c r="E73" s="278">
        <v>210.5333333333333</v>
      </c>
      <c r="F73" s="278">
        <v>203.16666666666666</v>
      </c>
      <c r="G73" s="278">
        <v>198.68333333333331</v>
      </c>
      <c r="H73" s="278">
        <v>222.3833333333333</v>
      </c>
      <c r="I73" s="278">
        <v>226.86666666666665</v>
      </c>
      <c r="J73" s="278">
        <v>234.23333333333329</v>
      </c>
      <c r="K73" s="276">
        <v>219.5</v>
      </c>
      <c r="L73" s="276">
        <v>207.65</v>
      </c>
      <c r="M73" s="276">
        <v>142.37563</v>
      </c>
    </row>
    <row r="74" spans="1:13">
      <c r="A74" s="300">
        <v>65</v>
      </c>
      <c r="B74" s="276" t="s">
        <v>231</v>
      </c>
      <c r="C74" s="276">
        <v>2622.05</v>
      </c>
      <c r="D74" s="278">
        <v>2623.7999999999997</v>
      </c>
      <c r="E74" s="278">
        <v>2574.0999999999995</v>
      </c>
      <c r="F74" s="278">
        <v>2526.1499999999996</v>
      </c>
      <c r="G74" s="278">
        <v>2476.4499999999994</v>
      </c>
      <c r="H74" s="278">
        <v>2671.7499999999995</v>
      </c>
      <c r="I74" s="278">
        <v>2721.4499999999994</v>
      </c>
      <c r="J74" s="278">
        <v>2769.3999999999996</v>
      </c>
      <c r="K74" s="276">
        <v>2673.5</v>
      </c>
      <c r="L74" s="276">
        <v>2575.85</v>
      </c>
      <c r="M74" s="276">
        <v>7.1335600000000001</v>
      </c>
    </row>
    <row r="75" spans="1:13">
      <c r="A75" s="300">
        <v>66</v>
      </c>
      <c r="B75" s="276" t="s">
        <v>94</v>
      </c>
      <c r="C75" s="276">
        <v>5053.1000000000004</v>
      </c>
      <c r="D75" s="278">
        <v>5051.5</v>
      </c>
      <c r="E75" s="278">
        <v>5016.6000000000004</v>
      </c>
      <c r="F75" s="278">
        <v>4980.1000000000004</v>
      </c>
      <c r="G75" s="278">
        <v>4945.2000000000007</v>
      </c>
      <c r="H75" s="278">
        <v>5088</v>
      </c>
      <c r="I75" s="278">
        <v>5122.8999999999996</v>
      </c>
      <c r="J75" s="278">
        <v>5159.3999999999996</v>
      </c>
      <c r="K75" s="276">
        <v>5086.3999999999996</v>
      </c>
      <c r="L75" s="276">
        <v>5015</v>
      </c>
      <c r="M75" s="276">
        <v>9.4829399999999993</v>
      </c>
    </row>
    <row r="76" spans="1:13">
      <c r="A76" s="300">
        <v>67</v>
      </c>
      <c r="B76" s="276" t="s">
        <v>239</v>
      </c>
      <c r="C76" s="276">
        <v>73.7</v>
      </c>
      <c r="D76" s="278">
        <v>74.550000000000011</v>
      </c>
      <c r="E76" s="278">
        <v>72.200000000000017</v>
      </c>
      <c r="F76" s="278">
        <v>70.7</v>
      </c>
      <c r="G76" s="278">
        <v>68.350000000000009</v>
      </c>
      <c r="H76" s="278">
        <v>76.050000000000026</v>
      </c>
      <c r="I76" s="278">
        <v>78.40000000000002</v>
      </c>
      <c r="J76" s="278">
        <v>79.900000000000034</v>
      </c>
      <c r="K76" s="276">
        <v>76.900000000000006</v>
      </c>
      <c r="L76" s="276">
        <v>73.05</v>
      </c>
      <c r="M76" s="276">
        <v>14.51656</v>
      </c>
    </row>
    <row r="77" spans="1:13">
      <c r="A77" s="300">
        <v>68</v>
      </c>
      <c r="B77" s="276" t="s">
        <v>95</v>
      </c>
      <c r="C77" s="276">
        <v>2492.65</v>
      </c>
      <c r="D77" s="278">
        <v>2512.5833333333335</v>
      </c>
      <c r="E77" s="278">
        <v>2467.166666666667</v>
      </c>
      <c r="F77" s="278">
        <v>2441.6833333333334</v>
      </c>
      <c r="G77" s="278">
        <v>2396.2666666666669</v>
      </c>
      <c r="H77" s="278">
        <v>2538.0666666666671</v>
      </c>
      <c r="I77" s="278">
        <v>2583.483333333334</v>
      </c>
      <c r="J77" s="278">
        <v>2608.9666666666672</v>
      </c>
      <c r="K77" s="276">
        <v>2558</v>
      </c>
      <c r="L77" s="276">
        <v>2487.1</v>
      </c>
      <c r="M77" s="276">
        <v>11.063040000000001</v>
      </c>
    </row>
    <row r="78" spans="1:13">
      <c r="A78" s="300">
        <v>69</v>
      </c>
      <c r="B78" s="276" t="s">
        <v>240</v>
      </c>
      <c r="C78" s="276">
        <v>418.75</v>
      </c>
      <c r="D78" s="278">
        <v>419.18333333333334</v>
      </c>
      <c r="E78" s="278">
        <v>415.36666666666667</v>
      </c>
      <c r="F78" s="278">
        <v>411.98333333333335</v>
      </c>
      <c r="G78" s="278">
        <v>408.16666666666669</v>
      </c>
      <c r="H78" s="278">
        <v>422.56666666666666</v>
      </c>
      <c r="I78" s="278">
        <v>426.38333333333338</v>
      </c>
      <c r="J78" s="278">
        <v>429.76666666666665</v>
      </c>
      <c r="K78" s="276">
        <v>423</v>
      </c>
      <c r="L78" s="276">
        <v>415.8</v>
      </c>
      <c r="M78" s="276">
        <v>4.2388500000000002</v>
      </c>
    </row>
    <row r="79" spans="1:13">
      <c r="A79" s="300">
        <v>70</v>
      </c>
      <c r="B79" s="276" t="s">
        <v>241</v>
      </c>
      <c r="C79" s="276">
        <v>1156.5999999999999</v>
      </c>
      <c r="D79" s="278">
        <v>1160.5</v>
      </c>
      <c r="E79" s="278">
        <v>1146.0999999999999</v>
      </c>
      <c r="F79" s="278">
        <v>1135.5999999999999</v>
      </c>
      <c r="G79" s="278">
        <v>1121.1999999999998</v>
      </c>
      <c r="H79" s="278">
        <v>1171</v>
      </c>
      <c r="I79" s="278">
        <v>1185.4000000000001</v>
      </c>
      <c r="J79" s="278">
        <v>1195.9000000000001</v>
      </c>
      <c r="K79" s="276">
        <v>1174.9000000000001</v>
      </c>
      <c r="L79" s="276">
        <v>1150</v>
      </c>
      <c r="M79" s="276">
        <v>0.73280000000000001</v>
      </c>
    </row>
    <row r="80" spans="1:13">
      <c r="A80" s="300">
        <v>71</v>
      </c>
      <c r="B80" s="276" t="s">
        <v>97</v>
      </c>
      <c r="C80" s="276">
        <v>1371.85</v>
      </c>
      <c r="D80" s="278">
        <v>1376.8166666666666</v>
      </c>
      <c r="E80" s="278">
        <v>1359.0333333333333</v>
      </c>
      <c r="F80" s="278">
        <v>1346.2166666666667</v>
      </c>
      <c r="G80" s="278">
        <v>1328.4333333333334</v>
      </c>
      <c r="H80" s="278">
        <v>1389.6333333333332</v>
      </c>
      <c r="I80" s="278">
        <v>1407.4166666666665</v>
      </c>
      <c r="J80" s="278">
        <v>1420.2333333333331</v>
      </c>
      <c r="K80" s="276">
        <v>1394.6</v>
      </c>
      <c r="L80" s="276">
        <v>1364</v>
      </c>
      <c r="M80" s="276">
        <v>12.672840000000001</v>
      </c>
    </row>
    <row r="81" spans="1:13">
      <c r="A81" s="300">
        <v>72</v>
      </c>
      <c r="B81" s="276" t="s">
        <v>98</v>
      </c>
      <c r="C81" s="276">
        <v>191.3</v>
      </c>
      <c r="D81" s="278">
        <v>191.68333333333331</v>
      </c>
      <c r="E81" s="278">
        <v>189.11666666666662</v>
      </c>
      <c r="F81" s="278">
        <v>186.93333333333331</v>
      </c>
      <c r="G81" s="278">
        <v>184.36666666666662</v>
      </c>
      <c r="H81" s="278">
        <v>193.86666666666662</v>
      </c>
      <c r="I81" s="278">
        <v>196.43333333333328</v>
      </c>
      <c r="J81" s="278">
        <v>198.61666666666662</v>
      </c>
      <c r="K81" s="276">
        <v>194.25</v>
      </c>
      <c r="L81" s="276">
        <v>189.5</v>
      </c>
      <c r="M81" s="276">
        <v>36.56662</v>
      </c>
    </row>
    <row r="82" spans="1:13">
      <c r="A82" s="300">
        <v>73</v>
      </c>
      <c r="B82" s="276" t="s">
        <v>99</v>
      </c>
      <c r="C82" s="276">
        <v>65.5</v>
      </c>
      <c r="D82" s="278">
        <v>65.61666666666666</v>
      </c>
      <c r="E82" s="278">
        <v>64.73333333333332</v>
      </c>
      <c r="F82" s="278">
        <v>63.966666666666654</v>
      </c>
      <c r="G82" s="278">
        <v>63.083333333333314</v>
      </c>
      <c r="H82" s="278">
        <v>66.383333333333326</v>
      </c>
      <c r="I82" s="278">
        <v>67.26666666666668</v>
      </c>
      <c r="J82" s="278">
        <v>68.033333333333331</v>
      </c>
      <c r="K82" s="276">
        <v>66.5</v>
      </c>
      <c r="L82" s="276">
        <v>64.849999999999994</v>
      </c>
      <c r="M82" s="276">
        <v>382.1139</v>
      </c>
    </row>
    <row r="83" spans="1:13">
      <c r="A83" s="300">
        <v>74</v>
      </c>
      <c r="B83" s="276" t="s">
        <v>370</v>
      </c>
      <c r="C83" s="276">
        <v>148.1</v>
      </c>
      <c r="D83" s="278">
        <v>146.26666666666665</v>
      </c>
      <c r="E83" s="278">
        <v>143.58333333333331</v>
      </c>
      <c r="F83" s="278">
        <v>139.06666666666666</v>
      </c>
      <c r="G83" s="278">
        <v>136.38333333333333</v>
      </c>
      <c r="H83" s="278">
        <v>150.7833333333333</v>
      </c>
      <c r="I83" s="278">
        <v>153.46666666666664</v>
      </c>
      <c r="J83" s="278">
        <v>157.98333333333329</v>
      </c>
      <c r="K83" s="276">
        <v>148.94999999999999</v>
      </c>
      <c r="L83" s="276">
        <v>141.75</v>
      </c>
      <c r="M83" s="276">
        <v>22.95851</v>
      </c>
    </row>
    <row r="84" spans="1:13">
      <c r="A84" s="300">
        <v>75</v>
      </c>
      <c r="B84" s="276" t="s">
        <v>244</v>
      </c>
      <c r="C84" s="276">
        <v>78.95</v>
      </c>
      <c r="D84" s="278">
        <v>79.649999999999991</v>
      </c>
      <c r="E84" s="278">
        <v>76.999999999999986</v>
      </c>
      <c r="F84" s="278">
        <v>75.05</v>
      </c>
      <c r="G84" s="278">
        <v>72.399999999999991</v>
      </c>
      <c r="H84" s="278">
        <v>81.59999999999998</v>
      </c>
      <c r="I84" s="278">
        <v>84.249999999999986</v>
      </c>
      <c r="J84" s="278">
        <v>86.199999999999974</v>
      </c>
      <c r="K84" s="276">
        <v>82.3</v>
      </c>
      <c r="L84" s="276">
        <v>77.7</v>
      </c>
      <c r="M84" s="276">
        <v>42.917819999999999</v>
      </c>
    </row>
    <row r="85" spans="1:13">
      <c r="A85" s="300">
        <v>76</v>
      </c>
      <c r="B85" s="276" t="s">
        <v>100</v>
      </c>
      <c r="C85" s="276">
        <v>120.05</v>
      </c>
      <c r="D85" s="278">
        <v>120.95</v>
      </c>
      <c r="E85" s="278">
        <v>118.45</v>
      </c>
      <c r="F85" s="278">
        <v>116.85</v>
      </c>
      <c r="G85" s="278">
        <v>114.35</v>
      </c>
      <c r="H85" s="278">
        <v>122.55000000000001</v>
      </c>
      <c r="I85" s="278">
        <v>125.05000000000001</v>
      </c>
      <c r="J85" s="278">
        <v>126.65000000000002</v>
      </c>
      <c r="K85" s="276">
        <v>123.45</v>
      </c>
      <c r="L85" s="276">
        <v>119.35</v>
      </c>
      <c r="M85" s="276">
        <v>161.89659</v>
      </c>
    </row>
    <row r="86" spans="1:13">
      <c r="A86" s="300">
        <v>77</v>
      </c>
      <c r="B86" s="276" t="s">
        <v>245</v>
      </c>
      <c r="C86" s="276">
        <v>143.94999999999999</v>
      </c>
      <c r="D86" s="278">
        <v>143.81666666666666</v>
      </c>
      <c r="E86" s="278">
        <v>140.13333333333333</v>
      </c>
      <c r="F86" s="278">
        <v>136.31666666666666</v>
      </c>
      <c r="G86" s="278">
        <v>132.63333333333333</v>
      </c>
      <c r="H86" s="278">
        <v>147.63333333333333</v>
      </c>
      <c r="I86" s="278">
        <v>151.31666666666666</v>
      </c>
      <c r="J86" s="278">
        <v>155.13333333333333</v>
      </c>
      <c r="K86" s="276">
        <v>147.5</v>
      </c>
      <c r="L86" s="276">
        <v>140</v>
      </c>
      <c r="M86" s="276">
        <v>6.1786799999999999</v>
      </c>
    </row>
    <row r="87" spans="1:13">
      <c r="A87" s="300">
        <v>78</v>
      </c>
      <c r="B87" s="276" t="s">
        <v>101</v>
      </c>
      <c r="C87" s="276">
        <v>532.20000000000005</v>
      </c>
      <c r="D87" s="278">
        <v>530.98333333333335</v>
      </c>
      <c r="E87" s="278">
        <v>522.16666666666674</v>
      </c>
      <c r="F87" s="278">
        <v>512.13333333333344</v>
      </c>
      <c r="G87" s="278">
        <v>503.31666666666683</v>
      </c>
      <c r="H87" s="278">
        <v>541.01666666666665</v>
      </c>
      <c r="I87" s="278">
        <v>549.83333333333326</v>
      </c>
      <c r="J87" s="278">
        <v>559.86666666666656</v>
      </c>
      <c r="K87" s="276">
        <v>539.79999999999995</v>
      </c>
      <c r="L87" s="276">
        <v>520.95000000000005</v>
      </c>
      <c r="M87" s="276">
        <v>18.04111</v>
      </c>
    </row>
    <row r="88" spans="1:13">
      <c r="A88" s="300">
        <v>79</v>
      </c>
      <c r="B88" s="276" t="s">
        <v>103</v>
      </c>
      <c r="C88" s="276">
        <v>26.75</v>
      </c>
      <c r="D88" s="278">
        <v>26.933333333333334</v>
      </c>
      <c r="E88" s="278">
        <v>26.316666666666666</v>
      </c>
      <c r="F88" s="278">
        <v>25.883333333333333</v>
      </c>
      <c r="G88" s="278">
        <v>25.266666666666666</v>
      </c>
      <c r="H88" s="278">
        <v>27.366666666666667</v>
      </c>
      <c r="I88" s="278">
        <v>27.983333333333334</v>
      </c>
      <c r="J88" s="278">
        <v>28.416666666666668</v>
      </c>
      <c r="K88" s="276">
        <v>27.55</v>
      </c>
      <c r="L88" s="276">
        <v>26.5</v>
      </c>
      <c r="M88" s="276">
        <v>119.79313</v>
      </c>
    </row>
    <row r="89" spans="1:13">
      <c r="A89" s="300">
        <v>80</v>
      </c>
      <c r="B89" s="276" t="s">
        <v>246</v>
      </c>
      <c r="C89" s="276">
        <v>524.35</v>
      </c>
      <c r="D89" s="278">
        <v>526.79999999999995</v>
      </c>
      <c r="E89" s="278">
        <v>518.59999999999991</v>
      </c>
      <c r="F89" s="278">
        <v>512.84999999999991</v>
      </c>
      <c r="G89" s="278">
        <v>504.64999999999986</v>
      </c>
      <c r="H89" s="278">
        <v>532.54999999999995</v>
      </c>
      <c r="I89" s="278">
        <v>540.75</v>
      </c>
      <c r="J89" s="278">
        <v>546.5</v>
      </c>
      <c r="K89" s="276">
        <v>535</v>
      </c>
      <c r="L89" s="276">
        <v>521.04999999999995</v>
      </c>
      <c r="M89" s="276">
        <v>1.30403</v>
      </c>
    </row>
    <row r="90" spans="1:13">
      <c r="A90" s="300">
        <v>81</v>
      </c>
      <c r="B90" s="276" t="s">
        <v>104</v>
      </c>
      <c r="C90" s="276">
        <v>728.55</v>
      </c>
      <c r="D90" s="278">
        <v>720.61666666666667</v>
      </c>
      <c r="E90" s="278">
        <v>707.23333333333335</v>
      </c>
      <c r="F90" s="278">
        <v>685.91666666666663</v>
      </c>
      <c r="G90" s="278">
        <v>672.5333333333333</v>
      </c>
      <c r="H90" s="278">
        <v>741.93333333333339</v>
      </c>
      <c r="I90" s="278">
        <v>755.31666666666683</v>
      </c>
      <c r="J90" s="278">
        <v>776.63333333333344</v>
      </c>
      <c r="K90" s="276">
        <v>734</v>
      </c>
      <c r="L90" s="276">
        <v>699.3</v>
      </c>
      <c r="M90" s="276">
        <v>47.029710000000001</v>
      </c>
    </row>
    <row r="91" spans="1:13">
      <c r="A91" s="300">
        <v>82</v>
      </c>
      <c r="B91" s="276" t="s">
        <v>247</v>
      </c>
      <c r="C91" s="276">
        <v>443.95</v>
      </c>
      <c r="D91" s="278">
        <v>442.10000000000008</v>
      </c>
      <c r="E91" s="278">
        <v>436.20000000000016</v>
      </c>
      <c r="F91" s="278">
        <v>428.4500000000001</v>
      </c>
      <c r="G91" s="278">
        <v>422.55000000000018</v>
      </c>
      <c r="H91" s="278">
        <v>449.85000000000014</v>
      </c>
      <c r="I91" s="278">
        <v>455.75000000000011</v>
      </c>
      <c r="J91" s="278">
        <v>463.50000000000011</v>
      </c>
      <c r="K91" s="276">
        <v>448</v>
      </c>
      <c r="L91" s="276">
        <v>434.35</v>
      </c>
      <c r="M91" s="276">
        <v>1.5362199999999999</v>
      </c>
    </row>
    <row r="92" spans="1:13">
      <c r="A92" s="300">
        <v>83</v>
      </c>
      <c r="B92" s="276" t="s">
        <v>248</v>
      </c>
      <c r="C92" s="276">
        <v>1279.7</v>
      </c>
      <c r="D92" s="278">
        <v>1272.6666666666667</v>
      </c>
      <c r="E92" s="278">
        <v>1250.3333333333335</v>
      </c>
      <c r="F92" s="278">
        <v>1220.9666666666667</v>
      </c>
      <c r="G92" s="278">
        <v>1198.6333333333334</v>
      </c>
      <c r="H92" s="278">
        <v>1302.0333333333335</v>
      </c>
      <c r="I92" s="278">
        <v>1324.366666666667</v>
      </c>
      <c r="J92" s="278">
        <v>1353.7333333333336</v>
      </c>
      <c r="K92" s="276">
        <v>1295</v>
      </c>
      <c r="L92" s="276">
        <v>1243.3</v>
      </c>
      <c r="M92" s="276">
        <v>7.6188599999999997</v>
      </c>
    </row>
    <row r="93" spans="1:13">
      <c r="A93" s="300">
        <v>84</v>
      </c>
      <c r="B93" s="276" t="s">
        <v>105</v>
      </c>
      <c r="C93" s="276">
        <v>909.5</v>
      </c>
      <c r="D93" s="278">
        <v>912.2833333333333</v>
      </c>
      <c r="E93" s="278">
        <v>899.76666666666665</v>
      </c>
      <c r="F93" s="278">
        <v>890.0333333333333</v>
      </c>
      <c r="G93" s="278">
        <v>877.51666666666665</v>
      </c>
      <c r="H93" s="278">
        <v>922.01666666666665</v>
      </c>
      <c r="I93" s="278">
        <v>934.5333333333333</v>
      </c>
      <c r="J93" s="278">
        <v>944.26666666666665</v>
      </c>
      <c r="K93" s="276">
        <v>924.8</v>
      </c>
      <c r="L93" s="276">
        <v>902.55</v>
      </c>
      <c r="M93" s="276">
        <v>17.271660000000001</v>
      </c>
    </row>
    <row r="94" spans="1:13">
      <c r="A94" s="300">
        <v>85</v>
      </c>
      <c r="B94" s="276" t="s">
        <v>250</v>
      </c>
      <c r="C94" s="276">
        <v>233.3</v>
      </c>
      <c r="D94" s="278">
        <v>231.76666666666665</v>
      </c>
      <c r="E94" s="278">
        <v>228.5333333333333</v>
      </c>
      <c r="F94" s="278">
        <v>223.76666666666665</v>
      </c>
      <c r="G94" s="278">
        <v>220.5333333333333</v>
      </c>
      <c r="H94" s="278">
        <v>236.5333333333333</v>
      </c>
      <c r="I94" s="278">
        <v>239.76666666666665</v>
      </c>
      <c r="J94" s="278">
        <v>244.5333333333333</v>
      </c>
      <c r="K94" s="276">
        <v>235</v>
      </c>
      <c r="L94" s="276">
        <v>227</v>
      </c>
      <c r="M94" s="276">
        <v>8.82681</v>
      </c>
    </row>
    <row r="95" spans="1:13">
      <c r="A95" s="300">
        <v>86</v>
      </c>
      <c r="B95" s="276" t="s">
        <v>386</v>
      </c>
      <c r="C95" s="276">
        <v>348.35</v>
      </c>
      <c r="D95" s="278">
        <v>349.8</v>
      </c>
      <c r="E95" s="278">
        <v>344.70000000000005</v>
      </c>
      <c r="F95" s="278">
        <v>341.05</v>
      </c>
      <c r="G95" s="278">
        <v>335.95000000000005</v>
      </c>
      <c r="H95" s="278">
        <v>353.45000000000005</v>
      </c>
      <c r="I95" s="278">
        <v>358.55000000000007</v>
      </c>
      <c r="J95" s="278">
        <v>362.20000000000005</v>
      </c>
      <c r="K95" s="276">
        <v>354.9</v>
      </c>
      <c r="L95" s="276">
        <v>346.15</v>
      </c>
      <c r="M95" s="276">
        <v>10.2639</v>
      </c>
    </row>
    <row r="96" spans="1:13">
      <c r="A96" s="300">
        <v>87</v>
      </c>
      <c r="B96" s="276" t="s">
        <v>106</v>
      </c>
      <c r="C96" s="276">
        <v>827.4</v>
      </c>
      <c r="D96" s="278">
        <v>827.26666666666677</v>
      </c>
      <c r="E96" s="278">
        <v>819.13333333333355</v>
      </c>
      <c r="F96" s="278">
        <v>810.86666666666679</v>
      </c>
      <c r="G96" s="278">
        <v>802.73333333333358</v>
      </c>
      <c r="H96" s="278">
        <v>835.53333333333353</v>
      </c>
      <c r="I96" s="278">
        <v>843.66666666666674</v>
      </c>
      <c r="J96" s="278">
        <v>851.93333333333351</v>
      </c>
      <c r="K96" s="276">
        <v>835.4</v>
      </c>
      <c r="L96" s="276">
        <v>819</v>
      </c>
      <c r="M96" s="276">
        <v>15.513870000000001</v>
      </c>
    </row>
    <row r="97" spans="1:13">
      <c r="A97" s="300">
        <v>88</v>
      </c>
      <c r="B97" s="276" t="s">
        <v>108</v>
      </c>
      <c r="C97" s="276">
        <v>866.75</v>
      </c>
      <c r="D97" s="278">
        <v>869.85</v>
      </c>
      <c r="E97" s="278">
        <v>861.90000000000009</v>
      </c>
      <c r="F97" s="278">
        <v>857.05000000000007</v>
      </c>
      <c r="G97" s="278">
        <v>849.10000000000014</v>
      </c>
      <c r="H97" s="278">
        <v>874.7</v>
      </c>
      <c r="I97" s="278">
        <v>882.65000000000009</v>
      </c>
      <c r="J97" s="278">
        <v>887.5</v>
      </c>
      <c r="K97" s="276">
        <v>877.8</v>
      </c>
      <c r="L97" s="276">
        <v>865</v>
      </c>
      <c r="M97" s="276">
        <v>46.418979999999998</v>
      </c>
    </row>
    <row r="98" spans="1:13">
      <c r="A98" s="300">
        <v>89</v>
      </c>
      <c r="B98" s="276" t="s">
        <v>109</v>
      </c>
      <c r="C98" s="276">
        <v>2289.1</v>
      </c>
      <c r="D98" s="278">
        <v>2286.3666666666668</v>
      </c>
      <c r="E98" s="278">
        <v>2269.7333333333336</v>
      </c>
      <c r="F98" s="278">
        <v>2250.3666666666668</v>
      </c>
      <c r="G98" s="278">
        <v>2233.7333333333336</v>
      </c>
      <c r="H98" s="278">
        <v>2305.7333333333336</v>
      </c>
      <c r="I98" s="278">
        <v>2322.3666666666668</v>
      </c>
      <c r="J98" s="278">
        <v>2341.7333333333336</v>
      </c>
      <c r="K98" s="276">
        <v>2303</v>
      </c>
      <c r="L98" s="276">
        <v>2267</v>
      </c>
      <c r="M98" s="276">
        <v>25.450810000000001</v>
      </c>
    </row>
    <row r="99" spans="1:13">
      <c r="A99" s="300">
        <v>90</v>
      </c>
      <c r="B99" s="276" t="s">
        <v>252</v>
      </c>
      <c r="C99" s="276">
        <v>2839.15</v>
      </c>
      <c r="D99" s="278">
        <v>2814.3833333333332</v>
      </c>
      <c r="E99" s="278">
        <v>2780.7666666666664</v>
      </c>
      <c r="F99" s="278">
        <v>2722.3833333333332</v>
      </c>
      <c r="G99" s="278">
        <v>2688.7666666666664</v>
      </c>
      <c r="H99" s="278">
        <v>2872.7666666666664</v>
      </c>
      <c r="I99" s="278">
        <v>2906.3833333333332</v>
      </c>
      <c r="J99" s="278">
        <v>2964.7666666666664</v>
      </c>
      <c r="K99" s="276">
        <v>2848</v>
      </c>
      <c r="L99" s="276">
        <v>2756</v>
      </c>
      <c r="M99" s="276">
        <v>4.26532</v>
      </c>
    </row>
    <row r="100" spans="1:13">
      <c r="A100" s="300">
        <v>91</v>
      </c>
      <c r="B100" s="276" t="s">
        <v>110</v>
      </c>
      <c r="C100" s="276">
        <v>1385.85</v>
      </c>
      <c r="D100" s="278">
        <v>1387.8666666666668</v>
      </c>
      <c r="E100" s="278">
        <v>1373.7333333333336</v>
      </c>
      <c r="F100" s="278">
        <v>1361.6166666666668</v>
      </c>
      <c r="G100" s="278">
        <v>1347.4833333333336</v>
      </c>
      <c r="H100" s="278">
        <v>1399.9833333333336</v>
      </c>
      <c r="I100" s="278">
        <v>1414.1166666666668</v>
      </c>
      <c r="J100" s="278">
        <v>1426.2333333333336</v>
      </c>
      <c r="K100" s="276">
        <v>1402</v>
      </c>
      <c r="L100" s="276">
        <v>1375.75</v>
      </c>
      <c r="M100" s="276">
        <v>98.639830000000003</v>
      </c>
    </row>
    <row r="101" spans="1:13">
      <c r="A101" s="300">
        <v>92</v>
      </c>
      <c r="B101" s="276" t="s">
        <v>253</v>
      </c>
      <c r="C101" s="276">
        <v>659.45</v>
      </c>
      <c r="D101" s="278">
        <v>655.36666666666667</v>
      </c>
      <c r="E101" s="278">
        <v>649.73333333333335</v>
      </c>
      <c r="F101" s="278">
        <v>640.01666666666665</v>
      </c>
      <c r="G101" s="278">
        <v>634.38333333333333</v>
      </c>
      <c r="H101" s="278">
        <v>665.08333333333337</v>
      </c>
      <c r="I101" s="278">
        <v>670.71666666666681</v>
      </c>
      <c r="J101" s="278">
        <v>680.43333333333339</v>
      </c>
      <c r="K101" s="276">
        <v>661</v>
      </c>
      <c r="L101" s="276">
        <v>645.65</v>
      </c>
      <c r="M101" s="276">
        <v>55.826659999999997</v>
      </c>
    </row>
    <row r="102" spans="1:13">
      <c r="A102" s="300">
        <v>93</v>
      </c>
      <c r="B102" s="276" t="s">
        <v>111</v>
      </c>
      <c r="C102" s="276">
        <v>3194.3</v>
      </c>
      <c r="D102" s="278">
        <v>3189.35</v>
      </c>
      <c r="E102" s="278">
        <v>3170.95</v>
      </c>
      <c r="F102" s="278">
        <v>3147.6</v>
      </c>
      <c r="G102" s="278">
        <v>3129.2</v>
      </c>
      <c r="H102" s="278">
        <v>3212.7</v>
      </c>
      <c r="I102" s="278">
        <v>3231.1000000000004</v>
      </c>
      <c r="J102" s="278">
        <v>3254.45</v>
      </c>
      <c r="K102" s="276">
        <v>3207.75</v>
      </c>
      <c r="L102" s="276">
        <v>3166</v>
      </c>
      <c r="M102" s="276">
        <v>5.5996800000000002</v>
      </c>
    </row>
    <row r="103" spans="1:13">
      <c r="A103" s="300">
        <v>94</v>
      </c>
      <c r="B103" s="276" t="s">
        <v>114</v>
      </c>
      <c r="C103" s="276">
        <v>242.7</v>
      </c>
      <c r="D103" s="278">
        <v>242.06666666666669</v>
      </c>
      <c r="E103" s="278">
        <v>238.63333333333338</v>
      </c>
      <c r="F103" s="278">
        <v>234.56666666666669</v>
      </c>
      <c r="G103" s="278">
        <v>231.13333333333338</v>
      </c>
      <c r="H103" s="278">
        <v>246.13333333333338</v>
      </c>
      <c r="I103" s="278">
        <v>249.56666666666672</v>
      </c>
      <c r="J103" s="278">
        <v>253.63333333333338</v>
      </c>
      <c r="K103" s="276">
        <v>245.5</v>
      </c>
      <c r="L103" s="276">
        <v>238</v>
      </c>
      <c r="M103" s="276">
        <v>196.73032000000001</v>
      </c>
    </row>
    <row r="104" spans="1:13">
      <c r="A104" s="300">
        <v>95</v>
      </c>
      <c r="B104" s="276" t="s">
        <v>115</v>
      </c>
      <c r="C104" s="276">
        <v>215.55</v>
      </c>
      <c r="D104" s="278">
        <v>215.71666666666667</v>
      </c>
      <c r="E104" s="278">
        <v>212.43333333333334</v>
      </c>
      <c r="F104" s="278">
        <v>209.31666666666666</v>
      </c>
      <c r="G104" s="278">
        <v>206.03333333333333</v>
      </c>
      <c r="H104" s="278">
        <v>218.83333333333334</v>
      </c>
      <c r="I104" s="278">
        <v>222.1166666666667</v>
      </c>
      <c r="J104" s="278">
        <v>225.23333333333335</v>
      </c>
      <c r="K104" s="276">
        <v>219</v>
      </c>
      <c r="L104" s="276">
        <v>212.6</v>
      </c>
      <c r="M104" s="276">
        <v>62.744700000000002</v>
      </c>
    </row>
    <row r="105" spans="1:13">
      <c r="A105" s="300">
        <v>96</v>
      </c>
      <c r="B105" s="276" t="s">
        <v>116</v>
      </c>
      <c r="C105" s="276">
        <v>2350.4499999999998</v>
      </c>
      <c r="D105" s="278">
        <v>2327.8000000000002</v>
      </c>
      <c r="E105" s="278">
        <v>2297.7000000000003</v>
      </c>
      <c r="F105" s="278">
        <v>2244.9500000000003</v>
      </c>
      <c r="G105" s="278">
        <v>2214.8500000000004</v>
      </c>
      <c r="H105" s="278">
        <v>2380.5500000000002</v>
      </c>
      <c r="I105" s="278">
        <v>2410.6500000000005</v>
      </c>
      <c r="J105" s="278">
        <v>2463.4</v>
      </c>
      <c r="K105" s="276">
        <v>2357.9</v>
      </c>
      <c r="L105" s="276">
        <v>2275.0500000000002</v>
      </c>
      <c r="M105" s="276">
        <v>30.413699999999999</v>
      </c>
    </row>
    <row r="106" spans="1:13">
      <c r="A106" s="300">
        <v>97</v>
      </c>
      <c r="B106" s="276" t="s">
        <v>254</v>
      </c>
      <c r="C106" s="276">
        <v>239.7</v>
      </c>
      <c r="D106" s="278">
        <v>239.93333333333331</v>
      </c>
      <c r="E106" s="278">
        <v>235.86666666666662</v>
      </c>
      <c r="F106" s="278">
        <v>232.0333333333333</v>
      </c>
      <c r="G106" s="278">
        <v>227.96666666666661</v>
      </c>
      <c r="H106" s="278">
        <v>243.76666666666662</v>
      </c>
      <c r="I106" s="278">
        <v>247.83333333333329</v>
      </c>
      <c r="J106" s="278">
        <v>251.66666666666663</v>
      </c>
      <c r="K106" s="276">
        <v>244</v>
      </c>
      <c r="L106" s="276">
        <v>236.1</v>
      </c>
      <c r="M106" s="276">
        <v>6.69991</v>
      </c>
    </row>
    <row r="107" spans="1:13">
      <c r="A107" s="300">
        <v>98</v>
      </c>
      <c r="B107" s="276" t="s">
        <v>255</v>
      </c>
      <c r="C107" s="276">
        <v>39.299999999999997</v>
      </c>
      <c r="D107" s="278">
        <v>39.383333333333333</v>
      </c>
      <c r="E107" s="278">
        <v>38.366666666666667</v>
      </c>
      <c r="F107" s="278">
        <v>37.433333333333337</v>
      </c>
      <c r="G107" s="278">
        <v>36.416666666666671</v>
      </c>
      <c r="H107" s="278">
        <v>40.316666666666663</v>
      </c>
      <c r="I107" s="278">
        <v>41.333333333333329</v>
      </c>
      <c r="J107" s="278">
        <v>42.266666666666659</v>
      </c>
      <c r="K107" s="276">
        <v>40.4</v>
      </c>
      <c r="L107" s="276">
        <v>38.450000000000003</v>
      </c>
      <c r="M107" s="276">
        <v>20.330020000000001</v>
      </c>
    </row>
    <row r="108" spans="1:13">
      <c r="A108" s="300">
        <v>99</v>
      </c>
      <c r="B108" s="276" t="s">
        <v>117</v>
      </c>
      <c r="C108" s="276">
        <v>195.3</v>
      </c>
      <c r="D108" s="278">
        <v>195.61666666666665</v>
      </c>
      <c r="E108" s="278">
        <v>190.8833333333333</v>
      </c>
      <c r="F108" s="278">
        <v>186.46666666666664</v>
      </c>
      <c r="G108" s="278">
        <v>181.73333333333329</v>
      </c>
      <c r="H108" s="278">
        <v>200.0333333333333</v>
      </c>
      <c r="I108" s="278">
        <v>204.76666666666665</v>
      </c>
      <c r="J108" s="278">
        <v>209.18333333333331</v>
      </c>
      <c r="K108" s="276">
        <v>200.35</v>
      </c>
      <c r="L108" s="276">
        <v>191.2</v>
      </c>
      <c r="M108" s="276">
        <v>104.9644</v>
      </c>
    </row>
    <row r="109" spans="1:13">
      <c r="A109" s="300">
        <v>100</v>
      </c>
      <c r="B109" s="276" t="s">
        <v>118</v>
      </c>
      <c r="C109" s="276">
        <v>506.95</v>
      </c>
      <c r="D109" s="278">
        <v>506.7</v>
      </c>
      <c r="E109" s="278">
        <v>499</v>
      </c>
      <c r="F109" s="278">
        <v>491.05</v>
      </c>
      <c r="G109" s="278">
        <v>483.35</v>
      </c>
      <c r="H109" s="278">
        <v>514.65</v>
      </c>
      <c r="I109" s="278">
        <v>522.34999999999991</v>
      </c>
      <c r="J109" s="278">
        <v>530.29999999999995</v>
      </c>
      <c r="K109" s="276">
        <v>514.4</v>
      </c>
      <c r="L109" s="276">
        <v>498.75</v>
      </c>
      <c r="M109" s="276">
        <v>204.1902</v>
      </c>
    </row>
    <row r="110" spans="1:13">
      <c r="A110" s="300">
        <v>101</v>
      </c>
      <c r="B110" s="276" t="s">
        <v>256</v>
      </c>
      <c r="C110" s="276">
        <v>1449.75</v>
      </c>
      <c r="D110" s="278">
        <v>1444.4666666666665</v>
      </c>
      <c r="E110" s="278">
        <v>1430.883333333333</v>
      </c>
      <c r="F110" s="278">
        <v>1412.0166666666664</v>
      </c>
      <c r="G110" s="278">
        <v>1398.4333333333329</v>
      </c>
      <c r="H110" s="278">
        <v>1463.333333333333</v>
      </c>
      <c r="I110" s="278">
        <v>1476.9166666666665</v>
      </c>
      <c r="J110" s="278">
        <v>1495.7833333333331</v>
      </c>
      <c r="K110" s="276">
        <v>1458.05</v>
      </c>
      <c r="L110" s="276">
        <v>1425.6</v>
      </c>
      <c r="M110" s="276">
        <v>5.75732</v>
      </c>
    </row>
    <row r="111" spans="1:13">
      <c r="A111" s="300">
        <v>102</v>
      </c>
      <c r="B111" s="276" t="s">
        <v>119</v>
      </c>
      <c r="C111" s="276">
        <v>496.55</v>
      </c>
      <c r="D111" s="278">
        <v>493.4666666666667</v>
      </c>
      <c r="E111" s="278">
        <v>487.93333333333339</v>
      </c>
      <c r="F111" s="278">
        <v>479.31666666666672</v>
      </c>
      <c r="G111" s="278">
        <v>473.78333333333342</v>
      </c>
      <c r="H111" s="278">
        <v>502.08333333333337</v>
      </c>
      <c r="I111" s="278">
        <v>507.61666666666667</v>
      </c>
      <c r="J111" s="278">
        <v>516.23333333333335</v>
      </c>
      <c r="K111" s="276">
        <v>499</v>
      </c>
      <c r="L111" s="276">
        <v>484.85</v>
      </c>
      <c r="M111" s="276">
        <v>39.933970000000002</v>
      </c>
    </row>
    <row r="112" spans="1:13">
      <c r="A112" s="300">
        <v>103</v>
      </c>
      <c r="B112" s="276" t="s">
        <v>257</v>
      </c>
      <c r="C112" s="276">
        <v>40.549999999999997</v>
      </c>
      <c r="D112" s="278">
        <v>40.75</v>
      </c>
      <c r="E112" s="278">
        <v>39.799999999999997</v>
      </c>
      <c r="F112" s="278">
        <v>39.049999999999997</v>
      </c>
      <c r="G112" s="278">
        <v>38.099999999999994</v>
      </c>
      <c r="H112" s="278">
        <v>41.5</v>
      </c>
      <c r="I112" s="278">
        <v>42.45</v>
      </c>
      <c r="J112" s="278">
        <v>43.2</v>
      </c>
      <c r="K112" s="276">
        <v>41.7</v>
      </c>
      <c r="L112" s="276">
        <v>40</v>
      </c>
      <c r="M112" s="276">
        <v>26.10745</v>
      </c>
    </row>
    <row r="113" spans="1:13">
      <c r="A113" s="300">
        <v>104</v>
      </c>
      <c r="B113" s="276" t="s">
        <v>120</v>
      </c>
      <c r="C113" s="276">
        <v>9.85</v>
      </c>
      <c r="D113" s="278">
        <v>9.8666666666666671</v>
      </c>
      <c r="E113" s="278">
        <v>9.6333333333333346</v>
      </c>
      <c r="F113" s="278">
        <v>9.4166666666666679</v>
      </c>
      <c r="G113" s="278">
        <v>9.1833333333333353</v>
      </c>
      <c r="H113" s="278">
        <v>10.083333333333334</v>
      </c>
      <c r="I113" s="278">
        <v>10.316666666666668</v>
      </c>
      <c r="J113" s="278">
        <v>10.533333333333333</v>
      </c>
      <c r="K113" s="276">
        <v>10.1</v>
      </c>
      <c r="L113" s="276">
        <v>9.65</v>
      </c>
      <c r="M113" s="276">
        <v>1594.9419</v>
      </c>
    </row>
    <row r="114" spans="1:13">
      <c r="A114" s="300">
        <v>105</v>
      </c>
      <c r="B114" s="276" t="s">
        <v>121</v>
      </c>
      <c r="C114" s="276">
        <v>37.6</v>
      </c>
      <c r="D114" s="278">
        <v>37.700000000000003</v>
      </c>
      <c r="E114" s="278">
        <v>36.700000000000003</v>
      </c>
      <c r="F114" s="278">
        <v>35.799999999999997</v>
      </c>
      <c r="G114" s="278">
        <v>34.799999999999997</v>
      </c>
      <c r="H114" s="278">
        <v>38.600000000000009</v>
      </c>
      <c r="I114" s="278">
        <v>39.600000000000009</v>
      </c>
      <c r="J114" s="278">
        <v>40.500000000000014</v>
      </c>
      <c r="K114" s="276">
        <v>38.700000000000003</v>
      </c>
      <c r="L114" s="276">
        <v>36.799999999999997</v>
      </c>
      <c r="M114" s="276">
        <v>380.75315999999998</v>
      </c>
    </row>
    <row r="115" spans="1:13">
      <c r="A115" s="300">
        <v>106</v>
      </c>
      <c r="B115" s="276" t="s">
        <v>122</v>
      </c>
      <c r="C115" s="276">
        <v>481.7</v>
      </c>
      <c r="D115" s="278">
        <v>483.05</v>
      </c>
      <c r="E115" s="278">
        <v>477.65000000000003</v>
      </c>
      <c r="F115" s="278">
        <v>473.6</v>
      </c>
      <c r="G115" s="278">
        <v>468.20000000000005</v>
      </c>
      <c r="H115" s="278">
        <v>487.1</v>
      </c>
      <c r="I115" s="278">
        <v>492.5</v>
      </c>
      <c r="J115" s="278">
        <v>496.55</v>
      </c>
      <c r="K115" s="276">
        <v>488.45</v>
      </c>
      <c r="L115" s="276">
        <v>479</v>
      </c>
      <c r="M115" s="276">
        <v>17.113900000000001</v>
      </c>
    </row>
    <row r="116" spans="1:13">
      <c r="A116" s="300">
        <v>107</v>
      </c>
      <c r="B116" s="276" t="s">
        <v>260</v>
      </c>
      <c r="C116" s="276">
        <v>128</v>
      </c>
      <c r="D116" s="278">
        <v>129.18333333333334</v>
      </c>
      <c r="E116" s="278">
        <v>126.56666666666666</v>
      </c>
      <c r="F116" s="278">
        <v>125.13333333333333</v>
      </c>
      <c r="G116" s="278">
        <v>122.51666666666665</v>
      </c>
      <c r="H116" s="278">
        <v>130.61666666666667</v>
      </c>
      <c r="I116" s="278">
        <v>133.23333333333335</v>
      </c>
      <c r="J116" s="278">
        <v>134.66666666666669</v>
      </c>
      <c r="K116" s="276">
        <v>131.80000000000001</v>
      </c>
      <c r="L116" s="276">
        <v>127.75</v>
      </c>
      <c r="M116" s="276">
        <v>16.819769999999998</v>
      </c>
    </row>
    <row r="117" spans="1:13">
      <c r="A117" s="300">
        <v>108</v>
      </c>
      <c r="B117" s="276" t="s">
        <v>123</v>
      </c>
      <c r="C117" s="276">
        <v>1736.35</v>
      </c>
      <c r="D117" s="278">
        <v>1736.1166666666668</v>
      </c>
      <c r="E117" s="278">
        <v>1722.2333333333336</v>
      </c>
      <c r="F117" s="278">
        <v>1708.1166666666668</v>
      </c>
      <c r="G117" s="278">
        <v>1694.2333333333336</v>
      </c>
      <c r="H117" s="278">
        <v>1750.2333333333336</v>
      </c>
      <c r="I117" s="278">
        <v>1764.1166666666668</v>
      </c>
      <c r="J117" s="278">
        <v>1778.2333333333336</v>
      </c>
      <c r="K117" s="276">
        <v>1750</v>
      </c>
      <c r="L117" s="276">
        <v>1722</v>
      </c>
      <c r="M117" s="276">
        <v>9.4329499999999999</v>
      </c>
    </row>
    <row r="118" spans="1:13">
      <c r="A118" s="300">
        <v>109</v>
      </c>
      <c r="B118" s="276" t="s">
        <v>124</v>
      </c>
      <c r="C118" s="276">
        <v>915.85</v>
      </c>
      <c r="D118" s="278">
        <v>915.94999999999993</v>
      </c>
      <c r="E118" s="278">
        <v>904.89999999999986</v>
      </c>
      <c r="F118" s="278">
        <v>893.94999999999993</v>
      </c>
      <c r="G118" s="278">
        <v>882.89999999999986</v>
      </c>
      <c r="H118" s="278">
        <v>926.89999999999986</v>
      </c>
      <c r="I118" s="278">
        <v>937.94999999999982</v>
      </c>
      <c r="J118" s="278">
        <v>948.89999999999986</v>
      </c>
      <c r="K118" s="276">
        <v>927</v>
      </c>
      <c r="L118" s="276">
        <v>905</v>
      </c>
      <c r="M118" s="276">
        <v>91.455969999999994</v>
      </c>
    </row>
    <row r="119" spans="1:13">
      <c r="A119" s="300">
        <v>110</v>
      </c>
      <c r="B119" s="276" t="s">
        <v>125</v>
      </c>
      <c r="C119" s="276">
        <v>245.75</v>
      </c>
      <c r="D119" s="278">
        <v>244.86666666666667</v>
      </c>
      <c r="E119" s="278">
        <v>241.38333333333335</v>
      </c>
      <c r="F119" s="278">
        <v>237.01666666666668</v>
      </c>
      <c r="G119" s="278">
        <v>233.53333333333336</v>
      </c>
      <c r="H119" s="278">
        <v>249.23333333333335</v>
      </c>
      <c r="I119" s="278">
        <v>252.7166666666667</v>
      </c>
      <c r="J119" s="278">
        <v>257.08333333333337</v>
      </c>
      <c r="K119" s="276">
        <v>248.35</v>
      </c>
      <c r="L119" s="276">
        <v>240.5</v>
      </c>
      <c r="M119" s="276">
        <v>60.11938</v>
      </c>
    </row>
    <row r="120" spans="1:13">
      <c r="A120" s="300">
        <v>111</v>
      </c>
      <c r="B120" s="276" t="s">
        <v>126</v>
      </c>
      <c r="C120" s="276">
        <v>1167.75</v>
      </c>
      <c r="D120" s="278">
        <v>1163.1333333333334</v>
      </c>
      <c r="E120" s="278">
        <v>1154.6166666666668</v>
      </c>
      <c r="F120" s="278">
        <v>1141.4833333333333</v>
      </c>
      <c r="G120" s="278">
        <v>1132.9666666666667</v>
      </c>
      <c r="H120" s="278">
        <v>1176.2666666666669</v>
      </c>
      <c r="I120" s="278">
        <v>1184.7833333333338</v>
      </c>
      <c r="J120" s="278">
        <v>1197.916666666667</v>
      </c>
      <c r="K120" s="276">
        <v>1171.6500000000001</v>
      </c>
      <c r="L120" s="276">
        <v>1150</v>
      </c>
      <c r="M120" s="276">
        <v>94.887820000000005</v>
      </c>
    </row>
    <row r="121" spans="1:13">
      <c r="A121" s="300">
        <v>112</v>
      </c>
      <c r="B121" s="276" t="s">
        <v>127</v>
      </c>
      <c r="C121" s="276">
        <v>92.45</v>
      </c>
      <c r="D121" s="278">
        <v>92.5</v>
      </c>
      <c r="E121" s="278">
        <v>91.1</v>
      </c>
      <c r="F121" s="278">
        <v>89.75</v>
      </c>
      <c r="G121" s="278">
        <v>88.35</v>
      </c>
      <c r="H121" s="278">
        <v>93.85</v>
      </c>
      <c r="I121" s="278">
        <v>95.25</v>
      </c>
      <c r="J121" s="278">
        <v>96.6</v>
      </c>
      <c r="K121" s="276">
        <v>93.9</v>
      </c>
      <c r="L121" s="276">
        <v>91.15</v>
      </c>
      <c r="M121" s="276">
        <v>222.43189000000001</v>
      </c>
    </row>
    <row r="122" spans="1:13">
      <c r="A122" s="300">
        <v>113</v>
      </c>
      <c r="B122" s="276" t="s">
        <v>262</v>
      </c>
      <c r="C122" s="276">
        <v>2222.1</v>
      </c>
      <c r="D122" s="278">
        <v>2227.7666666666669</v>
      </c>
      <c r="E122" s="278">
        <v>2201.5333333333338</v>
      </c>
      <c r="F122" s="278">
        <v>2180.9666666666667</v>
      </c>
      <c r="G122" s="278">
        <v>2154.7333333333336</v>
      </c>
      <c r="H122" s="278">
        <v>2248.3333333333339</v>
      </c>
      <c r="I122" s="278">
        <v>2274.5666666666666</v>
      </c>
      <c r="J122" s="278">
        <v>2295.1333333333341</v>
      </c>
      <c r="K122" s="276">
        <v>2254</v>
      </c>
      <c r="L122" s="276">
        <v>2207.1999999999998</v>
      </c>
      <c r="M122" s="276">
        <v>2.2010000000000001</v>
      </c>
    </row>
    <row r="123" spans="1:13">
      <c r="A123" s="300">
        <v>114</v>
      </c>
      <c r="B123" s="276" t="s">
        <v>2931</v>
      </c>
      <c r="C123" s="276">
        <v>1452.75</v>
      </c>
      <c r="D123" s="278">
        <v>1460.8</v>
      </c>
      <c r="E123" s="278">
        <v>1396.9499999999998</v>
      </c>
      <c r="F123" s="278">
        <v>1341.1499999999999</v>
      </c>
      <c r="G123" s="278">
        <v>1277.2999999999997</v>
      </c>
      <c r="H123" s="278">
        <v>1516.6</v>
      </c>
      <c r="I123" s="278">
        <v>1580.4499999999998</v>
      </c>
      <c r="J123" s="278">
        <v>1636.25</v>
      </c>
      <c r="K123" s="276">
        <v>1524.65</v>
      </c>
      <c r="L123" s="276">
        <v>1405</v>
      </c>
      <c r="M123" s="276">
        <v>171.86933999999999</v>
      </c>
    </row>
    <row r="124" spans="1:13">
      <c r="A124" s="300">
        <v>115</v>
      </c>
      <c r="B124" s="276" t="s">
        <v>128</v>
      </c>
      <c r="C124" s="276">
        <v>212.7</v>
      </c>
      <c r="D124" s="278">
        <v>209.83333333333334</v>
      </c>
      <c r="E124" s="278">
        <v>206.01666666666668</v>
      </c>
      <c r="F124" s="278">
        <v>199.33333333333334</v>
      </c>
      <c r="G124" s="278">
        <v>195.51666666666668</v>
      </c>
      <c r="H124" s="278">
        <v>216.51666666666668</v>
      </c>
      <c r="I124" s="278">
        <v>220.33333333333334</v>
      </c>
      <c r="J124" s="278">
        <v>227.01666666666668</v>
      </c>
      <c r="K124" s="276">
        <v>213.65</v>
      </c>
      <c r="L124" s="276">
        <v>203.15</v>
      </c>
      <c r="M124" s="276">
        <v>652.27494999999999</v>
      </c>
    </row>
    <row r="125" spans="1:13">
      <c r="A125" s="300">
        <v>116</v>
      </c>
      <c r="B125" s="276" t="s">
        <v>129</v>
      </c>
      <c r="C125" s="276">
        <v>259.39999999999998</v>
      </c>
      <c r="D125" s="278">
        <v>258.51666666666665</v>
      </c>
      <c r="E125" s="278">
        <v>253.43333333333328</v>
      </c>
      <c r="F125" s="278">
        <v>247.46666666666664</v>
      </c>
      <c r="G125" s="278">
        <v>242.38333333333327</v>
      </c>
      <c r="H125" s="278">
        <v>264.48333333333329</v>
      </c>
      <c r="I125" s="278">
        <v>269.56666666666666</v>
      </c>
      <c r="J125" s="278">
        <v>275.5333333333333</v>
      </c>
      <c r="K125" s="276">
        <v>263.60000000000002</v>
      </c>
      <c r="L125" s="276">
        <v>252.55</v>
      </c>
      <c r="M125" s="276">
        <v>77.203360000000004</v>
      </c>
    </row>
    <row r="126" spans="1:13">
      <c r="A126" s="300">
        <v>117</v>
      </c>
      <c r="B126" s="276" t="s">
        <v>263</v>
      </c>
      <c r="C126" s="276">
        <v>65.400000000000006</v>
      </c>
      <c r="D126" s="278">
        <v>65.13333333333334</v>
      </c>
      <c r="E126" s="278">
        <v>64.26666666666668</v>
      </c>
      <c r="F126" s="278">
        <v>63.13333333333334</v>
      </c>
      <c r="G126" s="278">
        <v>62.26666666666668</v>
      </c>
      <c r="H126" s="278">
        <v>66.26666666666668</v>
      </c>
      <c r="I126" s="278">
        <v>67.133333333333326</v>
      </c>
      <c r="J126" s="278">
        <v>68.26666666666668</v>
      </c>
      <c r="K126" s="276">
        <v>66</v>
      </c>
      <c r="L126" s="276">
        <v>64</v>
      </c>
      <c r="M126" s="276">
        <v>11.363519999999999</v>
      </c>
    </row>
    <row r="127" spans="1:13">
      <c r="A127" s="300">
        <v>118</v>
      </c>
      <c r="B127" s="276" t="s">
        <v>130</v>
      </c>
      <c r="C127" s="276">
        <v>362.3</v>
      </c>
      <c r="D127" s="278">
        <v>361.68333333333334</v>
      </c>
      <c r="E127" s="278">
        <v>356.91666666666669</v>
      </c>
      <c r="F127" s="278">
        <v>351.53333333333336</v>
      </c>
      <c r="G127" s="278">
        <v>346.76666666666671</v>
      </c>
      <c r="H127" s="278">
        <v>367.06666666666666</v>
      </c>
      <c r="I127" s="278">
        <v>371.83333333333331</v>
      </c>
      <c r="J127" s="278">
        <v>377.21666666666664</v>
      </c>
      <c r="K127" s="276">
        <v>366.45</v>
      </c>
      <c r="L127" s="276">
        <v>356.3</v>
      </c>
      <c r="M127" s="276">
        <v>64.299009999999996</v>
      </c>
    </row>
    <row r="128" spans="1:13">
      <c r="A128" s="300">
        <v>119</v>
      </c>
      <c r="B128" s="276" t="s">
        <v>264</v>
      </c>
      <c r="C128" s="276">
        <v>811.45</v>
      </c>
      <c r="D128" s="278">
        <v>820.55000000000007</v>
      </c>
      <c r="E128" s="278">
        <v>794.90000000000009</v>
      </c>
      <c r="F128" s="278">
        <v>778.35</v>
      </c>
      <c r="G128" s="278">
        <v>752.7</v>
      </c>
      <c r="H128" s="278">
        <v>837.10000000000014</v>
      </c>
      <c r="I128" s="278">
        <v>862.75</v>
      </c>
      <c r="J128" s="278">
        <v>879.30000000000018</v>
      </c>
      <c r="K128" s="276">
        <v>846.2</v>
      </c>
      <c r="L128" s="276">
        <v>804</v>
      </c>
      <c r="M128" s="276">
        <v>3.9487999999999999</v>
      </c>
    </row>
    <row r="129" spans="1:13">
      <c r="A129" s="300">
        <v>120</v>
      </c>
      <c r="B129" s="276" t="s">
        <v>131</v>
      </c>
      <c r="C129" s="276">
        <v>2578.15</v>
      </c>
      <c r="D129" s="278">
        <v>2568.2999999999997</v>
      </c>
      <c r="E129" s="278">
        <v>2527.8499999999995</v>
      </c>
      <c r="F129" s="278">
        <v>2477.5499999999997</v>
      </c>
      <c r="G129" s="278">
        <v>2437.0999999999995</v>
      </c>
      <c r="H129" s="278">
        <v>2618.5999999999995</v>
      </c>
      <c r="I129" s="278">
        <v>2659.0499999999993</v>
      </c>
      <c r="J129" s="278">
        <v>2709.3499999999995</v>
      </c>
      <c r="K129" s="276">
        <v>2608.75</v>
      </c>
      <c r="L129" s="276">
        <v>2518</v>
      </c>
      <c r="M129" s="276">
        <v>10.184939999999999</v>
      </c>
    </row>
    <row r="130" spans="1:13">
      <c r="A130" s="300">
        <v>121</v>
      </c>
      <c r="B130" s="276" t="s">
        <v>133</v>
      </c>
      <c r="C130" s="276">
        <v>1903.3</v>
      </c>
      <c r="D130" s="278">
        <v>1894.3499999999997</v>
      </c>
      <c r="E130" s="278">
        <v>1868.7999999999993</v>
      </c>
      <c r="F130" s="278">
        <v>1834.2999999999995</v>
      </c>
      <c r="G130" s="278">
        <v>1808.7499999999991</v>
      </c>
      <c r="H130" s="278">
        <v>1928.8499999999995</v>
      </c>
      <c r="I130" s="278">
        <v>1954.4</v>
      </c>
      <c r="J130" s="278">
        <v>1988.8999999999996</v>
      </c>
      <c r="K130" s="276">
        <v>1919.9</v>
      </c>
      <c r="L130" s="276">
        <v>1859.85</v>
      </c>
      <c r="M130" s="276">
        <v>46.952159999999999</v>
      </c>
    </row>
    <row r="131" spans="1:13">
      <c r="A131" s="300">
        <v>122</v>
      </c>
      <c r="B131" s="276" t="s">
        <v>134</v>
      </c>
      <c r="C131" s="276">
        <v>90.15</v>
      </c>
      <c r="D131" s="278">
        <v>90.466666666666654</v>
      </c>
      <c r="E131" s="278">
        <v>88.783333333333303</v>
      </c>
      <c r="F131" s="278">
        <v>87.416666666666643</v>
      </c>
      <c r="G131" s="278">
        <v>85.733333333333292</v>
      </c>
      <c r="H131" s="278">
        <v>91.833333333333314</v>
      </c>
      <c r="I131" s="278">
        <v>93.51666666666668</v>
      </c>
      <c r="J131" s="278">
        <v>94.883333333333326</v>
      </c>
      <c r="K131" s="276">
        <v>92.15</v>
      </c>
      <c r="L131" s="276">
        <v>89.1</v>
      </c>
      <c r="M131" s="276">
        <v>137.01820000000001</v>
      </c>
    </row>
    <row r="132" spans="1:13">
      <c r="A132" s="300">
        <v>123</v>
      </c>
      <c r="B132" s="276" t="s">
        <v>358</v>
      </c>
      <c r="C132" s="276">
        <v>2175.5</v>
      </c>
      <c r="D132" s="278">
        <v>2181.35</v>
      </c>
      <c r="E132" s="278">
        <v>2157.1999999999998</v>
      </c>
      <c r="F132" s="278">
        <v>2138.9</v>
      </c>
      <c r="G132" s="278">
        <v>2114.75</v>
      </c>
      <c r="H132" s="278">
        <v>2199.6499999999996</v>
      </c>
      <c r="I132" s="278">
        <v>2223.8000000000002</v>
      </c>
      <c r="J132" s="278">
        <v>2242.0999999999995</v>
      </c>
      <c r="K132" s="276">
        <v>2205.5</v>
      </c>
      <c r="L132" s="276">
        <v>2163.0500000000002</v>
      </c>
      <c r="M132" s="276">
        <v>1.96323</v>
      </c>
    </row>
    <row r="133" spans="1:13">
      <c r="A133" s="300">
        <v>124</v>
      </c>
      <c r="B133" s="276" t="s">
        <v>135</v>
      </c>
      <c r="C133" s="276">
        <v>346.4</v>
      </c>
      <c r="D133" s="278">
        <v>349.5333333333333</v>
      </c>
      <c r="E133" s="278">
        <v>341.36666666666662</v>
      </c>
      <c r="F133" s="278">
        <v>336.33333333333331</v>
      </c>
      <c r="G133" s="278">
        <v>328.16666666666663</v>
      </c>
      <c r="H133" s="278">
        <v>354.56666666666661</v>
      </c>
      <c r="I133" s="278">
        <v>362.73333333333335</v>
      </c>
      <c r="J133" s="278">
        <v>367.76666666666659</v>
      </c>
      <c r="K133" s="276">
        <v>357.7</v>
      </c>
      <c r="L133" s="276">
        <v>344.5</v>
      </c>
      <c r="M133" s="276">
        <v>55.519309999999997</v>
      </c>
    </row>
    <row r="134" spans="1:13">
      <c r="A134" s="300">
        <v>125</v>
      </c>
      <c r="B134" s="276" t="s">
        <v>136</v>
      </c>
      <c r="C134" s="276">
        <v>1190.3499999999999</v>
      </c>
      <c r="D134" s="278">
        <v>1184.7166666666665</v>
      </c>
      <c r="E134" s="278">
        <v>1175.6833333333329</v>
      </c>
      <c r="F134" s="278">
        <v>1161.0166666666664</v>
      </c>
      <c r="G134" s="278">
        <v>1151.9833333333329</v>
      </c>
      <c r="H134" s="278">
        <v>1199.383333333333</v>
      </c>
      <c r="I134" s="278">
        <v>1208.4166666666663</v>
      </c>
      <c r="J134" s="278">
        <v>1223.083333333333</v>
      </c>
      <c r="K134" s="276">
        <v>1193.75</v>
      </c>
      <c r="L134" s="276">
        <v>1170.05</v>
      </c>
      <c r="M134" s="276">
        <v>49.213729999999998</v>
      </c>
    </row>
    <row r="135" spans="1:13">
      <c r="A135" s="300">
        <v>126</v>
      </c>
      <c r="B135" s="276" t="s">
        <v>266</v>
      </c>
      <c r="C135" s="276">
        <v>3251.4</v>
      </c>
      <c r="D135" s="278">
        <v>3254.3666666666663</v>
      </c>
      <c r="E135" s="278">
        <v>3213.7333333333327</v>
      </c>
      <c r="F135" s="278">
        <v>3176.0666666666662</v>
      </c>
      <c r="G135" s="278">
        <v>3135.4333333333325</v>
      </c>
      <c r="H135" s="278">
        <v>3292.0333333333328</v>
      </c>
      <c r="I135" s="278">
        <v>3332.666666666667</v>
      </c>
      <c r="J135" s="278">
        <v>3370.333333333333</v>
      </c>
      <c r="K135" s="276">
        <v>3295</v>
      </c>
      <c r="L135" s="276">
        <v>3216.7</v>
      </c>
      <c r="M135" s="276">
        <v>1.17946</v>
      </c>
    </row>
    <row r="136" spans="1:13">
      <c r="A136" s="300">
        <v>127</v>
      </c>
      <c r="B136" s="276" t="s">
        <v>265</v>
      </c>
      <c r="C136" s="276">
        <v>1848.7</v>
      </c>
      <c r="D136" s="278">
        <v>1849.5999999999997</v>
      </c>
      <c r="E136" s="278">
        <v>1809.1999999999994</v>
      </c>
      <c r="F136" s="278">
        <v>1769.6999999999996</v>
      </c>
      <c r="G136" s="278">
        <v>1729.2999999999993</v>
      </c>
      <c r="H136" s="278">
        <v>1889.0999999999995</v>
      </c>
      <c r="I136" s="278">
        <v>1929.4999999999995</v>
      </c>
      <c r="J136" s="278">
        <v>1968.9999999999995</v>
      </c>
      <c r="K136" s="276">
        <v>1890</v>
      </c>
      <c r="L136" s="276">
        <v>1810.1</v>
      </c>
      <c r="M136" s="276">
        <v>3.51071</v>
      </c>
    </row>
    <row r="137" spans="1:13">
      <c r="A137" s="300">
        <v>128</v>
      </c>
      <c r="B137" s="276" t="s">
        <v>137</v>
      </c>
      <c r="C137" s="276">
        <v>943.1</v>
      </c>
      <c r="D137" s="278">
        <v>945.9</v>
      </c>
      <c r="E137" s="278">
        <v>932.75</v>
      </c>
      <c r="F137" s="278">
        <v>922.4</v>
      </c>
      <c r="G137" s="278">
        <v>909.25</v>
      </c>
      <c r="H137" s="278">
        <v>956.25</v>
      </c>
      <c r="I137" s="278">
        <v>969.39999999999986</v>
      </c>
      <c r="J137" s="278">
        <v>979.75</v>
      </c>
      <c r="K137" s="276">
        <v>959.05</v>
      </c>
      <c r="L137" s="276">
        <v>935.55</v>
      </c>
      <c r="M137" s="276">
        <v>19.319400000000002</v>
      </c>
    </row>
    <row r="138" spans="1:13">
      <c r="A138" s="300">
        <v>129</v>
      </c>
      <c r="B138" s="276" t="s">
        <v>138</v>
      </c>
      <c r="C138" s="276">
        <v>736.15</v>
      </c>
      <c r="D138" s="278">
        <v>740.71666666666658</v>
      </c>
      <c r="E138" s="278">
        <v>726.48333333333312</v>
      </c>
      <c r="F138" s="278">
        <v>716.81666666666649</v>
      </c>
      <c r="G138" s="278">
        <v>702.58333333333303</v>
      </c>
      <c r="H138" s="278">
        <v>750.38333333333321</v>
      </c>
      <c r="I138" s="278">
        <v>764.61666666666656</v>
      </c>
      <c r="J138" s="278">
        <v>774.2833333333333</v>
      </c>
      <c r="K138" s="276">
        <v>754.95</v>
      </c>
      <c r="L138" s="276">
        <v>731.05</v>
      </c>
      <c r="M138" s="276">
        <v>38.140059999999998</v>
      </c>
    </row>
    <row r="139" spans="1:13">
      <c r="A139" s="300">
        <v>130</v>
      </c>
      <c r="B139" s="276" t="s">
        <v>139</v>
      </c>
      <c r="C139" s="276">
        <v>170.05</v>
      </c>
      <c r="D139" s="278">
        <v>171.55000000000004</v>
      </c>
      <c r="E139" s="278">
        <v>167.20000000000007</v>
      </c>
      <c r="F139" s="278">
        <v>164.35000000000002</v>
      </c>
      <c r="G139" s="278">
        <v>160.00000000000006</v>
      </c>
      <c r="H139" s="278">
        <v>174.40000000000009</v>
      </c>
      <c r="I139" s="278">
        <v>178.75000000000006</v>
      </c>
      <c r="J139" s="278">
        <v>181.60000000000011</v>
      </c>
      <c r="K139" s="276">
        <v>175.9</v>
      </c>
      <c r="L139" s="276">
        <v>168.7</v>
      </c>
      <c r="M139" s="276">
        <v>104.06197</v>
      </c>
    </row>
    <row r="140" spans="1:13">
      <c r="A140" s="300">
        <v>131</v>
      </c>
      <c r="B140" s="276" t="s">
        <v>140</v>
      </c>
      <c r="C140" s="276">
        <v>171.55</v>
      </c>
      <c r="D140" s="278">
        <v>171.01666666666665</v>
      </c>
      <c r="E140" s="278">
        <v>169.0333333333333</v>
      </c>
      <c r="F140" s="278">
        <v>166.51666666666665</v>
      </c>
      <c r="G140" s="278">
        <v>164.5333333333333</v>
      </c>
      <c r="H140" s="278">
        <v>173.5333333333333</v>
      </c>
      <c r="I140" s="278">
        <v>175.51666666666665</v>
      </c>
      <c r="J140" s="278">
        <v>178.0333333333333</v>
      </c>
      <c r="K140" s="276">
        <v>173</v>
      </c>
      <c r="L140" s="276">
        <v>168.5</v>
      </c>
      <c r="M140" s="276">
        <v>61.029589999999999</v>
      </c>
    </row>
    <row r="141" spans="1:13">
      <c r="A141" s="300">
        <v>132</v>
      </c>
      <c r="B141" s="276" t="s">
        <v>141</v>
      </c>
      <c r="C141" s="276">
        <v>404.15</v>
      </c>
      <c r="D141" s="278">
        <v>401.25</v>
      </c>
      <c r="E141" s="278">
        <v>397.05</v>
      </c>
      <c r="F141" s="278">
        <v>389.95</v>
      </c>
      <c r="G141" s="278">
        <v>385.75</v>
      </c>
      <c r="H141" s="278">
        <v>408.35</v>
      </c>
      <c r="I141" s="278">
        <v>412.55000000000007</v>
      </c>
      <c r="J141" s="278">
        <v>419.65000000000003</v>
      </c>
      <c r="K141" s="276">
        <v>405.45</v>
      </c>
      <c r="L141" s="276">
        <v>394.15</v>
      </c>
      <c r="M141" s="276">
        <v>39.799480000000003</v>
      </c>
    </row>
    <row r="142" spans="1:13">
      <c r="A142" s="300">
        <v>133</v>
      </c>
      <c r="B142" s="276" t="s">
        <v>142</v>
      </c>
      <c r="C142" s="276">
        <v>7736</v>
      </c>
      <c r="D142" s="278">
        <v>7765.333333333333</v>
      </c>
      <c r="E142" s="278">
        <v>7680.6666666666661</v>
      </c>
      <c r="F142" s="278">
        <v>7625.333333333333</v>
      </c>
      <c r="G142" s="278">
        <v>7540.6666666666661</v>
      </c>
      <c r="H142" s="278">
        <v>7820.6666666666661</v>
      </c>
      <c r="I142" s="278">
        <v>7905.3333333333321</v>
      </c>
      <c r="J142" s="278">
        <v>7960.6666666666661</v>
      </c>
      <c r="K142" s="276">
        <v>7850</v>
      </c>
      <c r="L142" s="276">
        <v>7710</v>
      </c>
      <c r="M142" s="276">
        <v>11.86739</v>
      </c>
    </row>
    <row r="143" spans="1:13">
      <c r="A143" s="300">
        <v>134</v>
      </c>
      <c r="B143" s="276" t="s">
        <v>143</v>
      </c>
      <c r="C143" s="276">
        <v>593</v>
      </c>
      <c r="D143" s="278">
        <v>589.41666666666663</v>
      </c>
      <c r="E143" s="278">
        <v>583.08333333333326</v>
      </c>
      <c r="F143" s="278">
        <v>573.16666666666663</v>
      </c>
      <c r="G143" s="278">
        <v>566.83333333333326</v>
      </c>
      <c r="H143" s="278">
        <v>599.33333333333326</v>
      </c>
      <c r="I143" s="278">
        <v>605.66666666666652</v>
      </c>
      <c r="J143" s="278">
        <v>615.58333333333326</v>
      </c>
      <c r="K143" s="276">
        <v>595.75</v>
      </c>
      <c r="L143" s="276">
        <v>579.5</v>
      </c>
      <c r="M143" s="276">
        <v>17.363130000000002</v>
      </c>
    </row>
    <row r="144" spans="1:13">
      <c r="A144" s="300">
        <v>135</v>
      </c>
      <c r="B144" s="276" t="s">
        <v>144</v>
      </c>
      <c r="C144" s="276">
        <v>638.54999999999995</v>
      </c>
      <c r="D144" s="278">
        <v>639.01666666666654</v>
      </c>
      <c r="E144" s="278">
        <v>631.6333333333331</v>
      </c>
      <c r="F144" s="278">
        <v>624.71666666666658</v>
      </c>
      <c r="G144" s="278">
        <v>617.33333333333314</v>
      </c>
      <c r="H144" s="278">
        <v>645.93333333333305</v>
      </c>
      <c r="I144" s="278">
        <v>653.31666666666649</v>
      </c>
      <c r="J144" s="278">
        <v>660.23333333333301</v>
      </c>
      <c r="K144" s="276">
        <v>646.4</v>
      </c>
      <c r="L144" s="276">
        <v>632.1</v>
      </c>
      <c r="M144" s="276">
        <v>22.32621</v>
      </c>
    </row>
    <row r="145" spans="1:13">
      <c r="A145" s="300">
        <v>136</v>
      </c>
      <c r="B145" s="276" t="s">
        <v>145</v>
      </c>
      <c r="C145" s="276">
        <v>1037.75</v>
      </c>
      <c r="D145" s="278">
        <v>1039.5666666666666</v>
      </c>
      <c r="E145" s="278">
        <v>1029.1333333333332</v>
      </c>
      <c r="F145" s="278">
        <v>1020.5166666666667</v>
      </c>
      <c r="G145" s="278">
        <v>1010.0833333333333</v>
      </c>
      <c r="H145" s="278">
        <v>1048.1833333333332</v>
      </c>
      <c r="I145" s="278">
        <v>1058.6166666666666</v>
      </c>
      <c r="J145" s="278">
        <v>1067.2333333333331</v>
      </c>
      <c r="K145" s="276">
        <v>1050</v>
      </c>
      <c r="L145" s="276">
        <v>1030.95</v>
      </c>
      <c r="M145" s="276">
        <v>6.3341399999999997</v>
      </c>
    </row>
    <row r="146" spans="1:13">
      <c r="A146" s="300">
        <v>137</v>
      </c>
      <c r="B146" s="276" t="s">
        <v>146</v>
      </c>
      <c r="C146" s="276">
        <v>1437.25</v>
      </c>
      <c r="D146" s="278">
        <v>1440.1333333333332</v>
      </c>
      <c r="E146" s="278">
        <v>1425.2666666666664</v>
      </c>
      <c r="F146" s="278">
        <v>1413.2833333333333</v>
      </c>
      <c r="G146" s="278">
        <v>1398.4166666666665</v>
      </c>
      <c r="H146" s="278">
        <v>1452.1166666666663</v>
      </c>
      <c r="I146" s="278">
        <v>1466.9833333333331</v>
      </c>
      <c r="J146" s="278">
        <v>1478.9666666666662</v>
      </c>
      <c r="K146" s="276">
        <v>1455</v>
      </c>
      <c r="L146" s="276">
        <v>1428.15</v>
      </c>
      <c r="M146" s="276">
        <v>6.3149899999999999</v>
      </c>
    </row>
    <row r="147" spans="1:13">
      <c r="A147" s="300">
        <v>138</v>
      </c>
      <c r="B147" s="276" t="s">
        <v>147</v>
      </c>
      <c r="C147" s="276">
        <v>154.65</v>
      </c>
      <c r="D147" s="278">
        <v>155.46666666666667</v>
      </c>
      <c r="E147" s="278">
        <v>152.78333333333333</v>
      </c>
      <c r="F147" s="278">
        <v>150.91666666666666</v>
      </c>
      <c r="G147" s="278">
        <v>148.23333333333332</v>
      </c>
      <c r="H147" s="278">
        <v>157.33333333333334</v>
      </c>
      <c r="I147" s="278">
        <v>160.01666666666668</v>
      </c>
      <c r="J147" s="278">
        <v>161.88333333333335</v>
      </c>
      <c r="K147" s="276">
        <v>158.15</v>
      </c>
      <c r="L147" s="276">
        <v>153.6</v>
      </c>
      <c r="M147" s="276">
        <v>78.53031</v>
      </c>
    </row>
    <row r="148" spans="1:13">
      <c r="A148" s="300">
        <v>139</v>
      </c>
      <c r="B148" s="276" t="s">
        <v>268</v>
      </c>
      <c r="C148" s="276">
        <v>1306.8499999999999</v>
      </c>
      <c r="D148" s="278">
        <v>1310.9333333333334</v>
      </c>
      <c r="E148" s="278">
        <v>1296.9166666666667</v>
      </c>
      <c r="F148" s="278">
        <v>1286.9833333333333</v>
      </c>
      <c r="G148" s="278">
        <v>1272.9666666666667</v>
      </c>
      <c r="H148" s="278">
        <v>1320.8666666666668</v>
      </c>
      <c r="I148" s="278">
        <v>1334.8833333333332</v>
      </c>
      <c r="J148" s="278">
        <v>1344.8166666666668</v>
      </c>
      <c r="K148" s="276">
        <v>1324.95</v>
      </c>
      <c r="L148" s="276">
        <v>1301</v>
      </c>
      <c r="M148" s="276">
        <v>1.6281300000000001</v>
      </c>
    </row>
    <row r="149" spans="1:13">
      <c r="A149" s="300">
        <v>140</v>
      </c>
      <c r="B149" s="276" t="s">
        <v>148</v>
      </c>
      <c r="C149" s="276">
        <v>77615.199999999997</v>
      </c>
      <c r="D149" s="278">
        <v>77903.55</v>
      </c>
      <c r="E149" s="278">
        <v>77061.75</v>
      </c>
      <c r="F149" s="278">
        <v>76508.3</v>
      </c>
      <c r="G149" s="278">
        <v>75666.5</v>
      </c>
      <c r="H149" s="278">
        <v>78457</v>
      </c>
      <c r="I149" s="278">
        <v>79298.800000000017</v>
      </c>
      <c r="J149" s="278">
        <v>79852.25</v>
      </c>
      <c r="K149" s="276">
        <v>78745.350000000006</v>
      </c>
      <c r="L149" s="276">
        <v>77350.100000000006</v>
      </c>
      <c r="M149" s="276">
        <v>0.22452</v>
      </c>
    </row>
    <row r="150" spans="1:13">
      <c r="A150" s="300">
        <v>141</v>
      </c>
      <c r="B150" s="276" t="s">
        <v>267</v>
      </c>
      <c r="C150" s="276">
        <v>34.25</v>
      </c>
      <c r="D150" s="278">
        <v>34.283333333333331</v>
      </c>
      <c r="E150" s="278">
        <v>33.466666666666661</v>
      </c>
      <c r="F150" s="278">
        <v>32.68333333333333</v>
      </c>
      <c r="G150" s="278">
        <v>31.86666666666666</v>
      </c>
      <c r="H150" s="278">
        <v>35.066666666666663</v>
      </c>
      <c r="I150" s="278">
        <v>35.883333333333326</v>
      </c>
      <c r="J150" s="278">
        <v>36.666666666666664</v>
      </c>
      <c r="K150" s="276">
        <v>35.1</v>
      </c>
      <c r="L150" s="276">
        <v>33.5</v>
      </c>
      <c r="M150" s="276">
        <v>18.742730000000002</v>
      </c>
    </row>
    <row r="151" spans="1:13">
      <c r="A151" s="300">
        <v>142</v>
      </c>
      <c r="B151" s="276" t="s">
        <v>149</v>
      </c>
      <c r="C151" s="276">
        <v>1184.7</v>
      </c>
      <c r="D151" s="278">
        <v>1178.55</v>
      </c>
      <c r="E151" s="278">
        <v>1165.1499999999999</v>
      </c>
      <c r="F151" s="278">
        <v>1145.5999999999999</v>
      </c>
      <c r="G151" s="278">
        <v>1132.1999999999998</v>
      </c>
      <c r="H151" s="278">
        <v>1198.0999999999999</v>
      </c>
      <c r="I151" s="278">
        <v>1211.5</v>
      </c>
      <c r="J151" s="278">
        <v>1231.05</v>
      </c>
      <c r="K151" s="276">
        <v>1191.95</v>
      </c>
      <c r="L151" s="276">
        <v>1159</v>
      </c>
      <c r="M151" s="276">
        <v>21.16272</v>
      </c>
    </row>
    <row r="152" spans="1:13">
      <c r="A152" s="300">
        <v>143</v>
      </c>
      <c r="B152" s="276" t="s">
        <v>3161</v>
      </c>
      <c r="C152" s="276">
        <v>307.55</v>
      </c>
      <c r="D152" s="278">
        <v>303.51666666666665</v>
      </c>
      <c r="E152" s="278">
        <v>297.5333333333333</v>
      </c>
      <c r="F152" s="278">
        <v>287.51666666666665</v>
      </c>
      <c r="G152" s="278">
        <v>281.5333333333333</v>
      </c>
      <c r="H152" s="278">
        <v>313.5333333333333</v>
      </c>
      <c r="I152" s="278">
        <v>319.51666666666665</v>
      </c>
      <c r="J152" s="278">
        <v>329.5333333333333</v>
      </c>
      <c r="K152" s="276">
        <v>309.5</v>
      </c>
      <c r="L152" s="276">
        <v>293.5</v>
      </c>
      <c r="M152" s="276">
        <v>11.136839999999999</v>
      </c>
    </row>
    <row r="153" spans="1:13">
      <c r="A153" s="300">
        <v>144</v>
      </c>
      <c r="B153" s="276" t="s">
        <v>269</v>
      </c>
      <c r="C153" s="276">
        <v>959.15</v>
      </c>
      <c r="D153" s="278">
        <v>939</v>
      </c>
      <c r="E153" s="278">
        <v>906.8</v>
      </c>
      <c r="F153" s="278">
        <v>854.44999999999993</v>
      </c>
      <c r="G153" s="278">
        <v>822.24999999999989</v>
      </c>
      <c r="H153" s="278">
        <v>991.35</v>
      </c>
      <c r="I153" s="278">
        <v>1023.5500000000001</v>
      </c>
      <c r="J153" s="278">
        <v>1075.9000000000001</v>
      </c>
      <c r="K153" s="276">
        <v>971.2</v>
      </c>
      <c r="L153" s="276">
        <v>886.65</v>
      </c>
      <c r="M153" s="276">
        <v>2.72227</v>
      </c>
    </row>
    <row r="154" spans="1:13">
      <c r="A154" s="300">
        <v>145</v>
      </c>
      <c r="B154" s="276" t="s">
        <v>150</v>
      </c>
      <c r="C154" s="276">
        <v>41.8</v>
      </c>
      <c r="D154" s="278">
        <v>41.5</v>
      </c>
      <c r="E154" s="278">
        <v>40.799999999999997</v>
      </c>
      <c r="F154" s="278">
        <v>39.799999999999997</v>
      </c>
      <c r="G154" s="278">
        <v>39.099999999999994</v>
      </c>
      <c r="H154" s="278">
        <v>42.5</v>
      </c>
      <c r="I154" s="278">
        <v>43.2</v>
      </c>
      <c r="J154" s="278">
        <v>44.2</v>
      </c>
      <c r="K154" s="276">
        <v>42.2</v>
      </c>
      <c r="L154" s="276">
        <v>40.5</v>
      </c>
      <c r="M154" s="276">
        <v>159.08864</v>
      </c>
    </row>
    <row r="155" spans="1:13">
      <c r="A155" s="300">
        <v>146</v>
      </c>
      <c r="B155" s="276" t="s">
        <v>261</v>
      </c>
      <c r="C155" s="276">
        <v>4591.1499999999996</v>
      </c>
      <c r="D155" s="278">
        <v>4522.833333333333</v>
      </c>
      <c r="E155" s="278">
        <v>4421.6666666666661</v>
      </c>
      <c r="F155" s="278">
        <v>4252.1833333333334</v>
      </c>
      <c r="G155" s="278">
        <v>4151.0166666666664</v>
      </c>
      <c r="H155" s="278">
        <v>4692.3166666666657</v>
      </c>
      <c r="I155" s="278">
        <v>4793.4833333333318</v>
      </c>
      <c r="J155" s="278">
        <v>4962.9666666666653</v>
      </c>
      <c r="K155" s="276">
        <v>4624</v>
      </c>
      <c r="L155" s="276">
        <v>4353.3500000000004</v>
      </c>
      <c r="M155" s="276">
        <v>11.38363</v>
      </c>
    </row>
    <row r="156" spans="1:13">
      <c r="A156" s="300">
        <v>147</v>
      </c>
      <c r="B156" s="276" t="s">
        <v>153</v>
      </c>
      <c r="C156" s="276">
        <v>18352.7</v>
      </c>
      <c r="D156" s="278">
        <v>18106.3</v>
      </c>
      <c r="E156" s="278">
        <v>17808.599999999999</v>
      </c>
      <c r="F156" s="278">
        <v>17264.5</v>
      </c>
      <c r="G156" s="278">
        <v>16966.8</v>
      </c>
      <c r="H156" s="278">
        <v>18650.399999999998</v>
      </c>
      <c r="I156" s="278">
        <v>18948.100000000002</v>
      </c>
      <c r="J156" s="278">
        <v>19492.199999999997</v>
      </c>
      <c r="K156" s="276">
        <v>18404</v>
      </c>
      <c r="L156" s="276">
        <v>17562.2</v>
      </c>
      <c r="M156" s="276">
        <v>3.04461</v>
      </c>
    </row>
    <row r="157" spans="1:13">
      <c r="A157" s="300">
        <v>148</v>
      </c>
      <c r="B157" s="276" t="s">
        <v>270</v>
      </c>
      <c r="C157" s="276">
        <v>21.9</v>
      </c>
      <c r="D157" s="278">
        <v>21.95</v>
      </c>
      <c r="E157" s="278">
        <v>21.599999999999998</v>
      </c>
      <c r="F157" s="278">
        <v>21.299999999999997</v>
      </c>
      <c r="G157" s="278">
        <v>20.949999999999996</v>
      </c>
      <c r="H157" s="278">
        <v>22.25</v>
      </c>
      <c r="I157" s="278">
        <v>22.6</v>
      </c>
      <c r="J157" s="278">
        <v>22.900000000000002</v>
      </c>
      <c r="K157" s="276">
        <v>22.3</v>
      </c>
      <c r="L157" s="276">
        <v>21.65</v>
      </c>
      <c r="M157" s="276">
        <v>42.598289999999999</v>
      </c>
    </row>
    <row r="158" spans="1:13">
      <c r="A158" s="300">
        <v>149</v>
      </c>
      <c r="B158" s="276" t="s">
        <v>155</v>
      </c>
      <c r="C158" s="276">
        <v>107.8</v>
      </c>
      <c r="D158" s="278">
        <v>106.73333333333333</v>
      </c>
      <c r="E158" s="278">
        <v>105.26666666666667</v>
      </c>
      <c r="F158" s="278">
        <v>102.73333333333333</v>
      </c>
      <c r="G158" s="278">
        <v>101.26666666666667</v>
      </c>
      <c r="H158" s="278">
        <v>109.26666666666667</v>
      </c>
      <c r="I158" s="278">
        <v>110.73333333333333</v>
      </c>
      <c r="J158" s="278">
        <v>113.26666666666667</v>
      </c>
      <c r="K158" s="276">
        <v>108.2</v>
      </c>
      <c r="L158" s="276">
        <v>104.2</v>
      </c>
      <c r="M158" s="276">
        <v>55.877510000000001</v>
      </c>
    </row>
    <row r="159" spans="1:13">
      <c r="A159" s="300">
        <v>150</v>
      </c>
      <c r="B159" s="276" t="s">
        <v>156</v>
      </c>
      <c r="C159" s="276">
        <v>97.15</v>
      </c>
      <c r="D159" s="278">
        <v>97.666666666666671</v>
      </c>
      <c r="E159" s="278">
        <v>95.983333333333348</v>
      </c>
      <c r="F159" s="278">
        <v>94.816666666666677</v>
      </c>
      <c r="G159" s="278">
        <v>93.133333333333354</v>
      </c>
      <c r="H159" s="278">
        <v>98.833333333333343</v>
      </c>
      <c r="I159" s="278">
        <v>100.51666666666665</v>
      </c>
      <c r="J159" s="278">
        <v>101.68333333333334</v>
      </c>
      <c r="K159" s="276">
        <v>99.35</v>
      </c>
      <c r="L159" s="276">
        <v>96.5</v>
      </c>
      <c r="M159" s="276">
        <v>259.85381999999998</v>
      </c>
    </row>
    <row r="160" spans="1:13">
      <c r="A160" s="300">
        <v>151</v>
      </c>
      <c r="B160" s="276" t="s">
        <v>271</v>
      </c>
      <c r="C160" s="276">
        <v>523.70000000000005</v>
      </c>
      <c r="D160" s="278">
        <v>524.98333333333335</v>
      </c>
      <c r="E160" s="278">
        <v>515.2166666666667</v>
      </c>
      <c r="F160" s="278">
        <v>506.73333333333335</v>
      </c>
      <c r="G160" s="278">
        <v>496.9666666666667</v>
      </c>
      <c r="H160" s="278">
        <v>533.4666666666667</v>
      </c>
      <c r="I160" s="278">
        <v>543.23333333333335</v>
      </c>
      <c r="J160" s="278">
        <v>551.7166666666667</v>
      </c>
      <c r="K160" s="276">
        <v>534.75</v>
      </c>
      <c r="L160" s="276">
        <v>516.5</v>
      </c>
      <c r="M160" s="276">
        <v>2.4765299999999999</v>
      </c>
    </row>
    <row r="161" spans="1:13">
      <c r="A161" s="300">
        <v>152</v>
      </c>
      <c r="B161" s="276" t="s">
        <v>272</v>
      </c>
      <c r="C161" s="276">
        <v>3133.3</v>
      </c>
      <c r="D161" s="278">
        <v>3128.4333333333329</v>
      </c>
      <c r="E161" s="278">
        <v>3090.8666666666659</v>
      </c>
      <c r="F161" s="278">
        <v>3048.4333333333329</v>
      </c>
      <c r="G161" s="278">
        <v>3010.8666666666659</v>
      </c>
      <c r="H161" s="278">
        <v>3170.8666666666659</v>
      </c>
      <c r="I161" s="278">
        <v>3208.4333333333325</v>
      </c>
      <c r="J161" s="278">
        <v>3250.8666666666659</v>
      </c>
      <c r="K161" s="276">
        <v>3166</v>
      </c>
      <c r="L161" s="276">
        <v>3086</v>
      </c>
      <c r="M161" s="276">
        <v>0.44635999999999998</v>
      </c>
    </row>
    <row r="162" spans="1:13">
      <c r="A162" s="300">
        <v>153</v>
      </c>
      <c r="B162" s="276" t="s">
        <v>157</v>
      </c>
      <c r="C162" s="276">
        <v>104.85</v>
      </c>
      <c r="D162" s="278">
        <v>104.98333333333333</v>
      </c>
      <c r="E162" s="278">
        <v>103.96666666666667</v>
      </c>
      <c r="F162" s="278">
        <v>103.08333333333333</v>
      </c>
      <c r="G162" s="278">
        <v>102.06666666666666</v>
      </c>
      <c r="H162" s="278">
        <v>105.86666666666667</v>
      </c>
      <c r="I162" s="278">
        <v>106.88333333333335</v>
      </c>
      <c r="J162" s="278">
        <v>107.76666666666668</v>
      </c>
      <c r="K162" s="276">
        <v>106</v>
      </c>
      <c r="L162" s="276">
        <v>104.1</v>
      </c>
      <c r="M162" s="276">
        <v>9.7056100000000001</v>
      </c>
    </row>
    <row r="163" spans="1:13">
      <c r="A163" s="300">
        <v>154</v>
      </c>
      <c r="B163" s="276" t="s">
        <v>158</v>
      </c>
      <c r="C163" s="276">
        <v>91.65</v>
      </c>
      <c r="D163" s="278">
        <v>90.850000000000009</v>
      </c>
      <c r="E163" s="278">
        <v>89.500000000000014</v>
      </c>
      <c r="F163" s="278">
        <v>87.350000000000009</v>
      </c>
      <c r="G163" s="278">
        <v>86.000000000000014</v>
      </c>
      <c r="H163" s="278">
        <v>93.000000000000014</v>
      </c>
      <c r="I163" s="278">
        <v>94.350000000000009</v>
      </c>
      <c r="J163" s="278">
        <v>96.500000000000014</v>
      </c>
      <c r="K163" s="276">
        <v>92.2</v>
      </c>
      <c r="L163" s="276">
        <v>88.7</v>
      </c>
      <c r="M163" s="276">
        <v>253.29334</v>
      </c>
    </row>
    <row r="164" spans="1:13">
      <c r="A164" s="300">
        <v>155</v>
      </c>
      <c r="B164" s="276" t="s">
        <v>159</v>
      </c>
      <c r="C164" s="276">
        <v>24351.85</v>
      </c>
      <c r="D164" s="278">
        <v>24317.733333333334</v>
      </c>
      <c r="E164" s="278">
        <v>24135.466666666667</v>
      </c>
      <c r="F164" s="278">
        <v>23919.083333333332</v>
      </c>
      <c r="G164" s="278">
        <v>23736.816666666666</v>
      </c>
      <c r="H164" s="278">
        <v>24534.116666666669</v>
      </c>
      <c r="I164" s="278">
        <v>24716.383333333339</v>
      </c>
      <c r="J164" s="278">
        <v>24932.76666666667</v>
      </c>
      <c r="K164" s="276">
        <v>24500</v>
      </c>
      <c r="L164" s="276">
        <v>24101.35</v>
      </c>
      <c r="M164" s="276">
        <v>0.29808000000000001</v>
      </c>
    </row>
    <row r="165" spans="1:13">
      <c r="A165" s="300">
        <v>156</v>
      </c>
      <c r="B165" s="276" t="s">
        <v>160</v>
      </c>
      <c r="C165" s="276">
        <v>1454</v>
      </c>
      <c r="D165" s="278">
        <v>1449.6499999999999</v>
      </c>
      <c r="E165" s="278">
        <v>1425.3499999999997</v>
      </c>
      <c r="F165" s="278">
        <v>1396.6999999999998</v>
      </c>
      <c r="G165" s="278">
        <v>1372.3999999999996</v>
      </c>
      <c r="H165" s="278">
        <v>1478.2999999999997</v>
      </c>
      <c r="I165" s="278">
        <v>1502.6</v>
      </c>
      <c r="J165" s="278">
        <v>1531.2499999999998</v>
      </c>
      <c r="K165" s="276">
        <v>1473.95</v>
      </c>
      <c r="L165" s="276">
        <v>1421</v>
      </c>
      <c r="M165" s="276">
        <v>11.45429</v>
      </c>
    </row>
    <row r="166" spans="1:13">
      <c r="A166" s="300">
        <v>157</v>
      </c>
      <c r="B166" s="276" t="s">
        <v>161</v>
      </c>
      <c r="C166" s="276">
        <v>254.9</v>
      </c>
      <c r="D166" s="278">
        <v>254.11666666666667</v>
      </c>
      <c r="E166" s="278">
        <v>251.43333333333334</v>
      </c>
      <c r="F166" s="278">
        <v>247.96666666666667</v>
      </c>
      <c r="G166" s="278">
        <v>245.28333333333333</v>
      </c>
      <c r="H166" s="278">
        <v>257.58333333333337</v>
      </c>
      <c r="I166" s="278">
        <v>260.26666666666665</v>
      </c>
      <c r="J166" s="278">
        <v>263.73333333333335</v>
      </c>
      <c r="K166" s="276">
        <v>256.8</v>
      </c>
      <c r="L166" s="276">
        <v>250.65</v>
      </c>
      <c r="M166" s="276">
        <v>55.277670000000001</v>
      </c>
    </row>
    <row r="167" spans="1:13">
      <c r="A167" s="300">
        <v>158</v>
      </c>
      <c r="B167" s="276" t="s">
        <v>162</v>
      </c>
      <c r="C167" s="276">
        <v>114.55</v>
      </c>
      <c r="D167" s="278">
        <v>114.01666666666667</v>
      </c>
      <c r="E167" s="278">
        <v>110.83333333333333</v>
      </c>
      <c r="F167" s="278">
        <v>107.11666666666666</v>
      </c>
      <c r="G167" s="278">
        <v>103.93333333333332</v>
      </c>
      <c r="H167" s="278">
        <v>117.73333333333333</v>
      </c>
      <c r="I167" s="278">
        <v>120.91666666666667</v>
      </c>
      <c r="J167" s="278">
        <v>124.63333333333334</v>
      </c>
      <c r="K167" s="276">
        <v>117.2</v>
      </c>
      <c r="L167" s="276">
        <v>110.3</v>
      </c>
      <c r="M167" s="276">
        <v>148.13851</v>
      </c>
    </row>
    <row r="168" spans="1:13">
      <c r="A168" s="300">
        <v>159</v>
      </c>
      <c r="B168" s="276" t="s">
        <v>275</v>
      </c>
      <c r="C168" s="276">
        <v>5202.1000000000004</v>
      </c>
      <c r="D168" s="278">
        <v>5197.0999999999995</v>
      </c>
      <c r="E168" s="278">
        <v>5105.1999999999989</v>
      </c>
      <c r="F168" s="278">
        <v>5008.2999999999993</v>
      </c>
      <c r="G168" s="278">
        <v>4916.3999999999987</v>
      </c>
      <c r="H168" s="278">
        <v>5293.9999999999991</v>
      </c>
      <c r="I168" s="278">
        <v>5385.8999999999987</v>
      </c>
      <c r="J168" s="278">
        <v>5482.7999999999993</v>
      </c>
      <c r="K168" s="276">
        <v>5289</v>
      </c>
      <c r="L168" s="276">
        <v>5100.2</v>
      </c>
      <c r="M168" s="276">
        <v>1.72594</v>
      </c>
    </row>
    <row r="169" spans="1:13">
      <c r="A169" s="300">
        <v>160</v>
      </c>
      <c r="B169" s="276" t="s">
        <v>277</v>
      </c>
      <c r="C169" s="276">
        <v>11197.45</v>
      </c>
      <c r="D169" s="278">
        <v>11141.016666666668</v>
      </c>
      <c r="E169" s="278">
        <v>10902.033333333336</v>
      </c>
      <c r="F169" s="278">
        <v>10606.616666666669</v>
      </c>
      <c r="G169" s="278">
        <v>10367.633333333337</v>
      </c>
      <c r="H169" s="278">
        <v>11436.433333333336</v>
      </c>
      <c r="I169" s="278">
        <v>11675.41666666667</v>
      </c>
      <c r="J169" s="278">
        <v>11970.833333333336</v>
      </c>
      <c r="K169" s="276">
        <v>11380</v>
      </c>
      <c r="L169" s="276">
        <v>10845.6</v>
      </c>
      <c r="M169" s="276">
        <v>0.10499</v>
      </c>
    </row>
    <row r="170" spans="1:13">
      <c r="A170" s="300">
        <v>161</v>
      </c>
      <c r="B170" s="276" t="s">
        <v>163</v>
      </c>
      <c r="C170" s="276">
        <v>1651.35</v>
      </c>
      <c r="D170" s="278">
        <v>1640.7</v>
      </c>
      <c r="E170" s="278">
        <v>1623.45</v>
      </c>
      <c r="F170" s="278">
        <v>1595.55</v>
      </c>
      <c r="G170" s="278">
        <v>1578.3</v>
      </c>
      <c r="H170" s="278">
        <v>1668.6000000000001</v>
      </c>
      <c r="I170" s="278">
        <v>1685.8500000000001</v>
      </c>
      <c r="J170" s="278">
        <v>1713.7500000000002</v>
      </c>
      <c r="K170" s="276">
        <v>1657.95</v>
      </c>
      <c r="L170" s="276">
        <v>1612.8</v>
      </c>
      <c r="M170" s="276">
        <v>11.47367</v>
      </c>
    </row>
    <row r="171" spans="1:13">
      <c r="A171" s="300">
        <v>162</v>
      </c>
      <c r="B171" s="276" t="s">
        <v>273</v>
      </c>
      <c r="C171" s="276">
        <v>2317.1</v>
      </c>
      <c r="D171" s="278">
        <v>2318.6833333333329</v>
      </c>
      <c r="E171" s="278">
        <v>2301.016666666666</v>
      </c>
      <c r="F171" s="278">
        <v>2284.9333333333329</v>
      </c>
      <c r="G171" s="278">
        <v>2267.266666666666</v>
      </c>
      <c r="H171" s="278">
        <v>2334.766666666666</v>
      </c>
      <c r="I171" s="278">
        <v>2352.4333333333329</v>
      </c>
      <c r="J171" s="278">
        <v>2368.516666666666</v>
      </c>
      <c r="K171" s="276">
        <v>2336.35</v>
      </c>
      <c r="L171" s="276">
        <v>2302.6</v>
      </c>
      <c r="M171" s="276">
        <v>1.29081</v>
      </c>
    </row>
    <row r="172" spans="1:13">
      <c r="A172" s="300">
        <v>163</v>
      </c>
      <c r="B172" s="276" t="s">
        <v>164</v>
      </c>
      <c r="C172" s="276">
        <v>38.4</v>
      </c>
      <c r="D172" s="278">
        <v>38.633333333333333</v>
      </c>
      <c r="E172" s="278">
        <v>37.866666666666667</v>
      </c>
      <c r="F172" s="278">
        <v>37.333333333333336</v>
      </c>
      <c r="G172" s="278">
        <v>36.56666666666667</v>
      </c>
      <c r="H172" s="278">
        <v>39.166666666666664</v>
      </c>
      <c r="I172" s="278">
        <v>39.93333333333333</v>
      </c>
      <c r="J172" s="278">
        <v>40.466666666666661</v>
      </c>
      <c r="K172" s="276">
        <v>39.4</v>
      </c>
      <c r="L172" s="276">
        <v>38.1</v>
      </c>
      <c r="M172" s="276">
        <v>633.79052000000001</v>
      </c>
    </row>
    <row r="173" spans="1:13">
      <c r="A173" s="300">
        <v>164</v>
      </c>
      <c r="B173" s="276" t="s">
        <v>274</v>
      </c>
      <c r="C173" s="276">
        <v>375.45</v>
      </c>
      <c r="D173" s="278">
        <v>375.58333333333331</v>
      </c>
      <c r="E173" s="278">
        <v>371.91666666666663</v>
      </c>
      <c r="F173" s="278">
        <v>368.38333333333333</v>
      </c>
      <c r="G173" s="278">
        <v>364.71666666666664</v>
      </c>
      <c r="H173" s="278">
        <v>379.11666666666662</v>
      </c>
      <c r="I173" s="278">
        <v>382.78333333333325</v>
      </c>
      <c r="J173" s="278">
        <v>386.31666666666661</v>
      </c>
      <c r="K173" s="276">
        <v>379.25</v>
      </c>
      <c r="L173" s="276">
        <v>372.05</v>
      </c>
      <c r="M173" s="276">
        <v>1.1485300000000001</v>
      </c>
    </row>
    <row r="174" spans="1:13">
      <c r="A174" s="300">
        <v>165</v>
      </c>
      <c r="B174" s="276" t="s">
        <v>491</v>
      </c>
      <c r="C174" s="276">
        <v>1035.25</v>
      </c>
      <c r="D174" s="278">
        <v>1029.5166666666667</v>
      </c>
      <c r="E174" s="278">
        <v>1017.5333333333333</v>
      </c>
      <c r="F174" s="278">
        <v>999.81666666666661</v>
      </c>
      <c r="G174" s="278">
        <v>987.83333333333326</v>
      </c>
      <c r="H174" s="278">
        <v>1047.2333333333333</v>
      </c>
      <c r="I174" s="278">
        <v>1059.2166666666665</v>
      </c>
      <c r="J174" s="278">
        <v>1076.9333333333334</v>
      </c>
      <c r="K174" s="276">
        <v>1041.5</v>
      </c>
      <c r="L174" s="276">
        <v>1011.8</v>
      </c>
      <c r="M174" s="276">
        <v>5.8795999999999999</v>
      </c>
    </row>
    <row r="175" spans="1:13">
      <c r="A175" s="300">
        <v>166</v>
      </c>
      <c r="B175" s="276" t="s">
        <v>165</v>
      </c>
      <c r="C175" s="276">
        <v>192.75</v>
      </c>
      <c r="D175" s="278">
        <v>193.21666666666667</v>
      </c>
      <c r="E175" s="278">
        <v>191.03333333333333</v>
      </c>
      <c r="F175" s="278">
        <v>189.31666666666666</v>
      </c>
      <c r="G175" s="278">
        <v>187.13333333333333</v>
      </c>
      <c r="H175" s="278">
        <v>194.93333333333334</v>
      </c>
      <c r="I175" s="278">
        <v>197.11666666666667</v>
      </c>
      <c r="J175" s="278">
        <v>198.83333333333334</v>
      </c>
      <c r="K175" s="276">
        <v>195.4</v>
      </c>
      <c r="L175" s="276">
        <v>191.5</v>
      </c>
      <c r="M175" s="276">
        <v>76.572469999999996</v>
      </c>
    </row>
    <row r="176" spans="1:13">
      <c r="A176" s="300">
        <v>167</v>
      </c>
      <c r="B176" s="276" t="s">
        <v>276</v>
      </c>
      <c r="C176" s="276">
        <v>288.10000000000002</v>
      </c>
      <c r="D176" s="278">
        <v>289.65000000000003</v>
      </c>
      <c r="E176" s="278">
        <v>284.30000000000007</v>
      </c>
      <c r="F176" s="278">
        <v>280.50000000000006</v>
      </c>
      <c r="G176" s="278">
        <v>275.15000000000009</v>
      </c>
      <c r="H176" s="278">
        <v>293.45000000000005</v>
      </c>
      <c r="I176" s="278">
        <v>298.80000000000007</v>
      </c>
      <c r="J176" s="278">
        <v>302.60000000000002</v>
      </c>
      <c r="K176" s="276">
        <v>295</v>
      </c>
      <c r="L176" s="276">
        <v>285.85000000000002</v>
      </c>
      <c r="M176" s="276">
        <v>4.3558899999999996</v>
      </c>
    </row>
    <row r="177" spans="1:13">
      <c r="A177" s="300">
        <v>168</v>
      </c>
      <c r="B177" s="276" t="s">
        <v>278</v>
      </c>
      <c r="C177" s="276">
        <v>481.15</v>
      </c>
      <c r="D177" s="278">
        <v>483.81666666666666</v>
      </c>
      <c r="E177" s="278">
        <v>472.58333333333331</v>
      </c>
      <c r="F177" s="278">
        <v>464.01666666666665</v>
      </c>
      <c r="G177" s="278">
        <v>452.7833333333333</v>
      </c>
      <c r="H177" s="278">
        <v>492.38333333333333</v>
      </c>
      <c r="I177" s="278">
        <v>503.61666666666667</v>
      </c>
      <c r="J177" s="278">
        <v>512.18333333333339</v>
      </c>
      <c r="K177" s="276">
        <v>495.05</v>
      </c>
      <c r="L177" s="276">
        <v>475.25</v>
      </c>
      <c r="M177" s="276">
        <v>0.83255000000000001</v>
      </c>
    </row>
    <row r="178" spans="1:13">
      <c r="A178" s="300">
        <v>169</v>
      </c>
      <c r="B178" s="276" t="s">
        <v>279</v>
      </c>
      <c r="C178" s="276">
        <v>472.1</v>
      </c>
      <c r="D178" s="278">
        <v>475.63333333333338</v>
      </c>
      <c r="E178" s="278">
        <v>464.96666666666675</v>
      </c>
      <c r="F178" s="278">
        <v>457.83333333333337</v>
      </c>
      <c r="G178" s="278">
        <v>447.16666666666674</v>
      </c>
      <c r="H178" s="278">
        <v>482.76666666666677</v>
      </c>
      <c r="I178" s="278">
        <v>493.43333333333339</v>
      </c>
      <c r="J178" s="278">
        <v>500.56666666666678</v>
      </c>
      <c r="K178" s="276">
        <v>486.3</v>
      </c>
      <c r="L178" s="276">
        <v>468.5</v>
      </c>
      <c r="M178" s="276">
        <v>1.28332</v>
      </c>
    </row>
    <row r="179" spans="1:13">
      <c r="A179" s="300">
        <v>170</v>
      </c>
      <c r="B179" s="276" t="s">
        <v>167</v>
      </c>
      <c r="C179" s="276">
        <v>832.55</v>
      </c>
      <c r="D179" s="278">
        <v>843.9</v>
      </c>
      <c r="E179" s="278">
        <v>816.9</v>
      </c>
      <c r="F179" s="278">
        <v>801.25</v>
      </c>
      <c r="G179" s="278">
        <v>774.25</v>
      </c>
      <c r="H179" s="278">
        <v>859.55</v>
      </c>
      <c r="I179" s="278">
        <v>886.55</v>
      </c>
      <c r="J179" s="278">
        <v>902.19999999999993</v>
      </c>
      <c r="K179" s="276">
        <v>870.9</v>
      </c>
      <c r="L179" s="276">
        <v>828.25</v>
      </c>
      <c r="M179" s="276">
        <v>11.2525</v>
      </c>
    </row>
    <row r="180" spans="1:13">
      <c r="A180" s="300">
        <v>171</v>
      </c>
      <c r="B180" s="276" t="s">
        <v>168</v>
      </c>
      <c r="C180" s="276">
        <v>234.7</v>
      </c>
      <c r="D180" s="278">
        <v>236.33333333333334</v>
      </c>
      <c r="E180" s="278">
        <v>229.86666666666667</v>
      </c>
      <c r="F180" s="278">
        <v>225.03333333333333</v>
      </c>
      <c r="G180" s="278">
        <v>218.56666666666666</v>
      </c>
      <c r="H180" s="278">
        <v>241.16666666666669</v>
      </c>
      <c r="I180" s="278">
        <v>247.63333333333333</v>
      </c>
      <c r="J180" s="278">
        <v>252.4666666666667</v>
      </c>
      <c r="K180" s="276">
        <v>242.8</v>
      </c>
      <c r="L180" s="276">
        <v>231.5</v>
      </c>
      <c r="M180" s="276">
        <v>135.9365</v>
      </c>
    </row>
    <row r="181" spans="1:13">
      <c r="A181" s="300">
        <v>172</v>
      </c>
      <c r="B181" s="276" t="s">
        <v>169</v>
      </c>
      <c r="C181" s="276">
        <v>131.94999999999999</v>
      </c>
      <c r="D181" s="278">
        <v>130.46666666666667</v>
      </c>
      <c r="E181" s="278">
        <v>126.98333333333335</v>
      </c>
      <c r="F181" s="278">
        <v>122.01666666666668</v>
      </c>
      <c r="G181" s="278">
        <v>118.53333333333336</v>
      </c>
      <c r="H181" s="278">
        <v>135.43333333333334</v>
      </c>
      <c r="I181" s="278">
        <v>138.91666666666663</v>
      </c>
      <c r="J181" s="278">
        <v>143.88333333333333</v>
      </c>
      <c r="K181" s="276">
        <v>133.94999999999999</v>
      </c>
      <c r="L181" s="276">
        <v>125.5</v>
      </c>
      <c r="M181" s="276">
        <v>172.66091</v>
      </c>
    </row>
    <row r="182" spans="1:13">
      <c r="A182" s="300">
        <v>173</v>
      </c>
      <c r="B182" s="276" t="s">
        <v>170</v>
      </c>
      <c r="C182" s="276">
        <v>2007</v>
      </c>
      <c r="D182" s="278">
        <v>2012.1666666666667</v>
      </c>
      <c r="E182" s="278">
        <v>1995.8333333333335</v>
      </c>
      <c r="F182" s="278">
        <v>1984.6666666666667</v>
      </c>
      <c r="G182" s="278">
        <v>1968.3333333333335</v>
      </c>
      <c r="H182" s="278">
        <v>2023.3333333333335</v>
      </c>
      <c r="I182" s="278">
        <v>2039.666666666667</v>
      </c>
      <c r="J182" s="278">
        <v>2050.8333333333335</v>
      </c>
      <c r="K182" s="276">
        <v>2028.5</v>
      </c>
      <c r="L182" s="276">
        <v>2001</v>
      </c>
      <c r="M182" s="276">
        <v>74.142290000000003</v>
      </c>
    </row>
    <row r="183" spans="1:13">
      <c r="A183" s="300">
        <v>174</v>
      </c>
      <c r="B183" s="276" t="s">
        <v>171</v>
      </c>
      <c r="C183" s="276">
        <v>55.75</v>
      </c>
      <c r="D183" s="278">
        <v>54.983333333333327</v>
      </c>
      <c r="E183" s="278">
        <v>53.766666666666652</v>
      </c>
      <c r="F183" s="278">
        <v>51.783333333333324</v>
      </c>
      <c r="G183" s="278">
        <v>50.566666666666649</v>
      </c>
      <c r="H183" s="278">
        <v>56.966666666666654</v>
      </c>
      <c r="I183" s="278">
        <v>58.183333333333337</v>
      </c>
      <c r="J183" s="278">
        <v>60.166666666666657</v>
      </c>
      <c r="K183" s="276">
        <v>56.2</v>
      </c>
      <c r="L183" s="276">
        <v>53</v>
      </c>
      <c r="M183" s="276">
        <v>426.50848000000002</v>
      </c>
    </row>
    <row r="184" spans="1:13">
      <c r="A184" s="300">
        <v>175</v>
      </c>
      <c r="B184" s="276" t="s">
        <v>3523</v>
      </c>
      <c r="C184" s="276">
        <v>831.75</v>
      </c>
      <c r="D184" s="278">
        <v>834.4666666666667</v>
      </c>
      <c r="E184" s="278">
        <v>824.43333333333339</v>
      </c>
      <c r="F184" s="278">
        <v>817.11666666666667</v>
      </c>
      <c r="G184" s="278">
        <v>807.08333333333337</v>
      </c>
      <c r="H184" s="278">
        <v>841.78333333333342</v>
      </c>
      <c r="I184" s="278">
        <v>851.81666666666672</v>
      </c>
      <c r="J184" s="278">
        <v>859.13333333333344</v>
      </c>
      <c r="K184" s="276">
        <v>844.5</v>
      </c>
      <c r="L184" s="276">
        <v>827.15</v>
      </c>
      <c r="M184" s="276">
        <v>6.3496899999999998</v>
      </c>
    </row>
    <row r="185" spans="1:13">
      <c r="A185" s="300">
        <v>176</v>
      </c>
      <c r="B185" s="276" t="s">
        <v>280</v>
      </c>
      <c r="C185" s="276">
        <v>856.05</v>
      </c>
      <c r="D185" s="278">
        <v>857.98333333333323</v>
      </c>
      <c r="E185" s="278">
        <v>853.06666666666649</v>
      </c>
      <c r="F185" s="278">
        <v>850.08333333333326</v>
      </c>
      <c r="G185" s="278">
        <v>845.16666666666652</v>
      </c>
      <c r="H185" s="278">
        <v>860.96666666666647</v>
      </c>
      <c r="I185" s="278">
        <v>865.88333333333321</v>
      </c>
      <c r="J185" s="278">
        <v>868.86666666666645</v>
      </c>
      <c r="K185" s="276">
        <v>862.9</v>
      </c>
      <c r="L185" s="276">
        <v>855</v>
      </c>
      <c r="M185" s="276">
        <v>23.02834</v>
      </c>
    </row>
    <row r="186" spans="1:13">
      <c r="A186" s="300">
        <v>177</v>
      </c>
      <c r="B186" s="276" t="s">
        <v>172</v>
      </c>
      <c r="C186" s="276">
        <v>269.55</v>
      </c>
      <c r="D186" s="278">
        <v>268.7</v>
      </c>
      <c r="E186" s="278">
        <v>266.39999999999998</v>
      </c>
      <c r="F186" s="278">
        <v>263.25</v>
      </c>
      <c r="G186" s="278">
        <v>260.95</v>
      </c>
      <c r="H186" s="278">
        <v>271.84999999999997</v>
      </c>
      <c r="I186" s="278">
        <v>274.15000000000003</v>
      </c>
      <c r="J186" s="278">
        <v>277.29999999999995</v>
      </c>
      <c r="K186" s="276">
        <v>271</v>
      </c>
      <c r="L186" s="276">
        <v>265.55</v>
      </c>
      <c r="M186" s="276">
        <v>386.76657</v>
      </c>
    </row>
    <row r="187" spans="1:13">
      <c r="A187" s="300">
        <v>178</v>
      </c>
      <c r="B187" s="276" t="s">
        <v>173</v>
      </c>
      <c r="C187" s="276">
        <v>23758.1</v>
      </c>
      <c r="D187" s="278">
        <v>23981.816666666669</v>
      </c>
      <c r="E187" s="278">
        <v>23463.683333333338</v>
      </c>
      <c r="F187" s="278">
        <v>23169.26666666667</v>
      </c>
      <c r="G187" s="278">
        <v>22651.133333333339</v>
      </c>
      <c r="H187" s="278">
        <v>24276.233333333337</v>
      </c>
      <c r="I187" s="278">
        <v>24794.366666666669</v>
      </c>
      <c r="J187" s="278">
        <v>25088.783333333336</v>
      </c>
      <c r="K187" s="276">
        <v>24499.95</v>
      </c>
      <c r="L187" s="276">
        <v>23687.4</v>
      </c>
      <c r="M187" s="276">
        <v>0.83757000000000004</v>
      </c>
    </row>
    <row r="188" spans="1:13">
      <c r="A188" s="300">
        <v>179</v>
      </c>
      <c r="B188" s="276" t="s">
        <v>174</v>
      </c>
      <c r="C188" s="276">
        <v>1537</v>
      </c>
      <c r="D188" s="278">
        <v>1544.5</v>
      </c>
      <c r="E188" s="278">
        <v>1517.5</v>
      </c>
      <c r="F188" s="278">
        <v>1498</v>
      </c>
      <c r="G188" s="278">
        <v>1471</v>
      </c>
      <c r="H188" s="278">
        <v>1564</v>
      </c>
      <c r="I188" s="278">
        <v>1591</v>
      </c>
      <c r="J188" s="278">
        <v>1610.5</v>
      </c>
      <c r="K188" s="276">
        <v>1571.5</v>
      </c>
      <c r="L188" s="276">
        <v>1525</v>
      </c>
      <c r="M188" s="276">
        <v>3.1080399999999999</v>
      </c>
    </row>
    <row r="189" spans="1:13">
      <c r="A189" s="300">
        <v>180</v>
      </c>
      <c r="B189" s="276" t="s">
        <v>175</v>
      </c>
      <c r="C189" s="276">
        <v>5314.35</v>
      </c>
      <c r="D189" s="278">
        <v>5337.7833333333338</v>
      </c>
      <c r="E189" s="278">
        <v>5256.5666666666675</v>
      </c>
      <c r="F189" s="278">
        <v>5198.7833333333338</v>
      </c>
      <c r="G189" s="278">
        <v>5117.5666666666675</v>
      </c>
      <c r="H189" s="278">
        <v>5395.5666666666675</v>
      </c>
      <c r="I189" s="278">
        <v>5476.7833333333328</v>
      </c>
      <c r="J189" s="278">
        <v>5534.5666666666675</v>
      </c>
      <c r="K189" s="276">
        <v>5419</v>
      </c>
      <c r="L189" s="276">
        <v>5280</v>
      </c>
      <c r="M189" s="276">
        <v>1.21245</v>
      </c>
    </row>
    <row r="190" spans="1:13">
      <c r="A190" s="300">
        <v>181</v>
      </c>
      <c r="B190" s="276" t="s">
        <v>176</v>
      </c>
      <c r="C190" s="276">
        <v>1049.75</v>
      </c>
      <c r="D190" s="278">
        <v>1045.5833333333333</v>
      </c>
      <c r="E190" s="278">
        <v>1029.1666666666665</v>
      </c>
      <c r="F190" s="278">
        <v>1008.5833333333333</v>
      </c>
      <c r="G190" s="278">
        <v>992.16666666666652</v>
      </c>
      <c r="H190" s="278">
        <v>1066.1666666666665</v>
      </c>
      <c r="I190" s="278">
        <v>1082.583333333333</v>
      </c>
      <c r="J190" s="278">
        <v>1103.1666666666665</v>
      </c>
      <c r="K190" s="276">
        <v>1062</v>
      </c>
      <c r="L190" s="276">
        <v>1025</v>
      </c>
      <c r="M190" s="276">
        <v>26.657720000000001</v>
      </c>
    </row>
    <row r="191" spans="1:13">
      <c r="A191" s="300">
        <v>182</v>
      </c>
      <c r="B191" s="276" t="s">
        <v>178</v>
      </c>
      <c r="C191" s="276">
        <v>565.20000000000005</v>
      </c>
      <c r="D191" s="278">
        <v>566.68333333333339</v>
      </c>
      <c r="E191" s="278">
        <v>558.61666666666679</v>
      </c>
      <c r="F191" s="278">
        <v>552.03333333333342</v>
      </c>
      <c r="G191" s="278">
        <v>543.96666666666681</v>
      </c>
      <c r="H191" s="278">
        <v>573.26666666666677</v>
      </c>
      <c r="I191" s="278">
        <v>581.33333333333337</v>
      </c>
      <c r="J191" s="278">
        <v>587.91666666666674</v>
      </c>
      <c r="K191" s="276">
        <v>574.75</v>
      </c>
      <c r="L191" s="276">
        <v>560.1</v>
      </c>
      <c r="M191" s="276">
        <v>67.556929999999994</v>
      </c>
    </row>
    <row r="192" spans="1:13">
      <c r="A192" s="300">
        <v>183</v>
      </c>
      <c r="B192" s="276" t="s">
        <v>179</v>
      </c>
      <c r="C192" s="276">
        <v>474.4</v>
      </c>
      <c r="D192" s="278">
        <v>470.8</v>
      </c>
      <c r="E192" s="278">
        <v>465.1</v>
      </c>
      <c r="F192" s="278">
        <v>455.8</v>
      </c>
      <c r="G192" s="278">
        <v>450.1</v>
      </c>
      <c r="H192" s="278">
        <v>480.1</v>
      </c>
      <c r="I192" s="278">
        <v>485.79999999999995</v>
      </c>
      <c r="J192" s="278">
        <v>495.1</v>
      </c>
      <c r="K192" s="276">
        <v>476.5</v>
      </c>
      <c r="L192" s="276">
        <v>461.5</v>
      </c>
      <c r="M192" s="276">
        <v>26.13776</v>
      </c>
    </row>
    <row r="193" spans="1:13">
      <c r="A193" s="300">
        <v>184</v>
      </c>
      <c r="B193" s="276" t="s">
        <v>282</v>
      </c>
      <c r="C193" s="276">
        <v>596.85</v>
      </c>
      <c r="D193" s="278">
        <v>602.2833333333333</v>
      </c>
      <c r="E193" s="278">
        <v>586.56666666666661</v>
      </c>
      <c r="F193" s="278">
        <v>576.2833333333333</v>
      </c>
      <c r="G193" s="278">
        <v>560.56666666666661</v>
      </c>
      <c r="H193" s="278">
        <v>612.56666666666661</v>
      </c>
      <c r="I193" s="278">
        <v>628.2833333333333</v>
      </c>
      <c r="J193" s="278">
        <v>638.56666666666661</v>
      </c>
      <c r="K193" s="276">
        <v>618</v>
      </c>
      <c r="L193" s="276">
        <v>592</v>
      </c>
      <c r="M193" s="276">
        <v>8.8132800000000007</v>
      </c>
    </row>
    <row r="194" spans="1:13">
      <c r="A194" s="300">
        <v>185</v>
      </c>
      <c r="B194" s="276" t="s">
        <v>3464</v>
      </c>
      <c r="C194" s="276">
        <v>579.9</v>
      </c>
      <c r="D194" s="278">
        <v>574.93333333333328</v>
      </c>
      <c r="E194" s="278">
        <v>565.16666666666652</v>
      </c>
      <c r="F194" s="278">
        <v>550.43333333333328</v>
      </c>
      <c r="G194" s="278">
        <v>540.66666666666652</v>
      </c>
      <c r="H194" s="278">
        <v>589.66666666666652</v>
      </c>
      <c r="I194" s="278">
        <v>599.43333333333317</v>
      </c>
      <c r="J194" s="278">
        <v>614.16666666666652</v>
      </c>
      <c r="K194" s="276">
        <v>584.70000000000005</v>
      </c>
      <c r="L194" s="276">
        <v>560.20000000000005</v>
      </c>
      <c r="M194" s="276">
        <v>45.785200000000003</v>
      </c>
    </row>
    <row r="195" spans="1:13">
      <c r="A195" s="300">
        <v>186</v>
      </c>
      <c r="B195" s="276" t="s">
        <v>183</v>
      </c>
      <c r="C195" s="276">
        <v>177.6</v>
      </c>
      <c r="D195" s="278">
        <v>178.89999999999998</v>
      </c>
      <c r="E195" s="278">
        <v>175.09999999999997</v>
      </c>
      <c r="F195" s="278">
        <v>172.6</v>
      </c>
      <c r="G195" s="278">
        <v>168.79999999999998</v>
      </c>
      <c r="H195" s="278">
        <v>181.39999999999995</v>
      </c>
      <c r="I195" s="278">
        <v>185.19999999999996</v>
      </c>
      <c r="J195" s="278">
        <v>187.69999999999993</v>
      </c>
      <c r="K195" s="276">
        <v>182.7</v>
      </c>
      <c r="L195" s="276">
        <v>176.4</v>
      </c>
      <c r="M195" s="276">
        <v>383.68777</v>
      </c>
    </row>
    <row r="196" spans="1:13">
      <c r="A196" s="300">
        <v>187</v>
      </c>
      <c r="B196" s="276" t="s">
        <v>185</v>
      </c>
      <c r="C196" s="276">
        <v>72.650000000000006</v>
      </c>
      <c r="D196" s="278">
        <v>72.366666666666674</v>
      </c>
      <c r="E196" s="278">
        <v>71.283333333333346</v>
      </c>
      <c r="F196" s="278">
        <v>69.916666666666671</v>
      </c>
      <c r="G196" s="278">
        <v>68.833333333333343</v>
      </c>
      <c r="H196" s="278">
        <v>73.733333333333348</v>
      </c>
      <c r="I196" s="278">
        <v>74.816666666666663</v>
      </c>
      <c r="J196" s="278">
        <v>76.183333333333351</v>
      </c>
      <c r="K196" s="276">
        <v>73.45</v>
      </c>
      <c r="L196" s="276">
        <v>71</v>
      </c>
      <c r="M196" s="276">
        <v>292.42808000000002</v>
      </c>
    </row>
    <row r="197" spans="1:13">
      <c r="A197" s="300">
        <v>188</v>
      </c>
      <c r="B197" s="267" t="s">
        <v>186</v>
      </c>
      <c r="C197" s="267">
        <v>610.1</v>
      </c>
      <c r="D197" s="307">
        <v>605.86666666666667</v>
      </c>
      <c r="E197" s="307">
        <v>597.73333333333335</v>
      </c>
      <c r="F197" s="307">
        <v>585.36666666666667</v>
      </c>
      <c r="G197" s="307">
        <v>577.23333333333335</v>
      </c>
      <c r="H197" s="307">
        <v>618.23333333333335</v>
      </c>
      <c r="I197" s="307">
        <v>626.36666666666679</v>
      </c>
      <c r="J197" s="307">
        <v>638.73333333333335</v>
      </c>
      <c r="K197" s="267">
        <v>614</v>
      </c>
      <c r="L197" s="267">
        <v>593.5</v>
      </c>
      <c r="M197" s="267">
        <v>198.29328000000001</v>
      </c>
    </row>
    <row r="198" spans="1:13">
      <c r="A198" s="300">
        <v>189</v>
      </c>
      <c r="B198" s="267" t="s">
        <v>187</v>
      </c>
      <c r="C198" s="267">
        <v>2784.3</v>
      </c>
      <c r="D198" s="307">
        <v>2797.2833333333333</v>
      </c>
      <c r="E198" s="307">
        <v>2767.2666666666664</v>
      </c>
      <c r="F198" s="307">
        <v>2750.2333333333331</v>
      </c>
      <c r="G198" s="307">
        <v>2720.2166666666662</v>
      </c>
      <c r="H198" s="307">
        <v>2814.3166666666666</v>
      </c>
      <c r="I198" s="307">
        <v>2844.3333333333339</v>
      </c>
      <c r="J198" s="307">
        <v>2861.3666666666668</v>
      </c>
      <c r="K198" s="267">
        <v>2827.3</v>
      </c>
      <c r="L198" s="267">
        <v>2780.25</v>
      </c>
      <c r="M198" s="267">
        <v>21.278009999999998</v>
      </c>
    </row>
    <row r="199" spans="1:13">
      <c r="A199" s="300">
        <v>190</v>
      </c>
      <c r="B199" s="267" t="s">
        <v>188</v>
      </c>
      <c r="C199" s="267">
        <v>927.3</v>
      </c>
      <c r="D199" s="307">
        <v>925.66666666666663</v>
      </c>
      <c r="E199" s="307">
        <v>918.73333333333323</v>
      </c>
      <c r="F199" s="307">
        <v>910.16666666666663</v>
      </c>
      <c r="G199" s="307">
        <v>903.23333333333323</v>
      </c>
      <c r="H199" s="307">
        <v>934.23333333333323</v>
      </c>
      <c r="I199" s="307">
        <v>941.16666666666663</v>
      </c>
      <c r="J199" s="307">
        <v>949.73333333333323</v>
      </c>
      <c r="K199" s="267">
        <v>932.6</v>
      </c>
      <c r="L199" s="267">
        <v>917.1</v>
      </c>
      <c r="M199" s="267">
        <v>26.083580000000001</v>
      </c>
    </row>
    <row r="200" spans="1:13">
      <c r="A200" s="300">
        <v>191</v>
      </c>
      <c r="B200" s="267" t="s">
        <v>189</v>
      </c>
      <c r="C200" s="267">
        <v>1424.2</v>
      </c>
      <c r="D200" s="307">
        <v>1428.25</v>
      </c>
      <c r="E200" s="307">
        <v>1411.5</v>
      </c>
      <c r="F200" s="307">
        <v>1398.8</v>
      </c>
      <c r="G200" s="307">
        <v>1382.05</v>
      </c>
      <c r="H200" s="307">
        <v>1440.95</v>
      </c>
      <c r="I200" s="307">
        <v>1457.7</v>
      </c>
      <c r="J200" s="307">
        <v>1470.4</v>
      </c>
      <c r="K200" s="267">
        <v>1445</v>
      </c>
      <c r="L200" s="267">
        <v>1415.55</v>
      </c>
      <c r="M200" s="267">
        <v>25.884219999999999</v>
      </c>
    </row>
    <row r="201" spans="1:13">
      <c r="A201" s="300">
        <v>192</v>
      </c>
      <c r="B201" s="267" t="s">
        <v>190</v>
      </c>
      <c r="C201" s="267">
        <v>2651.7</v>
      </c>
      <c r="D201" s="307">
        <v>2656.8</v>
      </c>
      <c r="E201" s="307">
        <v>2619.9500000000003</v>
      </c>
      <c r="F201" s="307">
        <v>2588.2000000000003</v>
      </c>
      <c r="G201" s="307">
        <v>2551.3500000000004</v>
      </c>
      <c r="H201" s="307">
        <v>2688.55</v>
      </c>
      <c r="I201" s="307">
        <v>2725.4000000000005</v>
      </c>
      <c r="J201" s="307">
        <v>2757.15</v>
      </c>
      <c r="K201" s="267">
        <v>2693.65</v>
      </c>
      <c r="L201" s="267">
        <v>2625.05</v>
      </c>
      <c r="M201" s="267">
        <v>5.3528000000000002</v>
      </c>
    </row>
    <row r="202" spans="1:13">
      <c r="A202" s="300">
        <v>193</v>
      </c>
      <c r="B202" s="267" t="s">
        <v>191</v>
      </c>
      <c r="C202" s="267">
        <v>324</v>
      </c>
      <c r="D202" s="307">
        <v>326.68333333333334</v>
      </c>
      <c r="E202" s="307">
        <v>320.11666666666667</v>
      </c>
      <c r="F202" s="307">
        <v>316.23333333333335</v>
      </c>
      <c r="G202" s="307">
        <v>309.66666666666669</v>
      </c>
      <c r="H202" s="307">
        <v>330.56666666666666</v>
      </c>
      <c r="I202" s="307">
        <v>337.13333333333338</v>
      </c>
      <c r="J202" s="307">
        <v>341.01666666666665</v>
      </c>
      <c r="K202" s="267">
        <v>333.25</v>
      </c>
      <c r="L202" s="267">
        <v>322.8</v>
      </c>
      <c r="M202" s="267">
        <v>9.2591999999999999</v>
      </c>
    </row>
    <row r="203" spans="1:13">
      <c r="A203" s="300">
        <v>194</v>
      </c>
      <c r="B203" s="267" t="s">
        <v>550</v>
      </c>
      <c r="C203" s="267">
        <v>676.95</v>
      </c>
      <c r="D203" s="307">
        <v>681.6</v>
      </c>
      <c r="E203" s="307">
        <v>669.35</v>
      </c>
      <c r="F203" s="307">
        <v>661.75</v>
      </c>
      <c r="G203" s="307">
        <v>649.5</v>
      </c>
      <c r="H203" s="307">
        <v>689.2</v>
      </c>
      <c r="I203" s="307">
        <v>701.45</v>
      </c>
      <c r="J203" s="307">
        <v>709.05000000000007</v>
      </c>
      <c r="K203" s="267">
        <v>693.85</v>
      </c>
      <c r="L203" s="267">
        <v>674</v>
      </c>
      <c r="M203" s="267">
        <v>8.7452500000000004</v>
      </c>
    </row>
    <row r="204" spans="1:13">
      <c r="A204" s="300">
        <v>195</v>
      </c>
      <c r="B204" s="267" t="s">
        <v>192</v>
      </c>
      <c r="C204" s="267">
        <v>498.1</v>
      </c>
      <c r="D204" s="307">
        <v>497.88333333333338</v>
      </c>
      <c r="E204" s="307">
        <v>493.21666666666675</v>
      </c>
      <c r="F204" s="307">
        <v>488.33333333333337</v>
      </c>
      <c r="G204" s="307">
        <v>483.66666666666674</v>
      </c>
      <c r="H204" s="307">
        <v>502.76666666666677</v>
      </c>
      <c r="I204" s="307">
        <v>507.43333333333339</v>
      </c>
      <c r="J204" s="307">
        <v>512.31666666666683</v>
      </c>
      <c r="K204" s="267">
        <v>502.55</v>
      </c>
      <c r="L204" s="267">
        <v>493</v>
      </c>
      <c r="M204" s="267">
        <v>18.81353</v>
      </c>
    </row>
    <row r="205" spans="1:13">
      <c r="A205" s="300">
        <v>196</v>
      </c>
      <c r="B205" s="267" t="s">
        <v>193</v>
      </c>
      <c r="C205" s="267">
        <v>1137.8</v>
      </c>
      <c r="D205" s="307">
        <v>1136.75</v>
      </c>
      <c r="E205" s="307">
        <v>1125.5</v>
      </c>
      <c r="F205" s="307">
        <v>1113.2</v>
      </c>
      <c r="G205" s="307">
        <v>1101.95</v>
      </c>
      <c r="H205" s="307">
        <v>1149.05</v>
      </c>
      <c r="I205" s="307">
        <v>1160.3</v>
      </c>
      <c r="J205" s="307">
        <v>1172.5999999999999</v>
      </c>
      <c r="K205" s="267">
        <v>1148</v>
      </c>
      <c r="L205" s="267">
        <v>1124.45</v>
      </c>
      <c r="M205" s="267">
        <v>4.1388800000000003</v>
      </c>
    </row>
    <row r="206" spans="1:13">
      <c r="A206" s="300">
        <v>197</v>
      </c>
      <c r="B206" s="267" t="s">
        <v>195</v>
      </c>
      <c r="C206" s="267">
        <v>4964.3</v>
      </c>
      <c r="D206" s="307">
        <v>5011.0999999999995</v>
      </c>
      <c r="E206" s="307">
        <v>4903.1999999999989</v>
      </c>
      <c r="F206" s="307">
        <v>4842.0999999999995</v>
      </c>
      <c r="G206" s="307">
        <v>4734.1999999999989</v>
      </c>
      <c r="H206" s="307">
        <v>5072.1999999999989</v>
      </c>
      <c r="I206" s="307">
        <v>5180.0999999999985</v>
      </c>
      <c r="J206" s="307">
        <v>5241.1999999999989</v>
      </c>
      <c r="K206" s="267">
        <v>5119</v>
      </c>
      <c r="L206" s="267">
        <v>4950</v>
      </c>
      <c r="M206" s="267">
        <v>13.33296</v>
      </c>
    </row>
    <row r="207" spans="1:13">
      <c r="A207" s="300">
        <v>198</v>
      </c>
      <c r="B207" s="267" t="s">
        <v>196</v>
      </c>
      <c r="C207" s="267">
        <v>32.700000000000003</v>
      </c>
      <c r="D207" s="307">
        <v>32.966666666666669</v>
      </c>
      <c r="E207" s="307">
        <v>31.933333333333337</v>
      </c>
      <c r="F207" s="307">
        <v>31.166666666666671</v>
      </c>
      <c r="G207" s="307">
        <v>30.13333333333334</v>
      </c>
      <c r="H207" s="307">
        <v>33.733333333333334</v>
      </c>
      <c r="I207" s="307">
        <v>34.766666666666666</v>
      </c>
      <c r="J207" s="307">
        <v>35.533333333333331</v>
      </c>
      <c r="K207" s="267">
        <v>34</v>
      </c>
      <c r="L207" s="267">
        <v>32.200000000000003</v>
      </c>
      <c r="M207" s="267">
        <v>108.45010000000001</v>
      </c>
    </row>
    <row r="208" spans="1:13">
      <c r="A208" s="300">
        <v>199</v>
      </c>
      <c r="B208" s="267" t="s">
        <v>197</v>
      </c>
      <c r="C208" s="267">
        <v>438.45</v>
      </c>
      <c r="D208" s="307">
        <v>444.51666666666671</v>
      </c>
      <c r="E208" s="307">
        <v>410.03333333333342</v>
      </c>
      <c r="F208" s="307">
        <v>381.61666666666673</v>
      </c>
      <c r="G208" s="307">
        <v>347.13333333333344</v>
      </c>
      <c r="H208" s="307">
        <v>472.93333333333339</v>
      </c>
      <c r="I208" s="307">
        <v>507.41666666666663</v>
      </c>
      <c r="J208" s="307">
        <v>535.83333333333337</v>
      </c>
      <c r="K208" s="267">
        <v>479</v>
      </c>
      <c r="L208" s="267">
        <v>416.1</v>
      </c>
      <c r="M208" s="267">
        <v>872.79053999999996</v>
      </c>
    </row>
    <row r="209" spans="1:13">
      <c r="A209" s="300">
        <v>200</v>
      </c>
      <c r="B209" s="267" t="s">
        <v>563</v>
      </c>
      <c r="C209" s="267">
        <v>910.85</v>
      </c>
      <c r="D209" s="307">
        <v>906.94999999999993</v>
      </c>
      <c r="E209" s="307">
        <v>899.89999999999986</v>
      </c>
      <c r="F209" s="307">
        <v>888.94999999999993</v>
      </c>
      <c r="G209" s="307">
        <v>881.89999999999986</v>
      </c>
      <c r="H209" s="307">
        <v>917.89999999999986</v>
      </c>
      <c r="I209" s="307">
        <v>924.94999999999982</v>
      </c>
      <c r="J209" s="307">
        <v>935.89999999999986</v>
      </c>
      <c r="K209" s="267">
        <v>914</v>
      </c>
      <c r="L209" s="267">
        <v>896</v>
      </c>
      <c r="M209" s="267">
        <v>3.8976999999999999</v>
      </c>
    </row>
    <row r="210" spans="1:13">
      <c r="A210" s="300">
        <v>201</v>
      </c>
      <c r="B210" s="267" t="s">
        <v>284</v>
      </c>
      <c r="C210" s="267">
        <v>186.45</v>
      </c>
      <c r="D210" s="307">
        <v>187.5</v>
      </c>
      <c r="E210" s="307">
        <v>184.2</v>
      </c>
      <c r="F210" s="307">
        <v>181.95</v>
      </c>
      <c r="G210" s="307">
        <v>178.64999999999998</v>
      </c>
      <c r="H210" s="307">
        <v>189.75</v>
      </c>
      <c r="I210" s="307">
        <v>193.05</v>
      </c>
      <c r="J210" s="307">
        <v>195.3</v>
      </c>
      <c r="K210" s="267">
        <v>190.8</v>
      </c>
      <c r="L210" s="267">
        <v>185.25</v>
      </c>
      <c r="M210" s="267">
        <v>8.4652200000000004</v>
      </c>
    </row>
    <row r="211" spans="1:13">
      <c r="A211" s="300">
        <v>202</v>
      </c>
      <c r="B211" s="267" t="s">
        <v>199</v>
      </c>
      <c r="C211" s="267">
        <v>814.25</v>
      </c>
      <c r="D211" s="307">
        <v>810.38333333333333</v>
      </c>
      <c r="E211" s="307">
        <v>805.06666666666661</v>
      </c>
      <c r="F211" s="307">
        <v>795.88333333333333</v>
      </c>
      <c r="G211" s="307">
        <v>790.56666666666661</v>
      </c>
      <c r="H211" s="307">
        <v>819.56666666666661</v>
      </c>
      <c r="I211" s="307">
        <v>824.88333333333344</v>
      </c>
      <c r="J211" s="307">
        <v>834.06666666666661</v>
      </c>
      <c r="K211" s="267">
        <v>815.7</v>
      </c>
      <c r="L211" s="267">
        <v>801.2</v>
      </c>
      <c r="M211" s="267">
        <v>10.08656</v>
      </c>
    </row>
    <row r="212" spans="1:13">
      <c r="A212" s="300">
        <v>203</v>
      </c>
      <c r="B212" s="267" t="s">
        <v>569</v>
      </c>
      <c r="C212" s="267">
        <v>2099.8000000000002</v>
      </c>
      <c r="D212" s="307">
        <v>2101.0499999999997</v>
      </c>
      <c r="E212" s="307">
        <v>2072.7499999999995</v>
      </c>
      <c r="F212" s="307">
        <v>2045.6999999999998</v>
      </c>
      <c r="G212" s="307">
        <v>2017.3999999999996</v>
      </c>
      <c r="H212" s="307">
        <v>2128.0999999999995</v>
      </c>
      <c r="I212" s="307">
        <v>2156.3999999999996</v>
      </c>
      <c r="J212" s="307">
        <v>2183.4499999999994</v>
      </c>
      <c r="K212" s="267">
        <v>2129.35</v>
      </c>
      <c r="L212" s="267">
        <v>2074</v>
      </c>
      <c r="M212" s="267">
        <v>0.42470999999999998</v>
      </c>
    </row>
    <row r="213" spans="1:13">
      <c r="A213" s="300">
        <v>204</v>
      </c>
      <c r="B213" s="267" t="s">
        <v>200</v>
      </c>
      <c r="C213" s="267">
        <v>355.9</v>
      </c>
      <c r="D213" s="307">
        <v>355.55</v>
      </c>
      <c r="E213" s="307">
        <v>353.1</v>
      </c>
      <c r="F213" s="307">
        <v>350.3</v>
      </c>
      <c r="G213" s="307">
        <v>347.85</v>
      </c>
      <c r="H213" s="307">
        <v>358.35</v>
      </c>
      <c r="I213" s="307">
        <v>360.79999999999995</v>
      </c>
      <c r="J213" s="307">
        <v>363.6</v>
      </c>
      <c r="K213" s="267">
        <v>358</v>
      </c>
      <c r="L213" s="267">
        <v>352.75</v>
      </c>
      <c r="M213" s="267">
        <v>68.973969999999994</v>
      </c>
    </row>
    <row r="214" spans="1:13">
      <c r="A214" s="300">
        <v>205</v>
      </c>
      <c r="B214" s="267" t="s">
        <v>202</v>
      </c>
      <c r="C214" s="267">
        <v>212.5</v>
      </c>
      <c r="D214" s="307">
        <v>211.54999999999998</v>
      </c>
      <c r="E214" s="307">
        <v>209.19999999999996</v>
      </c>
      <c r="F214" s="307">
        <v>205.89999999999998</v>
      </c>
      <c r="G214" s="307">
        <v>203.54999999999995</v>
      </c>
      <c r="H214" s="307">
        <v>214.84999999999997</v>
      </c>
      <c r="I214" s="307">
        <v>217.2</v>
      </c>
      <c r="J214" s="307">
        <v>220.49999999999997</v>
      </c>
      <c r="K214" s="267">
        <v>213.9</v>
      </c>
      <c r="L214" s="267">
        <v>208.25</v>
      </c>
      <c r="M214" s="267">
        <v>126.90594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3"/>
      <c r="B1" s="583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44175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0" t="s">
        <v>16</v>
      </c>
      <c r="B9" s="581" t="s">
        <v>18</v>
      </c>
      <c r="C9" s="579" t="s">
        <v>19</v>
      </c>
      <c r="D9" s="579" t="s">
        <v>20</v>
      </c>
      <c r="E9" s="579" t="s">
        <v>21</v>
      </c>
      <c r="F9" s="579"/>
      <c r="G9" s="579"/>
      <c r="H9" s="579" t="s">
        <v>22</v>
      </c>
      <c r="I9" s="579"/>
      <c r="J9" s="579"/>
      <c r="K9" s="273"/>
      <c r="L9" s="280"/>
      <c r="M9" s="281"/>
    </row>
    <row r="10" spans="1:15" ht="42.75" customHeight="1">
      <c r="A10" s="575"/>
      <c r="B10" s="577"/>
      <c r="C10" s="582" t="s">
        <v>23</v>
      </c>
      <c r="D10" s="582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22523.05</v>
      </c>
      <c r="D11" s="278">
        <v>22598.733333333337</v>
      </c>
      <c r="E11" s="278">
        <v>21997.466666666674</v>
      </c>
      <c r="F11" s="278">
        <v>21471.883333333339</v>
      </c>
      <c r="G11" s="278">
        <v>20870.616666666676</v>
      </c>
      <c r="H11" s="278">
        <v>23124.316666666673</v>
      </c>
      <c r="I11" s="278">
        <v>23725.583333333336</v>
      </c>
      <c r="J11" s="278">
        <v>24251.166666666672</v>
      </c>
      <c r="K11" s="276">
        <v>23200</v>
      </c>
      <c r="L11" s="276">
        <v>22073.15</v>
      </c>
      <c r="M11" s="276">
        <v>4.6890000000000001E-2</v>
      </c>
    </row>
    <row r="12" spans="1:15" ht="12" customHeight="1">
      <c r="A12" s="267">
        <v>2</v>
      </c>
      <c r="B12" s="276" t="s">
        <v>802</v>
      </c>
      <c r="C12" s="277">
        <v>1211.9000000000001</v>
      </c>
      <c r="D12" s="278">
        <v>1218.2833333333335</v>
      </c>
      <c r="E12" s="278">
        <v>1196.616666666667</v>
      </c>
      <c r="F12" s="278">
        <v>1181.3333333333335</v>
      </c>
      <c r="G12" s="278">
        <v>1159.666666666667</v>
      </c>
      <c r="H12" s="278">
        <v>1233.5666666666671</v>
      </c>
      <c r="I12" s="278">
        <v>1255.2333333333336</v>
      </c>
      <c r="J12" s="278">
        <v>1270.5166666666671</v>
      </c>
      <c r="K12" s="276">
        <v>1239.95</v>
      </c>
      <c r="L12" s="276">
        <v>1203</v>
      </c>
      <c r="M12" s="276">
        <v>3.36328</v>
      </c>
    </row>
    <row r="13" spans="1:15" ht="12" customHeight="1">
      <c r="A13" s="267">
        <v>3</v>
      </c>
      <c r="B13" s="276" t="s">
        <v>294</v>
      </c>
      <c r="C13" s="277">
        <v>1636.05</v>
      </c>
      <c r="D13" s="278">
        <v>1636.3500000000001</v>
      </c>
      <c r="E13" s="278">
        <v>1589.7000000000003</v>
      </c>
      <c r="F13" s="278">
        <v>1543.3500000000001</v>
      </c>
      <c r="G13" s="278">
        <v>1496.7000000000003</v>
      </c>
      <c r="H13" s="278">
        <v>1682.7000000000003</v>
      </c>
      <c r="I13" s="278">
        <v>1729.3500000000004</v>
      </c>
      <c r="J13" s="278">
        <v>1775.7000000000003</v>
      </c>
      <c r="K13" s="276">
        <v>1683</v>
      </c>
      <c r="L13" s="276">
        <v>1590</v>
      </c>
      <c r="M13" s="276">
        <v>0.53405999999999998</v>
      </c>
    </row>
    <row r="14" spans="1:15" ht="12" customHeight="1">
      <c r="A14" s="267">
        <v>4</v>
      </c>
      <c r="B14" s="276" t="s">
        <v>3119</v>
      </c>
      <c r="C14" s="277">
        <v>1158.8</v>
      </c>
      <c r="D14" s="278">
        <v>1163.2666666666667</v>
      </c>
      <c r="E14" s="278">
        <v>1139.7333333333333</v>
      </c>
      <c r="F14" s="278">
        <v>1120.6666666666667</v>
      </c>
      <c r="G14" s="278">
        <v>1097.1333333333334</v>
      </c>
      <c r="H14" s="278">
        <v>1182.3333333333333</v>
      </c>
      <c r="I14" s="278">
        <v>1205.8666666666666</v>
      </c>
      <c r="J14" s="278">
        <v>1224.9333333333332</v>
      </c>
      <c r="K14" s="276">
        <v>1186.8</v>
      </c>
      <c r="L14" s="276">
        <v>1144.2</v>
      </c>
      <c r="M14" s="276">
        <v>3.10277</v>
      </c>
    </row>
    <row r="15" spans="1:15" ht="12" customHeight="1">
      <c r="A15" s="267">
        <v>5</v>
      </c>
      <c r="B15" s="276" t="s">
        <v>295</v>
      </c>
      <c r="C15" s="277">
        <v>15568.3</v>
      </c>
      <c r="D15" s="278">
        <v>15506.083333333334</v>
      </c>
      <c r="E15" s="278">
        <v>15312.216666666667</v>
      </c>
      <c r="F15" s="278">
        <v>15056.133333333333</v>
      </c>
      <c r="G15" s="278">
        <v>14862.266666666666</v>
      </c>
      <c r="H15" s="278">
        <v>15762.166666666668</v>
      </c>
      <c r="I15" s="278">
        <v>15956.033333333333</v>
      </c>
      <c r="J15" s="278">
        <v>16212.116666666669</v>
      </c>
      <c r="K15" s="276">
        <v>15699.95</v>
      </c>
      <c r="L15" s="276">
        <v>15250</v>
      </c>
      <c r="M15" s="276">
        <v>0.18274000000000001</v>
      </c>
    </row>
    <row r="16" spans="1:15" ht="12" customHeight="1">
      <c r="A16" s="267">
        <v>6</v>
      </c>
      <c r="B16" s="276" t="s">
        <v>227</v>
      </c>
      <c r="C16" s="277">
        <v>93.4</v>
      </c>
      <c r="D16" s="278">
        <v>93.533333333333346</v>
      </c>
      <c r="E16" s="278">
        <v>90.616666666666688</v>
      </c>
      <c r="F16" s="278">
        <v>87.833333333333343</v>
      </c>
      <c r="G16" s="278">
        <v>84.916666666666686</v>
      </c>
      <c r="H16" s="278">
        <v>96.316666666666691</v>
      </c>
      <c r="I16" s="278">
        <v>99.233333333333348</v>
      </c>
      <c r="J16" s="278">
        <v>102.01666666666669</v>
      </c>
      <c r="K16" s="276">
        <v>96.45</v>
      </c>
      <c r="L16" s="276">
        <v>90.75</v>
      </c>
      <c r="M16" s="276">
        <v>44.275129999999997</v>
      </c>
    </row>
    <row r="17" spans="1:13" ht="12" customHeight="1">
      <c r="A17" s="267">
        <v>7</v>
      </c>
      <c r="B17" s="276" t="s">
        <v>228</v>
      </c>
      <c r="C17" s="277">
        <v>159.30000000000001</v>
      </c>
      <c r="D17" s="278">
        <v>159.06666666666669</v>
      </c>
      <c r="E17" s="278">
        <v>156.98333333333338</v>
      </c>
      <c r="F17" s="278">
        <v>154.66666666666669</v>
      </c>
      <c r="G17" s="278">
        <v>152.58333333333337</v>
      </c>
      <c r="H17" s="278">
        <v>161.38333333333338</v>
      </c>
      <c r="I17" s="278">
        <v>163.4666666666667</v>
      </c>
      <c r="J17" s="278">
        <v>165.78333333333339</v>
      </c>
      <c r="K17" s="276">
        <v>161.15</v>
      </c>
      <c r="L17" s="276">
        <v>156.75</v>
      </c>
      <c r="M17" s="276">
        <v>13.79987</v>
      </c>
    </row>
    <row r="18" spans="1:13" ht="12" customHeight="1">
      <c r="A18" s="267">
        <v>8</v>
      </c>
      <c r="B18" s="276" t="s">
        <v>38</v>
      </c>
      <c r="C18" s="277">
        <v>1632.65</v>
      </c>
      <c r="D18" s="278">
        <v>1633.6166666666668</v>
      </c>
      <c r="E18" s="278">
        <v>1617.2833333333335</v>
      </c>
      <c r="F18" s="278">
        <v>1601.9166666666667</v>
      </c>
      <c r="G18" s="278">
        <v>1585.5833333333335</v>
      </c>
      <c r="H18" s="278">
        <v>1648.9833333333336</v>
      </c>
      <c r="I18" s="278">
        <v>1665.3166666666666</v>
      </c>
      <c r="J18" s="278">
        <v>1680.6833333333336</v>
      </c>
      <c r="K18" s="276">
        <v>1649.95</v>
      </c>
      <c r="L18" s="276">
        <v>1618.25</v>
      </c>
      <c r="M18" s="276">
        <v>18.732119999999998</v>
      </c>
    </row>
    <row r="19" spans="1:13" ht="12" customHeight="1">
      <c r="A19" s="267">
        <v>9</v>
      </c>
      <c r="B19" s="276" t="s">
        <v>296</v>
      </c>
      <c r="C19" s="277">
        <v>355.2</v>
      </c>
      <c r="D19" s="278">
        <v>357.3</v>
      </c>
      <c r="E19" s="278">
        <v>349.90000000000003</v>
      </c>
      <c r="F19" s="278">
        <v>344.6</v>
      </c>
      <c r="G19" s="278">
        <v>337.20000000000005</v>
      </c>
      <c r="H19" s="278">
        <v>362.6</v>
      </c>
      <c r="I19" s="278">
        <v>370</v>
      </c>
      <c r="J19" s="278">
        <v>375.3</v>
      </c>
      <c r="K19" s="276">
        <v>364.7</v>
      </c>
      <c r="L19" s="276">
        <v>352</v>
      </c>
      <c r="M19" s="276">
        <v>18.929849999999998</v>
      </c>
    </row>
    <row r="20" spans="1:13" ht="12" customHeight="1">
      <c r="A20" s="267">
        <v>10</v>
      </c>
      <c r="B20" s="276" t="s">
        <v>297</v>
      </c>
      <c r="C20" s="277">
        <v>1036.7</v>
      </c>
      <c r="D20" s="278">
        <v>1044.5666666666666</v>
      </c>
      <c r="E20" s="278">
        <v>1022.1333333333332</v>
      </c>
      <c r="F20" s="278">
        <v>1007.5666666666666</v>
      </c>
      <c r="G20" s="278">
        <v>985.13333333333321</v>
      </c>
      <c r="H20" s="278">
        <v>1059.1333333333332</v>
      </c>
      <c r="I20" s="278">
        <v>1081.5666666666666</v>
      </c>
      <c r="J20" s="278">
        <v>1096.1333333333332</v>
      </c>
      <c r="K20" s="276">
        <v>1067</v>
      </c>
      <c r="L20" s="276">
        <v>1030</v>
      </c>
      <c r="M20" s="276">
        <v>5.6862700000000004</v>
      </c>
    </row>
    <row r="21" spans="1:13" ht="12" customHeight="1">
      <c r="A21" s="267">
        <v>11</v>
      </c>
      <c r="B21" s="276" t="s">
        <v>41</v>
      </c>
      <c r="C21" s="277">
        <v>471</v>
      </c>
      <c r="D21" s="278">
        <v>467.36666666666662</v>
      </c>
      <c r="E21" s="278">
        <v>460.63333333333321</v>
      </c>
      <c r="F21" s="278">
        <v>450.26666666666659</v>
      </c>
      <c r="G21" s="278">
        <v>443.53333333333319</v>
      </c>
      <c r="H21" s="278">
        <v>477.73333333333323</v>
      </c>
      <c r="I21" s="278">
        <v>484.4666666666667</v>
      </c>
      <c r="J21" s="278">
        <v>494.83333333333326</v>
      </c>
      <c r="K21" s="276">
        <v>474.1</v>
      </c>
      <c r="L21" s="276">
        <v>457</v>
      </c>
      <c r="M21" s="276">
        <v>47.851019999999998</v>
      </c>
    </row>
    <row r="22" spans="1:13" ht="12" customHeight="1">
      <c r="A22" s="267">
        <v>12</v>
      </c>
      <c r="B22" s="276" t="s">
        <v>43</v>
      </c>
      <c r="C22" s="277">
        <v>46.75</v>
      </c>
      <c r="D22" s="278">
        <v>48.033333333333339</v>
      </c>
      <c r="E22" s="278">
        <v>44.666666666666679</v>
      </c>
      <c r="F22" s="278">
        <v>42.583333333333343</v>
      </c>
      <c r="G22" s="278">
        <v>39.216666666666683</v>
      </c>
      <c r="H22" s="278">
        <v>50.116666666666674</v>
      </c>
      <c r="I22" s="278">
        <v>53.483333333333334</v>
      </c>
      <c r="J22" s="278">
        <v>55.56666666666667</v>
      </c>
      <c r="K22" s="276">
        <v>51.4</v>
      </c>
      <c r="L22" s="276">
        <v>45.95</v>
      </c>
      <c r="M22" s="276">
        <v>387.77345000000003</v>
      </c>
    </row>
    <row r="23" spans="1:13">
      <c r="A23" s="267">
        <v>13</v>
      </c>
      <c r="B23" s="276" t="s">
        <v>298</v>
      </c>
      <c r="C23" s="277">
        <v>430.25</v>
      </c>
      <c r="D23" s="278">
        <v>427.06666666666666</v>
      </c>
      <c r="E23" s="278">
        <v>418.18333333333334</v>
      </c>
      <c r="F23" s="278">
        <v>406.11666666666667</v>
      </c>
      <c r="G23" s="278">
        <v>397.23333333333335</v>
      </c>
      <c r="H23" s="278">
        <v>439.13333333333333</v>
      </c>
      <c r="I23" s="278">
        <v>448.01666666666665</v>
      </c>
      <c r="J23" s="278">
        <v>460.08333333333331</v>
      </c>
      <c r="K23" s="276">
        <v>435.95</v>
      </c>
      <c r="L23" s="276">
        <v>415</v>
      </c>
      <c r="M23" s="276">
        <v>5.50671</v>
      </c>
    </row>
    <row r="24" spans="1:13">
      <c r="A24" s="267">
        <v>14</v>
      </c>
      <c r="B24" s="276" t="s">
        <v>299</v>
      </c>
      <c r="C24" s="277">
        <v>342.5</v>
      </c>
      <c r="D24" s="278">
        <v>343.76666666666665</v>
      </c>
      <c r="E24" s="278">
        <v>338.93333333333328</v>
      </c>
      <c r="F24" s="278">
        <v>335.36666666666662</v>
      </c>
      <c r="G24" s="278">
        <v>330.53333333333325</v>
      </c>
      <c r="H24" s="278">
        <v>347.33333333333331</v>
      </c>
      <c r="I24" s="278">
        <v>352.16666666666669</v>
      </c>
      <c r="J24" s="278">
        <v>355.73333333333335</v>
      </c>
      <c r="K24" s="276">
        <v>348.6</v>
      </c>
      <c r="L24" s="276">
        <v>340.2</v>
      </c>
      <c r="M24" s="276">
        <v>0.97894000000000003</v>
      </c>
    </row>
    <row r="25" spans="1:13">
      <c r="A25" s="267">
        <v>15</v>
      </c>
      <c r="B25" s="276" t="s">
        <v>300</v>
      </c>
      <c r="C25" s="277">
        <v>251.65</v>
      </c>
      <c r="D25" s="278">
        <v>251.5</v>
      </c>
      <c r="E25" s="278">
        <v>244.5</v>
      </c>
      <c r="F25" s="278">
        <v>237.35</v>
      </c>
      <c r="G25" s="278">
        <v>230.35</v>
      </c>
      <c r="H25" s="278">
        <v>258.64999999999998</v>
      </c>
      <c r="I25" s="278">
        <v>265.64999999999998</v>
      </c>
      <c r="J25" s="278">
        <v>272.8</v>
      </c>
      <c r="K25" s="276">
        <v>258.5</v>
      </c>
      <c r="L25" s="276">
        <v>244.35</v>
      </c>
      <c r="M25" s="276">
        <v>2.5391900000000001</v>
      </c>
    </row>
    <row r="26" spans="1:13">
      <c r="A26" s="267">
        <v>16</v>
      </c>
      <c r="B26" s="276" t="s">
        <v>832</v>
      </c>
      <c r="C26" s="277">
        <v>3663.6</v>
      </c>
      <c r="D26" s="278">
        <v>3674.8666666666668</v>
      </c>
      <c r="E26" s="278">
        <v>3629.7333333333336</v>
      </c>
      <c r="F26" s="278">
        <v>3595.8666666666668</v>
      </c>
      <c r="G26" s="278">
        <v>3550.7333333333336</v>
      </c>
      <c r="H26" s="278">
        <v>3708.7333333333336</v>
      </c>
      <c r="I26" s="278">
        <v>3753.8666666666668</v>
      </c>
      <c r="J26" s="278">
        <v>3787.7333333333336</v>
      </c>
      <c r="K26" s="276">
        <v>3720</v>
      </c>
      <c r="L26" s="276">
        <v>3641</v>
      </c>
      <c r="M26" s="276">
        <v>0.43302000000000002</v>
      </c>
    </row>
    <row r="27" spans="1:13">
      <c r="A27" s="267">
        <v>17</v>
      </c>
      <c r="B27" s="276" t="s">
        <v>292</v>
      </c>
      <c r="C27" s="277">
        <v>1977.55</v>
      </c>
      <c r="D27" s="278">
        <v>1999.1666666666667</v>
      </c>
      <c r="E27" s="278">
        <v>1948.3833333333337</v>
      </c>
      <c r="F27" s="278">
        <v>1919.2166666666669</v>
      </c>
      <c r="G27" s="278">
        <v>1868.4333333333338</v>
      </c>
      <c r="H27" s="278">
        <v>2028.3333333333335</v>
      </c>
      <c r="I27" s="278">
        <v>2079.1166666666668</v>
      </c>
      <c r="J27" s="278">
        <v>2108.2833333333333</v>
      </c>
      <c r="K27" s="276">
        <v>2049.9499999999998</v>
      </c>
      <c r="L27" s="276">
        <v>1970</v>
      </c>
      <c r="M27" s="276">
        <v>0.28192</v>
      </c>
    </row>
    <row r="28" spans="1:13">
      <c r="A28" s="267">
        <v>18</v>
      </c>
      <c r="B28" s="276" t="s">
        <v>229</v>
      </c>
      <c r="C28" s="277">
        <v>1683.5</v>
      </c>
      <c r="D28" s="278">
        <v>1694.6666666666667</v>
      </c>
      <c r="E28" s="278">
        <v>1665.0333333333335</v>
      </c>
      <c r="F28" s="278">
        <v>1646.5666666666668</v>
      </c>
      <c r="G28" s="278">
        <v>1616.9333333333336</v>
      </c>
      <c r="H28" s="278">
        <v>1713.1333333333334</v>
      </c>
      <c r="I28" s="278">
        <v>1742.7666666666667</v>
      </c>
      <c r="J28" s="278">
        <v>1761.2333333333333</v>
      </c>
      <c r="K28" s="276">
        <v>1724.3</v>
      </c>
      <c r="L28" s="276">
        <v>1676.2</v>
      </c>
      <c r="M28" s="276">
        <v>2.32382</v>
      </c>
    </row>
    <row r="29" spans="1:13">
      <c r="A29" s="267">
        <v>19</v>
      </c>
      <c r="B29" s="276" t="s">
        <v>301</v>
      </c>
      <c r="C29" s="277">
        <v>2204.5</v>
      </c>
      <c r="D29" s="278">
        <v>2207.1</v>
      </c>
      <c r="E29" s="278">
        <v>2186.4499999999998</v>
      </c>
      <c r="F29" s="278">
        <v>2168.4</v>
      </c>
      <c r="G29" s="278">
        <v>2147.75</v>
      </c>
      <c r="H29" s="278">
        <v>2225.1499999999996</v>
      </c>
      <c r="I29" s="278">
        <v>2245.8000000000002</v>
      </c>
      <c r="J29" s="278">
        <v>2263.8499999999995</v>
      </c>
      <c r="K29" s="276">
        <v>2227.75</v>
      </c>
      <c r="L29" s="276">
        <v>2189.0500000000002</v>
      </c>
      <c r="M29" s="276">
        <v>0.13618</v>
      </c>
    </row>
    <row r="30" spans="1:13">
      <c r="A30" s="267">
        <v>20</v>
      </c>
      <c r="B30" s="276" t="s">
        <v>230</v>
      </c>
      <c r="C30" s="277">
        <v>2918.3</v>
      </c>
      <c r="D30" s="278">
        <v>2901.0333333333333</v>
      </c>
      <c r="E30" s="278">
        <v>2873.0666666666666</v>
      </c>
      <c r="F30" s="278">
        <v>2827.8333333333335</v>
      </c>
      <c r="G30" s="278">
        <v>2799.8666666666668</v>
      </c>
      <c r="H30" s="278">
        <v>2946.2666666666664</v>
      </c>
      <c r="I30" s="278">
        <v>2974.2333333333327</v>
      </c>
      <c r="J30" s="278">
        <v>3019.4666666666662</v>
      </c>
      <c r="K30" s="276">
        <v>2929</v>
      </c>
      <c r="L30" s="276">
        <v>2855.8</v>
      </c>
      <c r="M30" s="276">
        <v>1.67641</v>
      </c>
    </row>
    <row r="31" spans="1:13">
      <c r="A31" s="267">
        <v>21</v>
      </c>
      <c r="B31" s="276" t="s">
        <v>870</v>
      </c>
      <c r="C31" s="277">
        <v>3837.35</v>
      </c>
      <c r="D31" s="278">
        <v>3824.3333333333335</v>
      </c>
      <c r="E31" s="278">
        <v>3764.0166666666669</v>
      </c>
      <c r="F31" s="278">
        <v>3690.6833333333334</v>
      </c>
      <c r="G31" s="278">
        <v>3630.3666666666668</v>
      </c>
      <c r="H31" s="278">
        <v>3897.666666666667</v>
      </c>
      <c r="I31" s="278">
        <v>3957.9833333333336</v>
      </c>
      <c r="J31" s="278">
        <v>4031.3166666666671</v>
      </c>
      <c r="K31" s="276">
        <v>3884.65</v>
      </c>
      <c r="L31" s="276">
        <v>3751</v>
      </c>
      <c r="M31" s="276">
        <v>0.28227999999999998</v>
      </c>
    </row>
    <row r="32" spans="1:13">
      <c r="A32" s="267">
        <v>22</v>
      </c>
      <c r="B32" s="276" t="s">
        <v>303</v>
      </c>
      <c r="C32" s="277">
        <v>139.1</v>
      </c>
      <c r="D32" s="278">
        <v>135.96666666666667</v>
      </c>
      <c r="E32" s="278">
        <v>130.93333333333334</v>
      </c>
      <c r="F32" s="278">
        <v>122.76666666666667</v>
      </c>
      <c r="G32" s="278">
        <v>117.73333333333333</v>
      </c>
      <c r="H32" s="278">
        <v>144.13333333333333</v>
      </c>
      <c r="I32" s="278">
        <v>149.16666666666669</v>
      </c>
      <c r="J32" s="278">
        <v>157.33333333333334</v>
      </c>
      <c r="K32" s="276">
        <v>141</v>
      </c>
      <c r="L32" s="276">
        <v>127.8</v>
      </c>
      <c r="M32" s="276">
        <v>21.527360000000002</v>
      </c>
    </row>
    <row r="33" spans="1:13">
      <c r="A33" s="267">
        <v>23</v>
      </c>
      <c r="B33" s="276" t="s">
        <v>45</v>
      </c>
      <c r="C33" s="277">
        <v>941.5</v>
      </c>
      <c r="D33" s="278">
        <v>936.5</v>
      </c>
      <c r="E33" s="278">
        <v>928</v>
      </c>
      <c r="F33" s="278">
        <v>914.5</v>
      </c>
      <c r="G33" s="278">
        <v>906</v>
      </c>
      <c r="H33" s="278">
        <v>950</v>
      </c>
      <c r="I33" s="278">
        <v>958.5</v>
      </c>
      <c r="J33" s="278">
        <v>972</v>
      </c>
      <c r="K33" s="276">
        <v>945</v>
      </c>
      <c r="L33" s="276">
        <v>923</v>
      </c>
      <c r="M33" s="276">
        <v>9.1953899999999997</v>
      </c>
    </row>
    <row r="34" spans="1:13">
      <c r="A34" s="267">
        <v>24</v>
      </c>
      <c r="B34" s="276" t="s">
        <v>304</v>
      </c>
      <c r="C34" s="277">
        <v>2334.6999999999998</v>
      </c>
      <c r="D34" s="278">
        <v>2339.4</v>
      </c>
      <c r="E34" s="278">
        <v>2280.3000000000002</v>
      </c>
      <c r="F34" s="278">
        <v>2225.9</v>
      </c>
      <c r="G34" s="278">
        <v>2166.8000000000002</v>
      </c>
      <c r="H34" s="278">
        <v>2393.8000000000002</v>
      </c>
      <c r="I34" s="278">
        <v>2452.8999999999996</v>
      </c>
      <c r="J34" s="278">
        <v>2507.3000000000002</v>
      </c>
      <c r="K34" s="276">
        <v>2398.5</v>
      </c>
      <c r="L34" s="276">
        <v>2285</v>
      </c>
      <c r="M34" s="276">
        <v>2.2183999999999999</v>
      </c>
    </row>
    <row r="35" spans="1:13">
      <c r="A35" s="267">
        <v>25</v>
      </c>
      <c r="B35" s="276" t="s">
        <v>46</v>
      </c>
      <c r="C35" s="277">
        <v>248.3</v>
      </c>
      <c r="D35" s="278">
        <v>248.16666666666666</v>
      </c>
      <c r="E35" s="278">
        <v>245.33333333333331</v>
      </c>
      <c r="F35" s="278">
        <v>242.36666666666665</v>
      </c>
      <c r="G35" s="278">
        <v>239.5333333333333</v>
      </c>
      <c r="H35" s="278">
        <v>251.13333333333333</v>
      </c>
      <c r="I35" s="278">
        <v>253.96666666666664</v>
      </c>
      <c r="J35" s="278">
        <v>256.93333333333334</v>
      </c>
      <c r="K35" s="276">
        <v>251</v>
      </c>
      <c r="L35" s="276">
        <v>245.2</v>
      </c>
      <c r="M35" s="276">
        <v>110.3823</v>
      </c>
    </row>
    <row r="36" spans="1:13">
      <c r="A36" s="267">
        <v>26</v>
      </c>
      <c r="B36" s="276" t="s">
        <v>293</v>
      </c>
      <c r="C36" s="277">
        <v>3766.65</v>
      </c>
      <c r="D36" s="278">
        <v>3765.8833333333337</v>
      </c>
      <c r="E36" s="278">
        <v>3725.8166666666675</v>
      </c>
      <c r="F36" s="278">
        <v>3684.983333333334</v>
      </c>
      <c r="G36" s="278">
        <v>3644.9166666666679</v>
      </c>
      <c r="H36" s="278">
        <v>3806.7166666666672</v>
      </c>
      <c r="I36" s="278">
        <v>3846.7833333333338</v>
      </c>
      <c r="J36" s="278">
        <v>3887.6166666666668</v>
      </c>
      <c r="K36" s="276">
        <v>3805.95</v>
      </c>
      <c r="L36" s="276">
        <v>3725.05</v>
      </c>
      <c r="M36" s="276">
        <v>0.29891000000000001</v>
      </c>
    </row>
    <row r="37" spans="1:13">
      <c r="A37" s="267">
        <v>27</v>
      </c>
      <c r="B37" s="276" t="s">
        <v>302</v>
      </c>
      <c r="C37" s="277">
        <v>1060.9000000000001</v>
      </c>
      <c r="D37" s="278">
        <v>1052.3166666666666</v>
      </c>
      <c r="E37" s="278">
        <v>1034.6333333333332</v>
      </c>
      <c r="F37" s="278">
        <v>1008.3666666666666</v>
      </c>
      <c r="G37" s="278">
        <v>990.68333333333317</v>
      </c>
      <c r="H37" s="278">
        <v>1078.5833333333333</v>
      </c>
      <c r="I37" s="278">
        <v>1096.2666666666667</v>
      </c>
      <c r="J37" s="278">
        <v>1122.5333333333333</v>
      </c>
      <c r="K37" s="276">
        <v>1070</v>
      </c>
      <c r="L37" s="276">
        <v>1026.05</v>
      </c>
      <c r="M37" s="276">
        <v>3.3258000000000001</v>
      </c>
    </row>
    <row r="38" spans="1:13">
      <c r="A38" s="267">
        <v>28</v>
      </c>
      <c r="B38" s="276" t="s">
        <v>47</v>
      </c>
      <c r="C38" s="277">
        <v>2393.0500000000002</v>
      </c>
      <c r="D38" s="278">
        <v>2406</v>
      </c>
      <c r="E38" s="278">
        <v>2357.0500000000002</v>
      </c>
      <c r="F38" s="278">
        <v>2321.0500000000002</v>
      </c>
      <c r="G38" s="278">
        <v>2272.1000000000004</v>
      </c>
      <c r="H38" s="278">
        <v>2442</v>
      </c>
      <c r="I38" s="278">
        <v>2490.9499999999998</v>
      </c>
      <c r="J38" s="278">
        <v>2526.9499999999998</v>
      </c>
      <c r="K38" s="276">
        <v>2454.9499999999998</v>
      </c>
      <c r="L38" s="276">
        <v>2370</v>
      </c>
      <c r="M38" s="276">
        <v>11.21002</v>
      </c>
    </row>
    <row r="39" spans="1:13">
      <c r="A39" s="267">
        <v>29</v>
      </c>
      <c r="B39" s="276" t="s">
        <v>48</v>
      </c>
      <c r="C39" s="277">
        <v>181.5</v>
      </c>
      <c r="D39" s="278">
        <v>182.94999999999996</v>
      </c>
      <c r="E39" s="278">
        <v>179.49999999999991</v>
      </c>
      <c r="F39" s="278">
        <v>177.49999999999994</v>
      </c>
      <c r="G39" s="278">
        <v>174.0499999999999</v>
      </c>
      <c r="H39" s="278">
        <v>184.94999999999993</v>
      </c>
      <c r="I39" s="278">
        <v>188.39999999999998</v>
      </c>
      <c r="J39" s="278">
        <v>190.39999999999995</v>
      </c>
      <c r="K39" s="276">
        <v>186.4</v>
      </c>
      <c r="L39" s="276">
        <v>180.95</v>
      </c>
      <c r="M39" s="276">
        <v>73.140860000000004</v>
      </c>
    </row>
    <row r="40" spans="1:13">
      <c r="A40" s="267">
        <v>30</v>
      </c>
      <c r="B40" s="276" t="s">
        <v>305</v>
      </c>
      <c r="C40" s="277">
        <v>158.9</v>
      </c>
      <c r="D40" s="278">
        <v>156.23333333333335</v>
      </c>
      <c r="E40" s="278">
        <v>149.76666666666671</v>
      </c>
      <c r="F40" s="278">
        <v>140.63333333333335</v>
      </c>
      <c r="G40" s="278">
        <v>134.16666666666671</v>
      </c>
      <c r="H40" s="278">
        <v>165.3666666666667</v>
      </c>
      <c r="I40" s="278">
        <v>171.83333333333334</v>
      </c>
      <c r="J40" s="278">
        <v>180.9666666666667</v>
      </c>
      <c r="K40" s="276">
        <v>162.69999999999999</v>
      </c>
      <c r="L40" s="276">
        <v>147.1</v>
      </c>
      <c r="M40" s="276">
        <v>10.923260000000001</v>
      </c>
    </row>
    <row r="41" spans="1:13">
      <c r="A41" s="267">
        <v>31</v>
      </c>
      <c r="B41" s="276" t="s">
        <v>937</v>
      </c>
      <c r="C41" s="277">
        <v>269.60000000000002</v>
      </c>
      <c r="D41" s="278">
        <v>268.91666666666669</v>
      </c>
      <c r="E41" s="278">
        <v>264.83333333333337</v>
      </c>
      <c r="F41" s="278">
        <v>260.06666666666666</v>
      </c>
      <c r="G41" s="278">
        <v>255.98333333333335</v>
      </c>
      <c r="H41" s="278">
        <v>273.68333333333339</v>
      </c>
      <c r="I41" s="278">
        <v>277.76666666666677</v>
      </c>
      <c r="J41" s="278">
        <v>282.53333333333342</v>
      </c>
      <c r="K41" s="276">
        <v>273</v>
      </c>
      <c r="L41" s="276">
        <v>264.14999999999998</v>
      </c>
      <c r="M41" s="276">
        <v>1.4280200000000001</v>
      </c>
    </row>
    <row r="42" spans="1:13">
      <c r="A42" s="267">
        <v>32</v>
      </c>
      <c r="B42" s="276" t="s">
        <v>306</v>
      </c>
      <c r="C42" s="277">
        <v>92.6</v>
      </c>
      <c r="D42" s="278">
        <v>92.633333333333326</v>
      </c>
      <c r="E42" s="278">
        <v>89.966666666666654</v>
      </c>
      <c r="F42" s="278">
        <v>87.333333333333329</v>
      </c>
      <c r="G42" s="278">
        <v>84.666666666666657</v>
      </c>
      <c r="H42" s="278">
        <v>95.266666666666652</v>
      </c>
      <c r="I42" s="278">
        <v>97.933333333333337</v>
      </c>
      <c r="J42" s="278">
        <v>100.56666666666665</v>
      </c>
      <c r="K42" s="276">
        <v>95.3</v>
      </c>
      <c r="L42" s="276">
        <v>90</v>
      </c>
      <c r="M42" s="276">
        <v>27.131350000000001</v>
      </c>
    </row>
    <row r="43" spans="1:13">
      <c r="A43" s="267">
        <v>33</v>
      </c>
      <c r="B43" s="276" t="s">
        <v>49</v>
      </c>
      <c r="C43" s="277">
        <v>94.9</v>
      </c>
      <c r="D43" s="278">
        <v>94.800000000000011</v>
      </c>
      <c r="E43" s="278">
        <v>93.90000000000002</v>
      </c>
      <c r="F43" s="278">
        <v>92.9</v>
      </c>
      <c r="G43" s="278">
        <v>92.000000000000014</v>
      </c>
      <c r="H43" s="278">
        <v>95.800000000000026</v>
      </c>
      <c r="I43" s="278">
        <v>96.7</v>
      </c>
      <c r="J43" s="278">
        <v>97.700000000000031</v>
      </c>
      <c r="K43" s="276">
        <v>95.7</v>
      </c>
      <c r="L43" s="276">
        <v>93.8</v>
      </c>
      <c r="M43" s="276">
        <v>175.91152</v>
      </c>
    </row>
    <row r="44" spans="1:13">
      <c r="A44" s="267">
        <v>34</v>
      </c>
      <c r="B44" s="276" t="s">
        <v>51</v>
      </c>
      <c r="C44" s="277">
        <v>2526.0500000000002</v>
      </c>
      <c r="D44" s="278">
        <v>2526.35</v>
      </c>
      <c r="E44" s="278">
        <v>2500.6999999999998</v>
      </c>
      <c r="F44" s="278">
        <v>2475.35</v>
      </c>
      <c r="G44" s="278">
        <v>2449.6999999999998</v>
      </c>
      <c r="H44" s="278">
        <v>2551.6999999999998</v>
      </c>
      <c r="I44" s="278">
        <v>2577.3500000000004</v>
      </c>
      <c r="J44" s="278">
        <v>2602.6999999999998</v>
      </c>
      <c r="K44" s="276">
        <v>2552</v>
      </c>
      <c r="L44" s="276">
        <v>2501</v>
      </c>
      <c r="M44" s="276">
        <v>23.729089999999999</v>
      </c>
    </row>
    <row r="45" spans="1:13">
      <c r="A45" s="267">
        <v>35</v>
      </c>
      <c r="B45" s="276" t="s">
        <v>307</v>
      </c>
      <c r="C45" s="277">
        <v>161.1</v>
      </c>
      <c r="D45" s="278">
        <v>161.95000000000002</v>
      </c>
      <c r="E45" s="278">
        <v>159.15000000000003</v>
      </c>
      <c r="F45" s="278">
        <v>157.20000000000002</v>
      </c>
      <c r="G45" s="278">
        <v>154.40000000000003</v>
      </c>
      <c r="H45" s="278">
        <v>163.90000000000003</v>
      </c>
      <c r="I45" s="278">
        <v>166.70000000000005</v>
      </c>
      <c r="J45" s="278">
        <v>168.65000000000003</v>
      </c>
      <c r="K45" s="276">
        <v>164.75</v>
      </c>
      <c r="L45" s="276">
        <v>160</v>
      </c>
      <c r="M45" s="276">
        <v>1.3940600000000001</v>
      </c>
    </row>
    <row r="46" spans="1:13">
      <c r="A46" s="267">
        <v>36</v>
      </c>
      <c r="B46" s="276" t="s">
        <v>309</v>
      </c>
      <c r="C46" s="277">
        <v>1450.75</v>
      </c>
      <c r="D46" s="278">
        <v>1440.9166666666667</v>
      </c>
      <c r="E46" s="278">
        <v>1416.8333333333335</v>
      </c>
      <c r="F46" s="278">
        <v>1382.9166666666667</v>
      </c>
      <c r="G46" s="278">
        <v>1358.8333333333335</v>
      </c>
      <c r="H46" s="278">
        <v>1474.8333333333335</v>
      </c>
      <c r="I46" s="278">
        <v>1498.916666666667</v>
      </c>
      <c r="J46" s="278">
        <v>1532.8333333333335</v>
      </c>
      <c r="K46" s="276">
        <v>1465</v>
      </c>
      <c r="L46" s="276">
        <v>1407</v>
      </c>
      <c r="M46" s="276">
        <v>7.7080700000000002</v>
      </c>
    </row>
    <row r="47" spans="1:13">
      <c r="A47" s="267">
        <v>37</v>
      </c>
      <c r="B47" s="276" t="s">
        <v>308</v>
      </c>
      <c r="C47" s="277">
        <v>4487.6499999999996</v>
      </c>
      <c r="D47" s="278">
        <v>4500.8666666666659</v>
      </c>
      <c r="E47" s="278">
        <v>4426.7833333333319</v>
      </c>
      <c r="F47" s="278">
        <v>4365.9166666666661</v>
      </c>
      <c r="G47" s="278">
        <v>4291.8333333333321</v>
      </c>
      <c r="H47" s="278">
        <v>4561.7333333333318</v>
      </c>
      <c r="I47" s="278">
        <v>4635.8166666666657</v>
      </c>
      <c r="J47" s="278">
        <v>4696.6833333333316</v>
      </c>
      <c r="K47" s="276">
        <v>4574.95</v>
      </c>
      <c r="L47" s="276">
        <v>4440</v>
      </c>
      <c r="M47" s="276">
        <v>0.46583999999999998</v>
      </c>
    </row>
    <row r="48" spans="1:13">
      <c r="A48" s="267">
        <v>38</v>
      </c>
      <c r="B48" s="276" t="s">
        <v>310</v>
      </c>
      <c r="C48" s="277">
        <v>6135.6</v>
      </c>
      <c r="D48" s="278">
        <v>6115.8666666666659</v>
      </c>
      <c r="E48" s="278">
        <v>6034.7333333333318</v>
      </c>
      <c r="F48" s="278">
        <v>5933.8666666666659</v>
      </c>
      <c r="G48" s="278">
        <v>5852.7333333333318</v>
      </c>
      <c r="H48" s="278">
        <v>6216.7333333333318</v>
      </c>
      <c r="I48" s="278">
        <v>6297.866666666665</v>
      </c>
      <c r="J48" s="278">
        <v>6398.7333333333318</v>
      </c>
      <c r="K48" s="276">
        <v>6197</v>
      </c>
      <c r="L48" s="276">
        <v>6015</v>
      </c>
      <c r="M48" s="276">
        <v>0.35398000000000002</v>
      </c>
    </row>
    <row r="49" spans="1:13">
      <c r="A49" s="267">
        <v>39</v>
      </c>
      <c r="B49" s="276" t="s">
        <v>226</v>
      </c>
      <c r="C49" s="277">
        <v>911.05</v>
      </c>
      <c r="D49" s="278">
        <v>912.4666666666667</v>
      </c>
      <c r="E49" s="278">
        <v>899.93333333333339</v>
      </c>
      <c r="F49" s="278">
        <v>888.81666666666672</v>
      </c>
      <c r="G49" s="278">
        <v>876.28333333333342</v>
      </c>
      <c r="H49" s="278">
        <v>923.58333333333337</v>
      </c>
      <c r="I49" s="278">
        <v>936.11666666666667</v>
      </c>
      <c r="J49" s="278">
        <v>947.23333333333335</v>
      </c>
      <c r="K49" s="276">
        <v>925</v>
      </c>
      <c r="L49" s="276">
        <v>901.35</v>
      </c>
      <c r="M49" s="276">
        <v>2.98753</v>
      </c>
    </row>
    <row r="50" spans="1:13">
      <c r="A50" s="267">
        <v>40</v>
      </c>
      <c r="B50" s="276" t="s">
        <v>53</v>
      </c>
      <c r="C50" s="277">
        <v>899</v>
      </c>
      <c r="D50" s="278">
        <v>898.58333333333337</v>
      </c>
      <c r="E50" s="278">
        <v>889.2166666666667</v>
      </c>
      <c r="F50" s="278">
        <v>879.43333333333328</v>
      </c>
      <c r="G50" s="278">
        <v>870.06666666666661</v>
      </c>
      <c r="H50" s="278">
        <v>908.36666666666679</v>
      </c>
      <c r="I50" s="278">
        <v>917.73333333333335</v>
      </c>
      <c r="J50" s="278">
        <v>927.51666666666688</v>
      </c>
      <c r="K50" s="276">
        <v>907.95</v>
      </c>
      <c r="L50" s="276">
        <v>888.8</v>
      </c>
      <c r="M50" s="276">
        <v>34.286790000000003</v>
      </c>
    </row>
    <row r="51" spans="1:13">
      <c r="A51" s="267">
        <v>41</v>
      </c>
      <c r="B51" s="276" t="s">
        <v>311</v>
      </c>
      <c r="C51" s="277">
        <v>526.95000000000005</v>
      </c>
      <c r="D51" s="278">
        <v>527.85</v>
      </c>
      <c r="E51" s="278">
        <v>519.45000000000005</v>
      </c>
      <c r="F51" s="278">
        <v>511.95000000000005</v>
      </c>
      <c r="G51" s="278">
        <v>503.55000000000007</v>
      </c>
      <c r="H51" s="278">
        <v>535.35</v>
      </c>
      <c r="I51" s="278">
        <v>543.74999999999989</v>
      </c>
      <c r="J51" s="278">
        <v>551.25</v>
      </c>
      <c r="K51" s="276">
        <v>536.25</v>
      </c>
      <c r="L51" s="276">
        <v>520.35</v>
      </c>
      <c r="M51" s="276">
        <v>1.6050800000000001</v>
      </c>
    </row>
    <row r="52" spans="1:13">
      <c r="A52" s="267">
        <v>42</v>
      </c>
      <c r="B52" s="276" t="s">
        <v>55</v>
      </c>
      <c r="C52" s="277">
        <v>627.04999999999995</v>
      </c>
      <c r="D52" s="278">
        <v>626.61666666666667</v>
      </c>
      <c r="E52" s="278">
        <v>620.7833333333333</v>
      </c>
      <c r="F52" s="278">
        <v>614.51666666666665</v>
      </c>
      <c r="G52" s="278">
        <v>608.68333333333328</v>
      </c>
      <c r="H52" s="278">
        <v>632.88333333333333</v>
      </c>
      <c r="I52" s="278">
        <v>638.71666666666658</v>
      </c>
      <c r="J52" s="278">
        <v>644.98333333333335</v>
      </c>
      <c r="K52" s="276">
        <v>632.45000000000005</v>
      </c>
      <c r="L52" s="276">
        <v>620.35</v>
      </c>
      <c r="M52" s="276">
        <v>161.26862</v>
      </c>
    </row>
    <row r="53" spans="1:13">
      <c r="A53" s="267">
        <v>43</v>
      </c>
      <c r="B53" s="276" t="s">
        <v>56</v>
      </c>
      <c r="C53" s="277">
        <v>3290.85</v>
      </c>
      <c r="D53" s="278">
        <v>3294.2833333333328</v>
      </c>
      <c r="E53" s="278">
        <v>3268.6166666666659</v>
      </c>
      <c r="F53" s="278">
        <v>3246.3833333333332</v>
      </c>
      <c r="G53" s="278">
        <v>3220.7166666666662</v>
      </c>
      <c r="H53" s="278">
        <v>3316.5166666666655</v>
      </c>
      <c r="I53" s="278">
        <v>3342.1833333333325</v>
      </c>
      <c r="J53" s="278">
        <v>3364.4166666666652</v>
      </c>
      <c r="K53" s="276">
        <v>3319.95</v>
      </c>
      <c r="L53" s="276">
        <v>3272.05</v>
      </c>
      <c r="M53" s="276">
        <v>4.6928799999999997</v>
      </c>
    </row>
    <row r="54" spans="1:13">
      <c r="A54" s="267">
        <v>44</v>
      </c>
      <c r="B54" s="276" t="s">
        <v>315</v>
      </c>
      <c r="C54" s="277">
        <v>199.65</v>
      </c>
      <c r="D54" s="278">
        <v>199.66666666666666</v>
      </c>
      <c r="E54" s="278">
        <v>196.98333333333332</v>
      </c>
      <c r="F54" s="278">
        <v>194.31666666666666</v>
      </c>
      <c r="G54" s="278">
        <v>191.63333333333333</v>
      </c>
      <c r="H54" s="278">
        <v>202.33333333333331</v>
      </c>
      <c r="I54" s="278">
        <v>205.01666666666665</v>
      </c>
      <c r="J54" s="278">
        <v>207.68333333333331</v>
      </c>
      <c r="K54" s="276">
        <v>202.35</v>
      </c>
      <c r="L54" s="276">
        <v>197</v>
      </c>
      <c r="M54" s="276">
        <v>3.7699600000000002</v>
      </c>
    </row>
    <row r="55" spans="1:13">
      <c r="A55" s="267">
        <v>45</v>
      </c>
      <c r="B55" s="276" t="s">
        <v>316</v>
      </c>
      <c r="C55" s="277">
        <v>618.6</v>
      </c>
      <c r="D55" s="278">
        <v>620.30000000000007</v>
      </c>
      <c r="E55" s="278">
        <v>611.30000000000018</v>
      </c>
      <c r="F55" s="278">
        <v>604.00000000000011</v>
      </c>
      <c r="G55" s="278">
        <v>595.00000000000023</v>
      </c>
      <c r="H55" s="278">
        <v>627.60000000000014</v>
      </c>
      <c r="I55" s="278">
        <v>636.59999999999991</v>
      </c>
      <c r="J55" s="278">
        <v>643.90000000000009</v>
      </c>
      <c r="K55" s="276">
        <v>629.29999999999995</v>
      </c>
      <c r="L55" s="276">
        <v>613</v>
      </c>
      <c r="M55" s="276">
        <v>1.0065999999999999</v>
      </c>
    </row>
    <row r="56" spans="1:13">
      <c r="A56" s="267">
        <v>46</v>
      </c>
      <c r="B56" s="276" t="s">
        <v>58</v>
      </c>
      <c r="C56" s="277">
        <v>9028.85</v>
      </c>
      <c r="D56" s="278">
        <v>9013.9499999999989</v>
      </c>
      <c r="E56" s="278">
        <v>8953.8999999999978</v>
      </c>
      <c r="F56" s="278">
        <v>8878.9499999999989</v>
      </c>
      <c r="G56" s="278">
        <v>8818.8999999999978</v>
      </c>
      <c r="H56" s="278">
        <v>9088.8999999999978</v>
      </c>
      <c r="I56" s="278">
        <v>9148.9499999999971</v>
      </c>
      <c r="J56" s="278">
        <v>9223.8999999999978</v>
      </c>
      <c r="K56" s="276">
        <v>9074</v>
      </c>
      <c r="L56" s="276">
        <v>8939</v>
      </c>
      <c r="M56" s="276">
        <v>4.6672599999999997</v>
      </c>
    </row>
    <row r="57" spans="1:13">
      <c r="A57" s="267">
        <v>47</v>
      </c>
      <c r="B57" s="276" t="s">
        <v>232</v>
      </c>
      <c r="C57" s="277">
        <v>3048.75</v>
      </c>
      <c r="D57" s="278">
        <v>3050.4833333333336</v>
      </c>
      <c r="E57" s="278">
        <v>3032.0166666666673</v>
      </c>
      <c r="F57" s="278">
        <v>3015.2833333333338</v>
      </c>
      <c r="G57" s="278">
        <v>2996.8166666666675</v>
      </c>
      <c r="H57" s="278">
        <v>3067.2166666666672</v>
      </c>
      <c r="I57" s="278">
        <v>3085.6833333333334</v>
      </c>
      <c r="J57" s="278">
        <v>3102.416666666667</v>
      </c>
      <c r="K57" s="276">
        <v>3068.95</v>
      </c>
      <c r="L57" s="276">
        <v>3033.75</v>
      </c>
      <c r="M57" s="276">
        <v>0.28149000000000002</v>
      </c>
    </row>
    <row r="58" spans="1:13">
      <c r="A58" s="267">
        <v>48</v>
      </c>
      <c r="B58" s="276" t="s">
        <v>59</v>
      </c>
      <c r="C58" s="277">
        <v>4794.8</v>
      </c>
      <c r="D58" s="278">
        <v>4813.2666666666664</v>
      </c>
      <c r="E58" s="278">
        <v>4766.5333333333328</v>
      </c>
      <c r="F58" s="278">
        <v>4738.2666666666664</v>
      </c>
      <c r="G58" s="278">
        <v>4691.5333333333328</v>
      </c>
      <c r="H58" s="278">
        <v>4841.5333333333328</v>
      </c>
      <c r="I58" s="278">
        <v>4888.2666666666664</v>
      </c>
      <c r="J58" s="278">
        <v>4916.5333333333328</v>
      </c>
      <c r="K58" s="276">
        <v>4860</v>
      </c>
      <c r="L58" s="276">
        <v>4785</v>
      </c>
      <c r="M58" s="276">
        <v>19.259630000000001</v>
      </c>
    </row>
    <row r="59" spans="1:13">
      <c r="A59" s="267">
        <v>49</v>
      </c>
      <c r="B59" s="276" t="s">
        <v>60</v>
      </c>
      <c r="C59" s="277">
        <v>1658.2</v>
      </c>
      <c r="D59" s="278">
        <v>1669.6833333333334</v>
      </c>
      <c r="E59" s="278">
        <v>1641.2666666666669</v>
      </c>
      <c r="F59" s="278">
        <v>1624.3333333333335</v>
      </c>
      <c r="G59" s="278">
        <v>1595.916666666667</v>
      </c>
      <c r="H59" s="278">
        <v>1686.6166666666668</v>
      </c>
      <c r="I59" s="278">
        <v>1715.0333333333333</v>
      </c>
      <c r="J59" s="278">
        <v>1731.9666666666667</v>
      </c>
      <c r="K59" s="276">
        <v>1698.1</v>
      </c>
      <c r="L59" s="276">
        <v>1652.75</v>
      </c>
      <c r="M59" s="276">
        <v>12.611599999999999</v>
      </c>
    </row>
    <row r="60" spans="1:13" ht="12" customHeight="1">
      <c r="A60" s="267">
        <v>50</v>
      </c>
      <c r="B60" s="276" t="s">
        <v>317</v>
      </c>
      <c r="C60" s="277">
        <v>114.6</v>
      </c>
      <c r="D60" s="278">
        <v>115.35000000000001</v>
      </c>
      <c r="E60" s="278">
        <v>113.45000000000002</v>
      </c>
      <c r="F60" s="278">
        <v>112.30000000000001</v>
      </c>
      <c r="G60" s="278">
        <v>110.40000000000002</v>
      </c>
      <c r="H60" s="278">
        <v>116.50000000000001</v>
      </c>
      <c r="I60" s="278">
        <v>118.40000000000002</v>
      </c>
      <c r="J60" s="278">
        <v>119.55000000000001</v>
      </c>
      <c r="K60" s="276">
        <v>117.25</v>
      </c>
      <c r="L60" s="276">
        <v>114.2</v>
      </c>
      <c r="M60" s="276">
        <v>2.04054</v>
      </c>
    </row>
    <row r="61" spans="1:13">
      <c r="A61" s="267">
        <v>51</v>
      </c>
      <c r="B61" s="276" t="s">
        <v>318</v>
      </c>
      <c r="C61" s="277">
        <v>169.05</v>
      </c>
      <c r="D61" s="278">
        <v>166.66666666666666</v>
      </c>
      <c r="E61" s="278">
        <v>163.13333333333333</v>
      </c>
      <c r="F61" s="278">
        <v>157.21666666666667</v>
      </c>
      <c r="G61" s="278">
        <v>153.68333333333334</v>
      </c>
      <c r="H61" s="278">
        <v>172.58333333333331</v>
      </c>
      <c r="I61" s="278">
        <v>176.11666666666667</v>
      </c>
      <c r="J61" s="278">
        <v>182.0333333333333</v>
      </c>
      <c r="K61" s="276">
        <v>170.2</v>
      </c>
      <c r="L61" s="276">
        <v>160.75</v>
      </c>
      <c r="M61" s="276">
        <v>20.862480000000001</v>
      </c>
    </row>
    <row r="62" spans="1:13">
      <c r="A62" s="267">
        <v>52</v>
      </c>
      <c r="B62" s="276" t="s">
        <v>233</v>
      </c>
      <c r="C62" s="277">
        <v>414.9</v>
      </c>
      <c r="D62" s="278">
        <v>409.25</v>
      </c>
      <c r="E62" s="278">
        <v>401.2</v>
      </c>
      <c r="F62" s="278">
        <v>387.5</v>
      </c>
      <c r="G62" s="278">
        <v>379.45</v>
      </c>
      <c r="H62" s="278">
        <v>422.95</v>
      </c>
      <c r="I62" s="278">
        <v>430.99999999999994</v>
      </c>
      <c r="J62" s="278">
        <v>444.7</v>
      </c>
      <c r="K62" s="276">
        <v>417.3</v>
      </c>
      <c r="L62" s="276">
        <v>395.55</v>
      </c>
      <c r="M62" s="276">
        <v>145.68462</v>
      </c>
    </row>
    <row r="63" spans="1:13">
      <c r="A63" s="267">
        <v>53</v>
      </c>
      <c r="B63" s="276" t="s">
        <v>61</v>
      </c>
      <c r="C63" s="277">
        <v>66.349999999999994</v>
      </c>
      <c r="D63" s="278">
        <v>65.349999999999994</v>
      </c>
      <c r="E63" s="278">
        <v>63.899999999999991</v>
      </c>
      <c r="F63" s="278">
        <v>61.449999999999996</v>
      </c>
      <c r="G63" s="278">
        <v>59.999999999999993</v>
      </c>
      <c r="H63" s="278">
        <v>67.799999999999983</v>
      </c>
      <c r="I63" s="278">
        <v>69.249999999999972</v>
      </c>
      <c r="J63" s="278">
        <v>71.699999999999989</v>
      </c>
      <c r="K63" s="276">
        <v>66.8</v>
      </c>
      <c r="L63" s="276">
        <v>62.9</v>
      </c>
      <c r="M63" s="276">
        <v>690.17267000000004</v>
      </c>
    </row>
    <row r="64" spans="1:13">
      <c r="A64" s="267">
        <v>54</v>
      </c>
      <c r="B64" s="276" t="s">
        <v>62</v>
      </c>
      <c r="C64" s="277">
        <v>51.6</v>
      </c>
      <c r="D64" s="278">
        <v>51.766666666666673</v>
      </c>
      <c r="E64" s="278">
        <v>50.483333333333348</v>
      </c>
      <c r="F64" s="278">
        <v>49.366666666666674</v>
      </c>
      <c r="G64" s="278">
        <v>48.08333333333335</v>
      </c>
      <c r="H64" s="278">
        <v>52.883333333333347</v>
      </c>
      <c r="I64" s="278">
        <v>54.166666666666664</v>
      </c>
      <c r="J64" s="278">
        <v>55.283333333333346</v>
      </c>
      <c r="K64" s="276">
        <v>53.05</v>
      </c>
      <c r="L64" s="276">
        <v>50.65</v>
      </c>
      <c r="M64" s="276">
        <v>52.151580000000003</v>
      </c>
    </row>
    <row r="65" spans="1:13">
      <c r="A65" s="267">
        <v>55</v>
      </c>
      <c r="B65" s="276" t="s">
        <v>312</v>
      </c>
      <c r="C65" s="277">
        <v>1602.9</v>
      </c>
      <c r="D65" s="278">
        <v>1614.4833333333336</v>
      </c>
      <c r="E65" s="278">
        <v>1580.2666666666671</v>
      </c>
      <c r="F65" s="278">
        <v>1557.6333333333334</v>
      </c>
      <c r="G65" s="278">
        <v>1523.416666666667</v>
      </c>
      <c r="H65" s="278">
        <v>1637.1166666666672</v>
      </c>
      <c r="I65" s="278">
        <v>1671.3333333333335</v>
      </c>
      <c r="J65" s="278">
        <v>1693.9666666666674</v>
      </c>
      <c r="K65" s="276">
        <v>1648.7</v>
      </c>
      <c r="L65" s="276">
        <v>1591.85</v>
      </c>
      <c r="M65" s="276">
        <v>0.1308</v>
      </c>
    </row>
    <row r="66" spans="1:13">
      <c r="A66" s="267">
        <v>56</v>
      </c>
      <c r="B66" s="276" t="s">
        <v>63</v>
      </c>
      <c r="C66" s="277">
        <v>1556.3</v>
      </c>
      <c r="D66" s="278">
        <v>1558.8</v>
      </c>
      <c r="E66" s="278">
        <v>1543.6</v>
      </c>
      <c r="F66" s="278">
        <v>1530.8999999999999</v>
      </c>
      <c r="G66" s="278">
        <v>1515.6999999999998</v>
      </c>
      <c r="H66" s="278">
        <v>1571.5</v>
      </c>
      <c r="I66" s="278">
        <v>1586.7000000000003</v>
      </c>
      <c r="J66" s="278">
        <v>1599.4</v>
      </c>
      <c r="K66" s="276">
        <v>1574</v>
      </c>
      <c r="L66" s="276">
        <v>1546.1</v>
      </c>
      <c r="M66" s="276">
        <v>5.94062</v>
      </c>
    </row>
    <row r="67" spans="1:13">
      <c r="A67" s="267">
        <v>57</v>
      </c>
      <c r="B67" s="276" t="s">
        <v>320</v>
      </c>
      <c r="C67" s="277">
        <v>5196.55</v>
      </c>
      <c r="D67" s="278">
        <v>5201.2</v>
      </c>
      <c r="E67" s="278">
        <v>5145.3499999999995</v>
      </c>
      <c r="F67" s="278">
        <v>5094.1499999999996</v>
      </c>
      <c r="G67" s="278">
        <v>5038.2999999999993</v>
      </c>
      <c r="H67" s="278">
        <v>5252.4</v>
      </c>
      <c r="I67" s="278">
        <v>5308.25</v>
      </c>
      <c r="J67" s="278">
        <v>5359.45</v>
      </c>
      <c r="K67" s="276">
        <v>5257.05</v>
      </c>
      <c r="L67" s="276">
        <v>5150</v>
      </c>
      <c r="M67" s="276">
        <v>0.16874</v>
      </c>
    </row>
    <row r="68" spans="1:13">
      <c r="A68" s="267">
        <v>58</v>
      </c>
      <c r="B68" s="276" t="s">
        <v>234</v>
      </c>
      <c r="C68" s="277">
        <v>1362.25</v>
      </c>
      <c r="D68" s="278">
        <v>1356.45</v>
      </c>
      <c r="E68" s="278">
        <v>1339.2</v>
      </c>
      <c r="F68" s="278">
        <v>1316.15</v>
      </c>
      <c r="G68" s="278">
        <v>1298.9000000000001</v>
      </c>
      <c r="H68" s="278">
        <v>1379.5</v>
      </c>
      <c r="I68" s="278">
        <v>1396.75</v>
      </c>
      <c r="J68" s="278">
        <v>1419.8</v>
      </c>
      <c r="K68" s="276">
        <v>1373.7</v>
      </c>
      <c r="L68" s="276">
        <v>1333.4</v>
      </c>
      <c r="M68" s="276">
        <v>0.90647</v>
      </c>
    </row>
    <row r="69" spans="1:13">
      <c r="A69" s="267">
        <v>59</v>
      </c>
      <c r="B69" s="276" t="s">
        <v>321</v>
      </c>
      <c r="C69" s="277">
        <v>340.55</v>
      </c>
      <c r="D69" s="278">
        <v>340.38333333333338</v>
      </c>
      <c r="E69" s="278">
        <v>334.46666666666675</v>
      </c>
      <c r="F69" s="278">
        <v>328.38333333333338</v>
      </c>
      <c r="G69" s="278">
        <v>322.46666666666675</v>
      </c>
      <c r="H69" s="278">
        <v>346.46666666666675</v>
      </c>
      <c r="I69" s="278">
        <v>352.38333333333338</v>
      </c>
      <c r="J69" s="278">
        <v>358.46666666666675</v>
      </c>
      <c r="K69" s="276">
        <v>346.3</v>
      </c>
      <c r="L69" s="276">
        <v>334.3</v>
      </c>
      <c r="M69" s="276">
        <v>2.0495199999999998</v>
      </c>
    </row>
    <row r="70" spans="1:13">
      <c r="A70" s="267">
        <v>60</v>
      </c>
      <c r="B70" s="276" t="s">
        <v>65</v>
      </c>
      <c r="C70" s="277">
        <v>114.4</v>
      </c>
      <c r="D70" s="278">
        <v>114.55</v>
      </c>
      <c r="E70" s="278">
        <v>112.3</v>
      </c>
      <c r="F70" s="278">
        <v>110.2</v>
      </c>
      <c r="G70" s="278">
        <v>107.95</v>
      </c>
      <c r="H70" s="278">
        <v>116.64999999999999</v>
      </c>
      <c r="I70" s="278">
        <v>118.89999999999999</v>
      </c>
      <c r="J70" s="278">
        <v>120.99999999999999</v>
      </c>
      <c r="K70" s="276">
        <v>116.8</v>
      </c>
      <c r="L70" s="276">
        <v>112.45</v>
      </c>
      <c r="M70" s="276">
        <v>129.16204999999999</v>
      </c>
    </row>
    <row r="71" spans="1:13">
      <c r="A71" s="267">
        <v>61</v>
      </c>
      <c r="B71" s="276" t="s">
        <v>313</v>
      </c>
      <c r="C71" s="277">
        <v>747.25</v>
      </c>
      <c r="D71" s="278">
        <v>747.53333333333342</v>
      </c>
      <c r="E71" s="278">
        <v>735.66666666666686</v>
      </c>
      <c r="F71" s="278">
        <v>724.08333333333348</v>
      </c>
      <c r="G71" s="278">
        <v>712.21666666666692</v>
      </c>
      <c r="H71" s="278">
        <v>759.11666666666679</v>
      </c>
      <c r="I71" s="278">
        <v>770.98333333333335</v>
      </c>
      <c r="J71" s="278">
        <v>782.56666666666672</v>
      </c>
      <c r="K71" s="276">
        <v>759.4</v>
      </c>
      <c r="L71" s="276">
        <v>735.95</v>
      </c>
      <c r="M71" s="276">
        <v>2.6722100000000002</v>
      </c>
    </row>
    <row r="72" spans="1:13">
      <c r="A72" s="267">
        <v>62</v>
      </c>
      <c r="B72" s="276" t="s">
        <v>66</v>
      </c>
      <c r="C72" s="277">
        <v>679.55</v>
      </c>
      <c r="D72" s="278">
        <v>678.2833333333333</v>
      </c>
      <c r="E72" s="278">
        <v>674.06666666666661</v>
      </c>
      <c r="F72" s="278">
        <v>668.58333333333326</v>
      </c>
      <c r="G72" s="278">
        <v>664.36666666666656</v>
      </c>
      <c r="H72" s="278">
        <v>683.76666666666665</v>
      </c>
      <c r="I72" s="278">
        <v>687.98333333333335</v>
      </c>
      <c r="J72" s="278">
        <v>693.4666666666667</v>
      </c>
      <c r="K72" s="276">
        <v>682.5</v>
      </c>
      <c r="L72" s="276">
        <v>672.8</v>
      </c>
      <c r="M72" s="276">
        <v>7.3630500000000003</v>
      </c>
    </row>
    <row r="73" spans="1:13">
      <c r="A73" s="267">
        <v>63</v>
      </c>
      <c r="B73" s="276" t="s">
        <v>67</v>
      </c>
      <c r="C73" s="277">
        <v>539.20000000000005</v>
      </c>
      <c r="D73" s="278">
        <v>541.94999999999993</v>
      </c>
      <c r="E73" s="278">
        <v>532.89999999999986</v>
      </c>
      <c r="F73" s="278">
        <v>526.59999999999991</v>
      </c>
      <c r="G73" s="278">
        <v>517.54999999999984</v>
      </c>
      <c r="H73" s="278">
        <v>548.24999999999989</v>
      </c>
      <c r="I73" s="278">
        <v>557.29999999999984</v>
      </c>
      <c r="J73" s="278">
        <v>563.59999999999991</v>
      </c>
      <c r="K73" s="276">
        <v>551</v>
      </c>
      <c r="L73" s="276">
        <v>535.65</v>
      </c>
      <c r="M73" s="276">
        <v>19.196459999999998</v>
      </c>
    </row>
    <row r="74" spans="1:13">
      <c r="A74" s="267">
        <v>64</v>
      </c>
      <c r="B74" s="276" t="s">
        <v>1045</v>
      </c>
      <c r="C74" s="277">
        <v>9601.9</v>
      </c>
      <c r="D74" s="278">
        <v>9605.9499999999989</v>
      </c>
      <c r="E74" s="278">
        <v>9496.9499999999971</v>
      </c>
      <c r="F74" s="278">
        <v>9391.9999999999982</v>
      </c>
      <c r="G74" s="278">
        <v>9282.9999999999964</v>
      </c>
      <c r="H74" s="278">
        <v>9710.8999999999978</v>
      </c>
      <c r="I74" s="278">
        <v>9819.9000000000015</v>
      </c>
      <c r="J74" s="278">
        <v>9924.8499999999985</v>
      </c>
      <c r="K74" s="276">
        <v>9714.9500000000007</v>
      </c>
      <c r="L74" s="276">
        <v>9501</v>
      </c>
      <c r="M74" s="276">
        <v>2.0549999999999999E-2</v>
      </c>
    </row>
    <row r="75" spans="1:13">
      <c r="A75" s="267">
        <v>65</v>
      </c>
      <c r="B75" s="276" t="s">
        <v>69</v>
      </c>
      <c r="C75" s="277">
        <v>505.15</v>
      </c>
      <c r="D75" s="278">
        <v>502.66666666666669</v>
      </c>
      <c r="E75" s="278">
        <v>496.58333333333337</v>
      </c>
      <c r="F75" s="278">
        <v>488.01666666666671</v>
      </c>
      <c r="G75" s="278">
        <v>481.93333333333339</v>
      </c>
      <c r="H75" s="278">
        <v>511.23333333333335</v>
      </c>
      <c r="I75" s="278">
        <v>517.31666666666672</v>
      </c>
      <c r="J75" s="278">
        <v>525.88333333333333</v>
      </c>
      <c r="K75" s="276">
        <v>508.75</v>
      </c>
      <c r="L75" s="276">
        <v>494.1</v>
      </c>
      <c r="M75" s="276">
        <v>131.94185999999999</v>
      </c>
    </row>
    <row r="76" spans="1:13" s="16" customFormat="1">
      <c r="A76" s="267">
        <v>66</v>
      </c>
      <c r="B76" s="276" t="s">
        <v>70</v>
      </c>
      <c r="C76" s="277">
        <v>35.65</v>
      </c>
      <c r="D76" s="278">
        <v>35.666666666666664</v>
      </c>
      <c r="E76" s="278">
        <v>34.68333333333333</v>
      </c>
      <c r="F76" s="278">
        <v>33.716666666666669</v>
      </c>
      <c r="G76" s="278">
        <v>32.733333333333334</v>
      </c>
      <c r="H76" s="278">
        <v>36.633333333333326</v>
      </c>
      <c r="I76" s="278">
        <v>37.61666666666666</v>
      </c>
      <c r="J76" s="278">
        <v>38.583333333333321</v>
      </c>
      <c r="K76" s="276">
        <v>36.65</v>
      </c>
      <c r="L76" s="276">
        <v>34.700000000000003</v>
      </c>
      <c r="M76" s="276">
        <v>550.59366999999997</v>
      </c>
    </row>
    <row r="77" spans="1:13" s="16" customFormat="1">
      <c r="A77" s="267">
        <v>67</v>
      </c>
      <c r="B77" s="276" t="s">
        <v>71</v>
      </c>
      <c r="C77" s="277">
        <v>453.95</v>
      </c>
      <c r="D77" s="278">
        <v>452.76666666666671</v>
      </c>
      <c r="E77" s="278">
        <v>448.03333333333342</v>
      </c>
      <c r="F77" s="278">
        <v>442.11666666666673</v>
      </c>
      <c r="G77" s="278">
        <v>437.38333333333344</v>
      </c>
      <c r="H77" s="278">
        <v>458.68333333333339</v>
      </c>
      <c r="I77" s="278">
        <v>463.41666666666663</v>
      </c>
      <c r="J77" s="278">
        <v>469.33333333333337</v>
      </c>
      <c r="K77" s="276">
        <v>457.5</v>
      </c>
      <c r="L77" s="276">
        <v>446.85</v>
      </c>
      <c r="M77" s="276">
        <v>25.112069999999999</v>
      </c>
    </row>
    <row r="78" spans="1:13" s="16" customFormat="1">
      <c r="A78" s="267">
        <v>68</v>
      </c>
      <c r="B78" s="276" t="s">
        <v>322</v>
      </c>
      <c r="C78" s="277">
        <v>745.85</v>
      </c>
      <c r="D78" s="278">
        <v>752.2833333333333</v>
      </c>
      <c r="E78" s="278">
        <v>736.56666666666661</v>
      </c>
      <c r="F78" s="278">
        <v>727.2833333333333</v>
      </c>
      <c r="G78" s="278">
        <v>711.56666666666661</v>
      </c>
      <c r="H78" s="278">
        <v>761.56666666666661</v>
      </c>
      <c r="I78" s="278">
        <v>777.2833333333333</v>
      </c>
      <c r="J78" s="278">
        <v>786.56666666666661</v>
      </c>
      <c r="K78" s="276">
        <v>768</v>
      </c>
      <c r="L78" s="276">
        <v>743</v>
      </c>
      <c r="M78" s="276">
        <v>1.6722699999999999</v>
      </c>
    </row>
    <row r="79" spans="1:13" s="16" customFormat="1">
      <c r="A79" s="267">
        <v>69</v>
      </c>
      <c r="B79" s="276" t="s">
        <v>324</v>
      </c>
      <c r="C79" s="277">
        <v>177.25</v>
      </c>
      <c r="D79" s="278">
        <v>178.21666666666667</v>
      </c>
      <c r="E79" s="278">
        <v>175.03333333333333</v>
      </c>
      <c r="F79" s="278">
        <v>172.81666666666666</v>
      </c>
      <c r="G79" s="278">
        <v>169.63333333333333</v>
      </c>
      <c r="H79" s="278">
        <v>180.43333333333334</v>
      </c>
      <c r="I79" s="278">
        <v>183.61666666666667</v>
      </c>
      <c r="J79" s="278">
        <v>185.83333333333334</v>
      </c>
      <c r="K79" s="276">
        <v>181.4</v>
      </c>
      <c r="L79" s="276">
        <v>176</v>
      </c>
      <c r="M79" s="276">
        <v>4.68527</v>
      </c>
    </row>
    <row r="80" spans="1:13" s="16" customFormat="1">
      <c r="A80" s="267">
        <v>70</v>
      </c>
      <c r="B80" s="276" t="s">
        <v>325</v>
      </c>
      <c r="C80" s="277">
        <v>3862.6</v>
      </c>
      <c r="D80" s="278">
        <v>3873.9</v>
      </c>
      <c r="E80" s="278">
        <v>3836.8</v>
      </c>
      <c r="F80" s="278">
        <v>3811</v>
      </c>
      <c r="G80" s="278">
        <v>3773.9</v>
      </c>
      <c r="H80" s="278">
        <v>3899.7000000000003</v>
      </c>
      <c r="I80" s="278">
        <v>3936.7999999999997</v>
      </c>
      <c r="J80" s="278">
        <v>3962.6000000000004</v>
      </c>
      <c r="K80" s="276">
        <v>3911</v>
      </c>
      <c r="L80" s="276">
        <v>3848.1</v>
      </c>
      <c r="M80" s="276">
        <v>0.1077</v>
      </c>
    </row>
    <row r="81" spans="1:13" s="16" customFormat="1">
      <c r="A81" s="267">
        <v>71</v>
      </c>
      <c r="B81" s="276" t="s">
        <v>326</v>
      </c>
      <c r="C81" s="277">
        <v>796.55</v>
      </c>
      <c r="D81" s="278">
        <v>791.18333333333339</v>
      </c>
      <c r="E81" s="278">
        <v>780.36666666666679</v>
      </c>
      <c r="F81" s="278">
        <v>764.18333333333339</v>
      </c>
      <c r="G81" s="278">
        <v>753.36666666666679</v>
      </c>
      <c r="H81" s="278">
        <v>807.36666666666679</v>
      </c>
      <c r="I81" s="278">
        <v>818.18333333333339</v>
      </c>
      <c r="J81" s="278">
        <v>834.36666666666679</v>
      </c>
      <c r="K81" s="276">
        <v>802</v>
      </c>
      <c r="L81" s="276">
        <v>775</v>
      </c>
      <c r="M81" s="276">
        <v>0.91932999999999998</v>
      </c>
    </row>
    <row r="82" spans="1:13" s="16" customFormat="1">
      <c r="A82" s="267">
        <v>72</v>
      </c>
      <c r="B82" s="276" t="s">
        <v>327</v>
      </c>
      <c r="C82" s="277">
        <v>72.95</v>
      </c>
      <c r="D82" s="278">
        <v>73.399999999999991</v>
      </c>
      <c r="E82" s="278">
        <v>71.799999999999983</v>
      </c>
      <c r="F82" s="278">
        <v>70.649999999999991</v>
      </c>
      <c r="G82" s="278">
        <v>69.049999999999983</v>
      </c>
      <c r="H82" s="278">
        <v>74.549999999999983</v>
      </c>
      <c r="I82" s="278">
        <v>76.149999999999977</v>
      </c>
      <c r="J82" s="278">
        <v>77.299999999999983</v>
      </c>
      <c r="K82" s="276">
        <v>75</v>
      </c>
      <c r="L82" s="276">
        <v>72.25</v>
      </c>
      <c r="M82" s="276">
        <v>14.61303</v>
      </c>
    </row>
    <row r="83" spans="1:13" s="16" customFormat="1">
      <c r="A83" s="267">
        <v>73</v>
      </c>
      <c r="B83" s="276" t="s">
        <v>72</v>
      </c>
      <c r="C83" s="277">
        <v>13208.2</v>
      </c>
      <c r="D83" s="278">
        <v>13265.283333333333</v>
      </c>
      <c r="E83" s="278">
        <v>13070.566666666666</v>
      </c>
      <c r="F83" s="278">
        <v>12932.933333333332</v>
      </c>
      <c r="G83" s="278">
        <v>12738.216666666665</v>
      </c>
      <c r="H83" s="278">
        <v>13402.916666666666</v>
      </c>
      <c r="I83" s="278">
        <v>13597.633333333333</v>
      </c>
      <c r="J83" s="278">
        <v>13735.266666666666</v>
      </c>
      <c r="K83" s="276">
        <v>13460</v>
      </c>
      <c r="L83" s="276">
        <v>13127.65</v>
      </c>
      <c r="M83" s="276">
        <v>1.1837500000000001</v>
      </c>
    </row>
    <row r="84" spans="1:13" s="16" customFormat="1">
      <c r="A84" s="267">
        <v>74</v>
      </c>
      <c r="B84" s="276" t="s">
        <v>74</v>
      </c>
      <c r="C84" s="277">
        <v>399.3</v>
      </c>
      <c r="D84" s="278">
        <v>395.9666666666667</v>
      </c>
      <c r="E84" s="278">
        <v>390.43333333333339</v>
      </c>
      <c r="F84" s="278">
        <v>381.56666666666672</v>
      </c>
      <c r="G84" s="278">
        <v>376.03333333333342</v>
      </c>
      <c r="H84" s="278">
        <v>404.83333333333337</v>
      </c>
      <c r="I84" s="278">
        <v>410.36666666666667</v>
      </c>
      <c r="J84" s="278">
        <v>419.23333333333335</v>
      </c>
      <c r="K84" s="276">
        <v>401.5</v>
      </c>
      <c r="L84" s="276">
        <v>387.1</v>
      </c>
      <c r="M84" s="276">
        <v>73.940560000000005</v>
      </c>
    </row>
    <row r="85" spans="1:13" s="16" customFormat="1">
      <c r="A85" s="267">
        <v>75</v>
      </c>
      <c r="B85" s="276" t="s">
        <v>328</v>
      </c>
      <c r="C85" s="277">
        <v>229.85</v>
      </c>
      <c r="D85" s="278">
        <v>229.65</v>
      </c>
      <c r="E85" s="278">
        <v>225.8</v>
      </c>
      <c r="F85" s="278">
        <v>221.75</v>
      </c>
      <c r="G85" s="278">
        <v>217.9</v>
      </c>
      <c r="H85" s="278">
        <v>233.70000000000002</v>
      </c>
      <c r="I85" s="278">
        <v>237.54999999999998</v>
      </c>
      <c r="J85" s="278">
        <v>241.60000000000002</v>
      </c>
      <c r="K85" s="276">
        <v>233.5</v>
      </c>
      <c r="L85" s="276">
        <v>225.6</v>
      </c>
      <c r="M85" s="276">
        <v>1.6744300000000001</v>
      </c>
    </row>
    <row r="86" spans="1:13" s="16" customFormat="1">
      <c r="A86" s="267">
        <v>76</v>
      </c>
      <c r="B86" s="276" t="s">
        <v>75</v>
      </c>
      <c r="C86" s="277">
        <v>3739.75</v>
      </c>
      <c r="D86" s="278">
        <v>3703.5833333333335</v>
      </c>
      <c r="E86" s="278">
        <v>3660.166666666667</v>
      </c>
      <c r="F86" s="278">
        <v>3580.5833333333335</v>
      </c>
      <c r="G86" s="278">
        <v>3537.166666666667</v>
      </c>
      <c r="H86" s="278">
        <v>3783.166666666667</v>
      </c>
      <c r="I86" s="278">
        <v>3826.5833333333339</v>
      </c>
      <c r="J86" s="278">
        <v>3906.166666666667</v>
      </c>
      <c r="K86" s="276">
        <v>3747</v>
      </c>
      <c r="L86" s="276">
        <v>3624</v>
      </c>
      <c r="M86" s="276">
        <v>14.436809999999999</v>
      </c>
    </row>
    <row r="87" spans="1:13" s="16" customFormat="1">
      <c r="A87" s="267">
        <v>77</v>
      </c>
      <c r="B87" s="276" t="s">
        <v>314</v>
      </c>
      <c r="C87" s="277">
        <v>631.25</v>
      </c>
      <c r="D87" s="278">
        <v>629.55000000000007</v>
      </c>
      <c r="E87" s="278">
        <v>609.70000000000016</v>
      </c>
      <c r="F87" s="278">
        <v>588.15000000000009</v>
      </c>
      <c r="G87" s="278">
        <v>568.30000000000018</v>
      </c>
      <c r="H87" s="278">
        <v>651.10000000000014</v>
      </c>
      <c r="I87" s="278">
        <v>670.95</v>
      </c>
      <c r="J87" s="278">
        <v>692.50000000000011</v>
      </c>
      <c r="K87" s="276">
        <v>649.4</v>
      </c>
      <c r="L87" s="276">
        <v>608</v>
      </c>
      <c r="M87" s="276">
        <v>34.589109999999998</v>
      </c>
    </row>
    <row r="88" spans="1:13" s="16" customFormat="1">
      <c r="A88" s="267">
        <v>78</v>
      </c>
      <c r="B88" s="276" t="s">
        <v>323</v>
      </c>
      <c r="C88" s="277">
        <v>205.4</v>
      </c>
      <c r="D88" s="278">
        <v>204.15</v>
      </c>
      <c r="E88" s="278">
        <v>200.4</v>
      </c>
      <c r="F88" s="278">
        <v>195.4</v>
      </c>
      <c r="G88" s="278">
        <v>191.65</v>
      </c>
      <c r="H88" s="278">
        <v>209.15</v>
      </c>
      <c r="I88" s="278">
        <v>212.9</v>
      </c>
      <c r="J88" s="278">
        <v>217.9</v>
      </c>
      <c r="K88" s="276">
        <v>207.9</v>
      </c>
      <c r="L88" s="276">
        <v>199.15</v>
      </c>
      <c r="M88" s="276">
        <v>51.705889999999997</v>
      </c>
    </row>
    <row r="89" spans="1:13" s="16" customFormat="1">
      <c r="A89" s="267">
        <v>79</v>
      </c>
      <c r="B89" s="276" t="s">
        <v>76</v>
      </c>
      <c r="C89" s="277">
        <v>469.55</v>
      </c>
      <c r="D89" s="278">
        <v>469.66666666666669</v>
      </c>
      <c r="E89" s="278">
        <v>463.88333333333338</v>
      </c>
      <c r="F89" s="278">
        <v>458.2166666666667</v>
      </c>
      <c r="G89" s="278">
        <v>452.43333333333339</v>
      </c>
      <c r="H89" s="278">
        <v>475.33333333333337</v>
      </c>
      <c r="I89" s="278">
        <v>481.11666666666667</v>
      </c>
      <c r="J89" s="278">
        <v>486.78333333333336</v>
      </c>
      <c r="K89" s="276">
        <v>475.45</v>
      </c>
      <c r="L89" s="276">
        <v>464</v>
      </c>
      <c r="M89" s="276">
        <v>29.072469999999999</v>
      </c>
    </row>
    <row r="90" spans="1:13" s="16" customFormat="1">
      <c r="A90" s="267">
        <v>80</v>
      </c>
      <c r="B90" s="276" t="s">
        <v>77</v>
      </c>
      <c r="C90" s="277">
        <v>122.5</v>
      </c>
      <c r="D90" s="278">
        <v>122.73333333333333</v>
      </c>
      <c r="E90" s="278">
        <v>120.01666666666667</v>
      </c>
      <c r="F90" s="278">
        <v>117.53333333333333</v>
      </c>
      <c r="G90" s="278">
        <v>114.81666666666666</v>
      </c>
      <c r="H90" s="278">
        <v>125.21666666666667</v>
      </c>
      <c r="I90" s="278">
        <v>127.93333333333334</v>
      </c>
      <c r="J90" s="278">
        <v>130.41666666666669</v>
      </c>
      <c r="K90" s="276">
        <v>125.45</v>
      </c>
      <c r="L90" s="276">
        <v>120.25</v>
      </c>
      <c r="M90" s="276">
        <v>506.9058</v>
      </c>
    </row>
    <row r="91" spans="1:13" s="16" customFormat="1">
      <c r="A91" s="267">
        <v>81</v>
      </c>
      <c r="B91" s="276" t="s">
        <v>332</v>
      </c>
      <c r="C91" s="277">
        <v>468.05</v>
      </c>
      <c r="D91" s="278">
        <v>472.51666666666665</v>
      </c>
      <c r="E91" s="278">
        <v>461.33333333333331</v>
      </c>
      <c r="F91" s="278">
        <v>454.61666666666667</v>
      </c>
      <c r="G91" s="278">
        <v>443.43333333333334</v>
      </c>
      <c r="H91" s="278">
        <v>479.23333333333329</v>
      </c>
      <c r="I91" s="278">
        <v>490.41666666666669</v>
      </c>
      <c r="J91" s="278">
        <v>497.13333333333327</v>
      </c>
      <c r="K91" s="276">
        <v>483.7</v>
      </c>
      <c r="L91" s="276">
        <v>465.8</v>
      </c>
      <c r="M91" s="276">
        <v>1.89107</v>
      </c>
    </row>
    <row r="92" spans="1:13" s="16" customFormat="1">
      <c r="A92" s="267">
        <v>82</v>
      </c>
      <c r="B92" s="276" t="s">
        <v>333</v>
      </c>
      <c r="C92" s="277">
        <v>506.9</v>
      </c>
      <c r="D92" s="278">
        <v>509.95</v>
      </c>
      <c r="E92" s="278">
        <v>498</v>
      </c>
      <c r="F92" s="278">
        <v>489.1</v>
      </c>
      <c r="G92" s="278">
        <v>477.15000000000003</v>
      </c>
      <c r="H92" s="278">
        <v>518.84999999999991</v>
      </c>
      <c r="I92" s="278">
        <v>530.79999999999995</v>
      </c>
      <c r="J92" s="278">
        <v>539.69999999999993</v>
      </c>
      <c r="K92" s="276">
        <v>521.9</v>
      </c>
      <c r="L92" s="276">
        <v>501.05</v>
      </c>
      <c r="M92" s="276">
        <v>1.7305600000000001</v>
      </c>
    </row>
    <row r="93" spans="1:13" s="16" customFormat="1">
      <c r="A93" s="267">
        <v>83</v>
      </c>
      <c r="B93" s="276" t="s">
        <v>335</v>
      </c>
      <c r="C93" s="277">
        <v>379.25</v>
      </c>
      <c r="D93" s="278">
        <v>376.08333333333331</v>
      </c>
      <c r="E93" s="278">
        <v>367.16666666666663</v>
      </c>
      <c r="F93" s="278">
        <v>355.08333333333331</v>
      </c>
      <c r="G93" s="278">
        <v>346.16666666666663</v>
      </c>
      <c r="H93" s="278">
        <v>388.16666666666663</v>
      </c>
      <c r="I93" s="278">
        <v>397.08333333333326</v>
      </c>
      <c r="J93" s="278">
        <v>409.16666666666663</v>
      </c>
      <c r="K93" s="276">
        <v>385</v>
      </c>
      <c r="L93" s="276">
        <v>364</v>
      </c>
      <c r="M93" s="276">
        <v>2.0341900000000002</v>
      </c>
    </row>
    <row r="94" spans="1:13" s="16" customFormat="1">
      <c r="A94" s="267">
        <v>84</v>
      </c>
      <c r="B94" s="276" t="s">
        <v>329</v>
      </c>
      <c r="C94" s="277">
        <v>522.9</v>
      </c>
      <c r="D94" s="278">
        <v>520.26666666666665</v>
      </c>
      <c r="E94" s="278">
        <v>505.83333333333326</v>
      </c>
      <c r="F94" s="278">
        <v>488.76666666666659</v>
      </c>
      <c r="G94" s="278">
        <v>474.3333333333332</v>
      </c>
      <c r="H94" s="278">
        <v>537.33333333333326</v>
      </c>
      <c r="I94" s="278">
        <v>551.76666666666665</v>
      </c>
      <c r="J94" s="278">
        <v>568.83333333333337</v>
      </c>
      <c r="K94" s="276">
        <v>534.70000000000005</v>
      </c>
      <c r="L94" s="276">
        <v>503.2</v>
      </c>
      <c r="M94" s="276">
        <v>1.6308400000000001</v>
      </c>
    </row>
    <row r="95" spans="1:13" s="16" customFormat="1">
      <c r="A95" s="267">
        <v>85</v>
      </c>
      <c r="B95" s="276" t="s">
        <v>78</v>
      </c>
      <c r="C95" s="277">
        <v>131.94999999999999</v>
      </c>
      <c r="D95" s="278">
        <v>132.48333333333332</v>
      </c>
      <c r="E95" s="278">
        <v>129.96666666666664</v>
      </c>
      <c r="F95" s="278">
        <v>127.98333333333332</v>
      </c>
      <c r="G95" s="278">
        <v>125.46666666666664</v>
      </c>
      <c r="H95" s="278">
        <v>134.46666666666664</v>
      </c>
      <c r="I95" s="278">
        <v>136.98333333333335</v>
      </c>
      <c r="J95" s="278">
        <v>138.96666666666664</v>
      </c>
      <c r="K95" s="276">
        <v>135</v>
      </c>
      <c r="L95" s="276">
        <v>130.5</v>
      </c>
      <c r="M95" s="276">
        <v>30.574649999999998</v>
      </c>
    </row>
    <row r="96" spans="1:13" s="16" customFormat="1">
      <c r="A96" s="267">
        <v>86</v>
      </c>
      <c r="B96" s="276" t="s">
        <v>330</v>
      </c>
      <c r="C96" s="277">
        <v>269.60000000000002</v>
      </c>
      <c r="D96" s="278">
        <v>269.45</v>
      </c>
      <c r="E96" s="278">
        <v>261.54999999999995</v>
      </c>
      <c r="F96" s="278">
        <v>253.49999999999994</v>
      </c>
      <c r="G96" s="278">
        <v>245.59999999999991</v>
      </c>
      <c r="H96" s="278">
        <v>277.5</v>
      </c>
      <c r="I96" s="278">
        <v>285.39999999999998</v>
      </c>
      <c r="J96" s="278">
        <v>293.45000000000005</v>
      </c>
      <c r="K96" s="276">
        <v>277.35000000000002</v>
      </c>
      <c r="L96" s="276">
        <v>261.39999999999998</v>
      </c>
      <c r="M96" s="276">
        <v>4.0327299999999999</v>
      </c>
    </row>
    <row r="97" spans="1:13" s="16" customFormat="1">
      <c r="A97" s="267">
        <v>87</v>
      </c>
      <c r="B97" s="276" t="s">
        <v>338</v>
      </c>
      <c r="C97" s="277">
        <v>525.70000000000005</v>
      </c>
      <c r="D97" s="278">
        <v>526.36666666666667</v>
      </c>
      <c r="E97" s="278">
        <v>516.13333333333333</v>
      </c>
      <c r="F97" s="278">
        <v>506.56666666666661</v>
      </c>
      <c r="G97" s="278">
        <v>496.33333333333326</v>
      </c>
      <c r="H97" s="278">
        <v>535.93333333333339</v>
      </c>
      <c r="I97" s="278">
        <v>546.16666666666674</v>
      </c>
      <c r="J97" s="278">
        <v>555.73333333333346</v>
      </c>
      <c r="K97" s="276">
        <v>536.6</v>
      </c>
      <c r="L97" s="276">
        <v>516.79999999999995</v>
      </c>
      <c r="M97" s="276">
        <v>16.974260000000001</v>
      </c>
    </row>
    <row r="98" spans="1:13" s="16" customFormat="1">
      <c r="A98" s="267">
        <v>88</v>
      </c>
      <c r="B98" s="276" t="s">
        <v>336</v>
      </c>
      <c r="C98" s="277">
        <v>1155.4000000000001</v>
      </c>
      <c r="D98" s="278">
        <v>1159.9333333333334</v>
      </c>
      <c r="E98" s="278">
        <v>1146.4666666666667</v>
      </c>
      <c r="F98" s="278">
        <v>1137.5333333333333</v>
      </c>
      <c r="G98" s="278">
        <v>1124.0666666666666</v>
      </c>
      <c r="H98" s="278">
        <v>1168.8666666666668</v>
      </c>
      <c r="I98" s="278">
        <v>1182.3333333333335</v>
      </c>
      <c r="J98" s="278">
        <v>1191.2666666666669</v>
      </c>
      <c r="K98" s="276">
        <v>1173.4000000000001</v>
      </c>
      <c r="L98" s="276">
        <v>1151</v>
      </c>
      <c r="M98" s="276">
        <v>1.3427199999999999</v>
      </c>
    </row>
    <row r="99" spans="1:13" s="16" customFormat="1">
      <c r="A99" s="267">
        <v>89</v>
      </c>
      <c r="B99" s="276" t="s">
        <v>337</v>
      </c>
      <c r="C99" s="277">
        <v>14.95</v>
      </c>
      <c r="D99" s="278">
        <v>15.066666666666668</v>
      </c>
      <c r="E99" s="278">
        <v>14.583333333333336</v>
      </c>
      <c r="F99" s="278">
        <v>14.216666666666667</v>
      </c>
      <c r="G99" s="278">
        <v>13.733333333333334</v>
      </c>
      <c r="H99" s="278">
        <v>15.433333333333337</v>
      </c>
      <c r="I99" s="278">
        <v>15.916666666666668</v>
      </c>
      <c r="J99" s="278">
        <v>16.283333333333339</v>
      </c>
      <c r="K99" s="276">
        <v>15.55</v>
      </c>
      <c r="L99" s="276">
        <v>14.7</v>
      </c>
      <c r="M99" s="276">
        <v>110.37357</v>
      </c>
    </row>
    <row r="100" spans="1:13" s="16" customFormat="1">
      <c r="A100" s="267">
        <v>90</v>
      </c>
      <c r="B100" s="276" t="s">
        <v>339</v>
      </c>
      <c r="C100" s="277">
        <v>220.2</v>
      </c>
      <c r="D100" s="278">
        <v>221.44999999999996</v>
      </c>
      <c r="E100" s="278">
        <v>216.29999999999993</v>
      </c>
      <c r="F100" s="278">
        <v>212.39999999999998</v>
      </c>
      <c r="G100" s="278">
        <v>207.24999999999994</v>
      </c>
      <c r="H100" s="278">
        <v>225.34999999999991</v>
      </c>
      <c r="I100" s="278">
        <v>230.49999999999994</v>
      </c>
      <c r="J100" s="278">
        <v>234.39999999999989</v>
      </c>
      <c r="K100" s="276">
        <v>226.6</v>
      </c>
      <c r="L100" s="276">
        <v>217.55</v>
      </c>
      <c r="M100" s="276">
        <v>2.3891399999999998</v>
      </c>
    </row>
    <row r="101" spans="1:13">
      <c r="A101" s="267">
        <v>91</v>
      </c>
      <c r="B101" s="276" t="s">
        <v>80</v>
      </c>
      <c r="C101" s="277">
        <v>386.25</v>
      </c>
      <c r="D101" s="278">
        <v>385.66666666666669</v>
      </c>
      <c r="E101" s="278">
        <v>379.43333333333339</v>
      </c>
      <c r="F101" s="278">
        <v>372.61666666666673</v>
      </c>
      <c r="G101" s="278">
        <v>366.38333333333344</v>
      </c>
      <c r="H101" s="278">
        <v>392.48333333333335</v>
      </c>
      <c r="I101" s="278">
        <v>398.71666666666658</v>
      </c>
      <c r="J101" s="278">
        <v>405.5333333333333</v>
      </c>
      <c r="K101" s="276">
        <v>391.9</v>
      </c>
      <c r="L101" s="276">
        <v>378.85</v>
      </c>
      <c r="M101" s="276">
        <v>6.8736899999999999</v>
      </c>
    </row>
    <row r="102" spans="1:13">
      <c r="A102" s="267">
        <v>92</v>
      </c>
      <c r="B102" s="276" t="s">
        <v>340</v>
      </c>
      <c r="C102" s="277">
        <v>3237.8</v>
      </c>
      <c r="D102" s="278">
        <v>3231.4500000000003</v>
      </c>
      <c r="E102" s="278">
        <v>3196.6000000000004</v>
      </c>
      <c r="F102" s="278">
        <v>3155.4</v>
      </c>
      <c r="G102" s="278">
        <v>3120.55</v>
      </c>
      <c r="H102" s="278">
        <v>3272.6500000000005</v>
      </c>
      <c r="I102" s="278">
        <v>3307.5</v>
      </c>
      <c r="J102" s="278">
        <v>3348.7000000000007</v>
      </c>
      <c r="K102" s="276">
        <v>3266.3</v>
      </c>
      <c r="L102" s="276">
        <v>3190.25</v>
      </c>
      <c r="M102" s="276">
        <v>3.8129999999999997E-2</v>
      </c>
    </row>
    <row r="103" spans="1:13">
      <c r="A103" s="267">
        <v>93</v>
      </c>
      <c r="B103" s="276" t="s">
        <v>81</v>
      </c>
      <c r="C103" s="277">
        <v>619.6</v>
      </c>
      <c r="D103" s="278">
        <v>623.86666666666667</v>
      </c>
      <c r="E103" s="278">
        <v>613.93333333333339</v>
      </c>
      <c r="F103" s="278">
        <v>608.26666666666677</v>
      </c>
      <c r="G103" s="278">
        <v>598.33333333333348</v>
      </c>
      <c r="H103" s="278">
        <v>629.5333333333333</v>
      </c>
      <c r="I103" s="278">
        <v>639.46666666666647</v>
      </c>
      <c r="J103" s="278">
        <v>645.13333333333321</v>
      </c>
      <c r="K103" s="276">
        <v>633.79999999999995</v>
      </c>
      <c r="L103" s="276">
        <v>618.20000000000005</v>
      </c>
      <c r="M103" s="276">
        <v>1.8939699999999999</v>
      </c>
    </row>
    <row r="104" spans="1:13">
      <c r="A104" s="267">
        <v>94</v>
      </c>
      <c r="B104" s="276" t="s">
        <v>334</v>
      </c>
      <c r="C104" s="277">
        <v>294.14999999999998</v>
      </c>
      <c r="D104" s="278">
        <v>293.98333333333329</v>
      </c>
      <c r="E104" s="278">
        <v>291.51666666666659</v>
      </c>
      <c r="F104" s="278">
        <v>288.88333333333333</v>
      </c>
      <c r="G104" s="278">
        <v>286.41666666666663</v>
      </c>
      <c r="H104" s="278">
        <v>296.61666666666656</v>
      </c>
      <c r="I104" s="278">
        <v>299.08333333333326</v>
      </c>
      <c r="J104" s="278">
        <v>301.71666666666653</v>
      </c>
      <c r="K104" s="276">
        <v>296.45</v>
      </c>
      <c r="L104" s="276">
        <v>291.35000000000002</v>
      </c>
      <c r="M104" s="276">
        <v>2.34002</v>
      </c>
    </row>
    <row r="105" spans="1:13">
      <c r="A105" s="267">
        <v>95</v>
      </c>
      <c r="B105" s="276" t="s">
        <v>342</v>
      </c>
      <c r="C105" s="277">
        <v>217.25</v>
      </c>
      <c r="D105" s="278">
        <v>221.1</v>
      </c>
      <c r="E105" s="278">
        <v>207.35</v>
      </c>
      <c r="F105" s="278">
        <v>197.45</v>
      </c>
      <c r="G105" s="278">
        <v>183.7</v>
      </c>
      <c r="H105" s="278">
        <v>231</v>
      </c>
      <c r="I105" s="278">
        <v>244.75</v>
      </c>
      <c r="J105" s="278">
        <v>254.65</v>
      </c>
      <c r="K105" s="276">
        <v>234.85</v>
      </c>
      <c r="L105" s="276">
        <v>211.2</v>
      </c>
      <c r="M105" s="276">
        <v>50.82734</v>
      </c>
    </row>
    <row r="106" spans="1:13">
      <c r="A106" s="267">
        <v>96</v>
      </c>
      <c r="B106" s="276" t="s">
        <v>343</v>
      </c>
      <c r="C106" s="277">
        <v>101.95</v>
      </c>
      <c r="D106" s="278">
        <v>100.85000000000001</v>
      </c>
      <c r="E106" s="278">
        <v>98.350000000000023</v>
      </c>
      <c r="F106" s="278">
        <v>94.750000000000014</v>
      </c>
      <c r="G106" s="278">
        <v>92.250000000000028</v>
      </c>
      <c r="H106" s="278">
        <v>104.45000000000002</v>
      </c>
      <c r="I106" s="278">
        <v>106.94999999999999</v>
      </c>
      <c r="J106" s="278">
        <v>110.55000000000001</v>
      </c>
      <c r="K106" s="276">
        <v>103.35</v>
      </c>
      <c r="L106" s="276">
        <v>97.25</v>
      </c>
      <c r="M106" s="276">
        <v>19.077750000000002</v>
      </c>
    </row>
    <row r="107" spans="1:13">
      <c r="A107" s="267">
        <v>97</v>
      </c>
      <c r="B107" s="276" t="s">
        <v>82</v>
      </c>
      <c r="C107" s="277">
        <v>366.35</v>
      </c>
      <c r="D107" s="278">
        <v>366.11666666666662</v>
      </c>
      <c r="E107" s="278">
        <v>362.33333333333326</v>
      </c>
      <c r="F107" s="278">
        <v>358.31666666666666</v>
      </c>
      <c r="G107" s="278">
        <v>354.5333333333333</v>
      </c>
      <c r="H107" s="278">
        <v>370.13333333333321</v>
      </c>
      <c r="I107" s="278">
        <v>373.91666666666663</v>
      </c>
      <c r="J107" s="278">
        <v>377.93333333333317</v>
      </c>
      <c r="K107" s="276">
        <v>369.9</v>
      </c>
      <c r="L107" s="276">
        <v>362.1</v>
      </c>
      <c r="M107" s="276">
        <v>25.68628</v>
      </c>
    </row>
    <row r="108" spans="1:13">
      <c r="A108" s="267">
        <v>98</v>
      </c>
      <c r="B108" s="284" t="s">
        <v>344</v>
      </c>
      <c r="C108" s="277">
        <v>525.29999999999995</v>
      </c>
      <c r="D108" s="278">
        <v>529.35</v>
      </c>
      <c r="E108" s="278">
        <v>516.15000000000009</v>
      </c>
      <c r="F108" s="278">
        <v>507.00000000000011</v>
      </c>
      <c r="G108" s="278">
        <v>493.80000000000018</v>
      </c>
      <c r="H108" s="278">
        <v>538.5</v>
      </c>
      <c r="I108" s="278">
        <v>551.70000000000005</v>
      </c>
      <c r="J108" s="278">
        <v>560.84999999999991</v>
      </c>
      <c r="K108" s="276">
        <v>542.54999999999995</v>
      </c>
      <c r="L108" s="276">
        <v>520.20000000000005</v>
      </c>
      <c r="M108" s="276">
        <v>0.89212999999999998</v>
      </c>
    </row>
    <row r="109" spans="1:13">
      <c r="A109" s="267">
        <v>99</v>
      </c>
      <c r="B109" s="276" t="s">
        <v>83</v>
      </c>
      <c r="C109" s="277">
        <v>762.75</v>
      </c>
      <c r="D109" s="278">
        <v>761.85</v>
      </c>
      <c r="E109" s="278">
        <v>756</v>
      </c>
      <c r="F109" s="278">
        <v>749.25</v>
      </c>
      <c r="G109" s="278">
        <v>743.4</v>
      </c>
      <c r="H109" s="278">
        <v>768.6</v>
      </c>
      <c r="I109" s="278">
        <v>774.45000000000016</v>
      </c>
      <c r="J109" s="278">
        <v>781.2</v>
      </c>
      <c r="K109" s="276">
        <v>767.7</v>
      </c>
      <c r="L109" s="276">
        <v>755.1</v>
      </c>
      <c r="M109" s="276">
        <v>36.792090000000002</v>
      </c>
    </row>
    <row r="110" spans="1:13">
      <c r="A110" s="267">
        <v>100</v>
      </c>
      <c r="B110" s="276" t="s">
        <v>84</v>
      </c>
      <c r="C110" s="277">
        <v>134.85</v>
      </c>
      <c r="D110" s="278">
        <v>134.36666666666665</v>
      </c>
      <c r="E110" s="278">
        <v>133.2833333333333</v>
      </c>
      <c r="F110" s="278">
        <v>131.71666666666667</v>
      </c>
      <c r="G110" s="278">
        <v>130.63333333333333</v>
      </c>
      <c r="H110" s="278">
        <v>135.93333333333328</v>
      </c>
      <c r="I110" s="278">
        <v>137.01666666666659</v>
      </c>
      <c r="J110" s="278">
        <v>138.58333333333326</v>
      </c>
      <c r="K110" s="276">
        <v>135.44999999999999</v>
      </c>
      <c r="L110" s="276">
        <v>132.80000000000001</v>
      </c>
      <c r="M110" s="276">
        <v>119.12806999999999</v>
      </c>
    </row>
    <row r="111" spans="1:13">
      <c r="A111" s="267">
        <v>101</v>
      </c>
      <c r="B111" s="276" t="s">
        <v>345</v>
      </c>
      <c r="C111" s="277">
        <v>354.75</v>
      </c>
      <c r="D111" s="278">
        <v>355.68333333333339</v>
      </c>
      <c r="E111" s="278">
        <v>351.4166666666668</v>
      </c>
      <c r="F111" s="278">
        <v>348.08333333333343</v>
      </c>
      <c r="G111" s="278">
        <v>343.81666666666683</v>
      </c>
      <c r="H111" s="278">
        <v>359.01666666666677</v>
      </c>
      <c r="I111" s="278">
        <v>363.28333333333342</v>
      </c>
      <c r="J111" s="278">
        <v>366.61666666666673</v>
      </c>
      <c r="K111" s="276">
        <v>359.95</v>
      </c>
      <c r="L111" s="276">
        <v>352.35</v>
      </c>
      <c r="M111" s="276">
        <v>3.6291899999999999</v>
      </c>
    </row>
    <row r="112" spans="1:13">
      <c r="A112" s="267">
        <v>102</v>
      </c>
      <c r="B112" s="276" t="s">
        <v>3634</v>
      </c>
      <c r="C112" s="277">
        <v>2481.4499999999998</v>
      </c>
      <c r="D112" s="278">
        <v>2482.9833333333331</v>
      </c>
      <c r="E112" s="278">
        <v>2454.1666666666661</v>
      </c>
      <c r="F112" s="278">
        <v>2426.8833333333328</v>
      </c>
      <c r="G112" s="278">
        <v>2398.0666666666657</v>
      </c>
      <c r="H112" s="278">
        <v>2510.2666666666664</v>
      </c>
      <c r="I112" s="278">
        <v>2539.083333333333</v>
      </c>
      <c r="J112" s="278">
        <v>2566.3666666666668</v>
      </c>
      <c r="K112" s="276">
        <v>2511.8000000000002</v>
      </c>
      <c r="L112" s="276">
        <v>2455.6999999999998</v>
      </c>
      <c r="M112" s="276">
        <v>2.3071000000000002</v>
      </c>
    </row>
    <row r="113" spans="1:13">
      <c r="A113" s="267">
        <v>103</v>
      </c>
      <c r="B113" s="276" t="s">
        <v>85</v>
      </c>
      <c r="C113" s="277">
        <v>1585.35</v>
      </c>
      <c r="D113" s="278">
        <v>1576.8166666666666</v>
      </c>
      <c r="E113" s="278">
        <v>1563.6333333333332</v>
      </c>
      <c r="F113" s="278">
        <v>1541.9166666666665</v>
      </c>
      <c r="G113" s="278">
        <v>1528.7333333333331</v>
      </c>
      <c r="H113" s="278">
        <v>1598.5333333333333</v>
      </c>
      <c r="I113" s="278">
        <v>1611.7166666666667</v>
      </c>
      <c r="J113" s="278">
        <v>1633.4333333333334</v>
      </c>
      <c r="K113" s="276">
        <v>1590</v>
      </c>
      <c r="L113" s="276">
        <v>1555.1</v>
      </c>
      <c r="M113" s="276">
        <v>8.1698199999999996</v>
      </c>
    </row>
    <row r="114" spans="1:13">
      <c r="A114" s="267">
        <v>104</v>
      </c>
      <c r="B114" s="276" t="s">
        <v>86</v>
      </c>
      <c r="C114" s="277">
        <v>402.25</v>
      </c>
      <c r="D114" s="278">
        <v>399.76666666666665</v>
      </c>
      <c r="E114" s="278">
        <v>393.5333333333333</v>
      </c>
      <c r="F114" s="278">
        <v>384.81666666666666</v>
      </c>
      <c r="G114" s="278">
        <v>378.58333333333331</v>
      </c>
      <c r="H114" s="278">
        <v>408.48333333333329</v>
      </c>
      <c r="I114" s="278">
        <v>414.71666666666664</v>
      </c>
      <c r="J114" s="278">
        <v>423.43333333333328</v>
      </c>
      <c r="K114" s="276">
        <v>406</v>
      </c>
      <c r="L114" s="276">
        <v>391.05</v>
      </c>
      <c r="M114" s="276">
        <v>20.986660000000001</v>
      </c>
    </row>
    <row r="115" spans="1:13">
      <c r="A115" s="267">
        <v>105</v>
      </c>
      <c r="B115" s="276" t="s">
        <v>236</v>
      </c>
      <c r="C115" s="277">
        <v>800.15</v>
      </c>
      <c r="D115" s="278">
        <v>797.35</v>
      </c>
      <c r="E115" s="278">
        <v>789.7</v>
      </c>
      <c r="F115" s="278">
        <v>779.25</v>
      </c>
      <c r="G115" s="278">
        <v>771.6</v>
      </c>
      <c r="H115" s="278">
        <v>807.80000000000007</v>
      </c>
      <c r="I115" s="278">
        <v>815.44999999999993</v>
      </c>
      <c r="J115" s="278">
        <v>825.90000000000009</v>
      </c>
      <c r="K115" s="276">
        <v>805</v>
      </c>
      <c r="L115" s="276">
        <v>786.9</v>
      </c>
      <c r="M115" s="276">
        <v>3.5091600000000001</v>
      </c>
    </row>
    <row r="116" spans="1:13">
      <c r="A116" s="267">
        <v>106</v>
      </c>
      <c r="B116" s="276" t="s">
        <v>346</v>
      </c>
      <c r="C116" s="277">
        <v>755.45</v>
      </c>
      <c r="D116" s="278">
        <v>756.16666666666663</v>
      </c>
      <c r="E116" s="278">
        <v>740.98333333333323</v>
      </c>
      <c r="F116" s="278">
        <v>726.51666666666665</v>
      </c>
      <c r="G116" s="278">
        <v>711.33333333333326</v>
      </c>
      <c r="H116" s="278">
        <v>770.63333333333321</v>
      </c>
      <c r="I116" s="278">
        <v>785.81666666666661</v>
      </c>
      <c r="J116" s="278">
        <v>800.28333333333319</v>
      </c>
      <c r="K116" s="276">
        <v>771.35</v>
      </c>
      <c r="L116" s="276">
        <v>741.7</v>
      </c>
      <c r="M116" s="276">
        <v>0.94681999999999999</v>
      </c>
    </row>
    <row r="117" spans="1:13">
      <c r="A117" s="267">
        <v>107</v>
      </c>
      <c r="B117" s="276" t="s">
        <v>331</v>
      </c>
      <c r="C117" s="277">
        <v>1940.25</v>
      </c>
      <c r="D117" s="278">
        <v>1952.6333333333332</v>
      </c>
      <c r="E117" s="278">
        <v>1918.2166666666665</v>
      </c>
      <c r="F117" s="278">
        <v>1896.1833333333332</v>
      </c>
      <c r="G117" s="278">
        <v>1861.7666666666664</v>
      </c>
      <c r="H117" s="278">
        <v>1974.6666666666665</v>
      </c>
      <c r="I117" s="278">
        <v>2009.0833333333335</v>
      </c>
      <c r="J117" s="278">
        <v>2031.1166666666666</v>
      </c>
      <c r="K117" s="276">
        <v>1987.05</v>
      </c>
      <c r="L117" s="276">
        <v>1930.6</v>
      </c>
      <c r="M117" s="276">
        <v>0.12349</v>
      </c>
    </row>
    <row r="118" spans="1:13">
      <c r="A118" s="267">
        <v>108</v>
      </c>
      <c r="B118" s="276" t="s">
        <v>237</v>
      </c>
      <c r="C118" s="277">
        <v>333.1</v>
      </c>
      <c r="D118" s="278">
        <v>332.63333333333338</v>
      </c>
      <c r="E118" s="278">
        <v>325.71666666666675</v>
      </c>
      <c r="F118" s="278">
        <v>318.33333333333337</v>
      </c>
      <c r="G118" s="278">
        <v>311.41666666666674</v>
      </c>
      <c r="H118" s="278">
        <v>340.01666666666677</v>
      </c>
      <c r="I118" s="278">
        <v>346.93333333333339</v>
      </c>
      <c r="J118" s="278">
        <v>354.31666666666678</v>
      </c>
      <c r="K118" s="276">
        <v>339.55</v>
      </c>
      <c r="L118" s="276">
        <v>325.25</v>
      </c>
      <c r="M118" s="276">
        <v>8.9851600000000005</v>
      </c>
    </row>
    <row r="119" spans="1:13">
      <c r="A119" s="267">
        <v>109</v>
      </c>
      <c r="B119" s="276" t="s">
        <v>2995</v>
      </c>
      <c r="C119" s="277">
        <v>225.8</v>
      </c>
      <c r="D119" s="278">
        <v>228.18333333333331</v>
      </c>
      <c r="E119" s="278">
        <v>222.36666666666662</v>
      </c>
      <c r="F119" s="278">
        <v>218.93333333333331</v>
      </c>
      <c r="G119" s="278">
        <v>213.11666666666662</v>
      </c>
      <c r="H119" s="278">
        <v>231.61666666666662</v>
      </c>
      <c r="I119" s="278">
        <v>237.43333333333328</v>
      </c>
      <c r="J119" s="278">
        <v>240.86666666666662</v>
      </c>
      <c r="K119" s="276">
        <v>234</v>
      </c>
      <c r="L119" s="276">
        <v>224.75</v>
      </c>
      <c r="M119" s="276">
        <v>3.1162399999999999</v>
      </c>
    </row>
    <row r="120" spans="1:13">
      <c r="A120" s="267">
        <v>110</v>
      </c>
      <c r="B120" s="276" t="s">
        <v>235</v>
      </c>
      <c r="C120" s="277">
        <v>173.65</v>
      </c>
      <c r="D120" s="278">
        <v>175.01666666666668</v>
      </c>
      <c r="E120" s="278">
        <v>171.23333333333335</v>
      </c>
      <c r="F120" s="278">
        <v>168.81666666666666</v>
      </c>
      <c r="G120" s="278">
        <v>165.03333333333333</v>
      </c>
      <c r="H120" s="278">
        <v>177.43333333333337</v>
      </c>
      <c r="I120" s="278">
        <v>181.21666666666673</v>
      </c>
      <c r="J120" s="278">
        <v>183.63333333333338</v>
      </c>
      <c r="K120" s="276">
        <v>178.8</v>
      </c>
      <c r="L120" s="276">
        <v>172.6</v>
      </c>
      <c r="M120" s="276">
        <v>18.501519999999999</v>
      </c>
    </row>
    <row r="121" spans="1:13">
      <c r="A121" s="267">
        <v>111</v>
      </c>
      <c r="B121" s="276" t="s">
        <v>87</v>
      </c>
      <c r="C121" s="277">
        <v>582.5</v>
      </c>
      <c r="D121" s="278">
        <v>587.91666666666663</v>
      </c>
      <c r="E121" s="278">
        <v>565.83333333333326</v>
      </c>
      <c r="F121" s="278">
        <v>549.16666666666663</v>
      </c>
      <c r="G121" s="278">
        <v>527.08333333333326</v>
      </c>
      <c r="H121" s="278">
        <v>604.58333333333326</v>
      </c>
      <c r="I121" s="278">
        <v>626.66666666666652</v>
      </c>
      <c r="J121" s="278">
        <v>643.33333333333326</v>
      </c>
      <c r="K121" s="276">
        <v>610</v>
      </c>
      <c r="L121" s="276">
        <v>571.25</v>
      </c>
      <c r="M121" s="276">
        <v>56.220700000000001</v>
      </c>
    </row>
    <row r="122" spans="1:13">
      <c r="A122" s="267">
        <v>112</v>
      </c>
      <c r="B122" s="276" t="s">
        <v>347</v>
      </c>
      <c r="C122" s="277">
        <v>478.25</v>
      </c>
      <c r="D122" s="278">
        <v>478.91666666666669</v>
      </c>
      <c r="E122" s="278">
        <v>471.93333333333339</v>
      </c>
      <c r="F122" s="278">
        <v>465.61666666666673</v>
      </c>
      <c r="G122" s="278">
        <v>458.63333333333344</v>
      </c>
      <c r="H122" s="278">
        <v>485.23333333333335</v>
      </c>
      <c r="I122" s="278">
        <v>492.21666666666658</v>
      </c>
      <c r="J122" s="278">
        <v>498.5333333333333</v>
      </c>
      <c r="K122" s="276">
        <v>485.9</v>
      </c>
      <c r="L122" s="276">
        <v>472.6</v>
      </c>
      <c r="M122" s="276">
        <v>3.70913</v>
      </c>
    </row>
    <row r="123" spans="1:13">
      <c r="A123" s="267">
        <v>113</v>
      </c>
      <c r="B123" s="276" t="s">
        <v>88</v>
      </c>
      <c r="C123" s="277">
        <v>514.4</v>
      </c>
      <c r="D123" s="278">
        <v>511.13333333333338</v>
      </c>
      <c r="E123" s="278">
        <v>505.26666666666677</v>
      </c>
      <c r="F123" s="278">
        <v>496.13333333333338</v>
      </c>
      <c r="G123" s="278">
        <v>490.26666666666677</v>
      </c>
      <c r="H123" s="278">
        <v>520.26666666666677</v>
      </c>
      <c r="I123" s="278">
        <v>526.13333333333344</v>
      </c>
      <c r="J123" s="278">
        <v>535.26666666666677</v>
      </c>
      <c r="K123" s="276">
        <v>517</v>
      </c>
      <c r="L123" s="276">
        <v>502</v>
      </c>
      <c r="M123" s="276">
        <v>92.508039999999994</v>
      </c>
    </row>
    <row r="124" spans="1:13">
      <c r="A124" s="267">
        <v>114</v>
      </c>
      <c r="B124" s="276" t="s">
        <v>238</v>
      </c>
      <c r="C124" s="277">
        <v>1037.3</v>
      </c>
      <c r="D124" s="278">
        <v>1048.2</v>
      </c>
      <c r="E124" s="278">
        <v>1018.4000000000001</v>
      </c>
      <c r="F124" s="278">
        <v>999.5</v>
      </c>
      <c r="G124" s="278">
        <v>969.7</v>
      </c>
      <c r="H124" s="278">
        <v>1067.1000000000001</v>
      </c>
      <c r="I124" s="278">
        <v>1096.8999999999999</v>
      </c>
      <c r="J124" s="278">
        <v>1115.8000000000002</v>
      </c>
      <c r="K124" s="276">
        <v>1078</v>
      </c>
      <c r="L124" s="276">
        <v>1029.3</v>
      </c>
      <c r="M124" s="276">
        <v>1.9894099999999999</v>
      </c>
    </row>
    <row r="125" spans="1:13">
      <c r="A125" s="267">
        <v>115</v>
      </c>
      <c r="B125" s="276" t="s">
        <v>348</v>
      </c>
      <c r="C125" s="277">
        <v>86.75</v>
      </c>
      <c r="D125" s="278">
        <v>86.2</v>
      </c>
      <c r="E125" s="278">
        <v>84.050000000000011</v>
      </c>
      <c r="F125" s="278">
        <v>81.350000000000009</v>
      </c>
      <c r="G125" s="278">
        <v>79.200000000000017</v>
      </c>
      <c r="H125" s="278">
        <v>88.9</v>
      </c>
      <c r="I125" s="278">
        <v>91.050000000000011</v>
      </c>
      <c r="J125" s="278">
        <v>93.75</v>
      </c>
      <c r="K125" s="276">
        <v>88.35</v>
      </c>
      <c r="L125" s="276">
        <v>83.5</v>
      </c>
      <c r="M125" s="276">
        <v>1.71566</v>
      </c>
    </row>
    <row r="126" spans="1:13">
      <c r="A126" s="267">
        <v>116</v>
      </c>
      <c r="B126" s="276" t="s">
        <v>355</v>
      </c>
      <c r="C126" s="277">
        <v>394.2</v>
      </c>
      <c r="D126" s="278">
        <v>398.5333333333333</v>
      </c>
      <c r="E126" s="278">
        <v>387.66666666666663</v>
      </c>
      <c r="F126" s="278">
        <v>381.13333333333333</v>
      </c>
      <c r="G126" s="278">
        <v>370.26666666666665</v>
      </c>
      <c r="H126" s="278">
        <v>405.06666666666661</v>
      </c>
      <c r="I126" s="278">
        <v>415.93333333333328</v>
      </c>
      <c r="J126" s="278">
        <v>422.46666666666658</v>
      </c>
      <c r="K126" s="276">
        <v>409.4</v>
      </c>
      <c r="L126" s="276">
        <v>392</v>
      </c>
      <c r="M126" s="276">
        <v>1.9475100000000001</v>
      </c>
    </row>
    <row r="127" spans="1:13">
      <c r="A127" s="267">
        <v>117</v>
      </c>
      <c r="B127" s="276" t="s">
        <v>356</v>
      </c>
      <c r="C127" s="277">
        <v>156.80000000000001</v>
      </c>
      <c r="D127" s="278">
        <v>158.76666666666668</v>
      </c>
      <c r="E127" s="278">
        <v>154.03333333333336</v>
      </c>
      <c r="F127" s="278">
        <v>151.26666666666668</v>
      </c>
      <c r="G127" s="278">
        <v>146.53333333333336</v>
      </c>
      <c r="H127" s="278">
        <v>161.53333333333336</v>
      </c>
      <c r="I127" s="278">
        <v>166.26666666666665</v>
      </c>
      <c r="J127" s="278">
        <v>169.03333333333336</v>
      </c>
      <c r="K127" s="276">
        <v>163.5</v>
      </c>
      <c r="L127" s="276">
        <v>156</v>
      </c>
      <c r="M127" s="276">
        <v>4.4117199999999999</v>
      </c>
    </row>
    <row r="128" spans="1:13">
      <c r="A128" s="267">
        <v>118</v>
      </c>
      <c r="B128" s="276" t="s">
        <v>349</v>
      </c>
      <c r="C128" s="277">
        <v>112.8</v>
      </c>
      <c r="D128" s="278">
        <v>112.73333333333333</v>
      </c>
      <c r="E128" s="278">
        <v>110.56666666666666</v>
      </c>
      <c r="F128" s="278">
        <v>108.33333333333333</v>
      </c>
      <c r="G128" s="278">
        <v>106.16666666666666</v>
      </c>
      <c r="H128" s="278">
        <v>114.96666666666667</v>
      </c>
      <c r="I128" s="278">
        <v>117.13333333333333</v>
      </c>
      <c r="J128" s="278">
        <v>119.36666666666667</v>
      </c>
      <c r="K128" s="276">
        <v>114.9</v>
      </c>
      <c r="L128" s="276">
        <v>110.5</v>
      </c>
      <c r="M128" s="276">
        <v>14.03326</v>
      </c>
    </row>
    <row r="129" spans="1:13">
      <c r="A129" s="267">
        <v>119</v>
      </c>
      <c r="B129" s="276" t="s">
        <v>350</v>
      </c>
      <c r="C129" s="277">
        <v>387.5</v>
      </c>
      <c r="D129" s="278">
        <v>386.4666666666667</v>
      </c>
      <c r="E129" s="278">
        <v>382.53333333333342</v>
      </c>
      <c r="F129" s="278">
        <v>377.56666666666672</v>
      </c>
      <c r="G129" s="278">
        <v>373.63333333333344</v>
      </c>
      <c r="H129" s="278">
        <v>391.43333333333339</v>
      </c>
      <c r="I129" s="278">
        <v>395.36666666666667</v>
      </c>
      <c r="J129" s="278">
        <v>400.33333333333337</v>
      </c>
      <c r="K129" s="276">
        <v>390.4</v>
      </c>
      <c r="L129" s="276">
        <v>381.5</v>
      </c>
      <c r="M129" s="276">
        <v>0.78417999999999999</v>
      </c>
    </row>
    <row r="130" spans="1:13">
      <c r="A130" s="267">
        <v>120</v>
      </c>
      <c r="B130" s="276" t="s">
        <v>351</v>
      </c>
      <c r="C130" s="277">
        <v>866.65</v>
      </c>
      <c r="D130" s="278">
        <v>868.9</v>
      </c>
      <c r="E130" s="278">
        <v>843.8</v>
      </c>
      <c r="F130" s="278">
        <v>820.94999999999993</v>
      </c>
      <c r="G130" s="278">
        <v>795.84999999999991</v>
      </c>
      <c r="H130" s="278">
        <v>891.75</v>
      </c>
      <c r="I130" s="278">
        <v>916.85000000000014</v>
      </c>
      <c r="J130" s="278">
        <v>939.7</v>
      </c>
      <c r="K130" s="276">
        <v>894</v>
      </c>
      <c r="L130" s="276">
        <v>846.05</v>
      </c>
      <c r="M130" s="276">
        <v>11.794230000000001</v>
      </c>
    </row>
    <row r="131" spans="1:13">
      <c r="A131" s="267">
        <v>121</v>
      </c>
      <c r="B131" s="276" t="s">
        <v>352</v>
      </c>
      <c r="C131" s="277">
        <v>151.4</v>
      </c>
      <c r="D131" s="278">
        <v>150.71666666666667</v>
      </c>
      <c r="E131" s="278">
        <v>148.73333333333335</v>
      </c>
      <c r="F131" s="278">
        <v>146.06666666666669</v>
      </c>
      <c r="G131" s="278">
        <v>144.08333333333337</v>
      </c>
      <c r="H131" s="278">
        <v>153.38333333333333</v>
      </c>
      <c r="I131" s="278">
        <v>155.36666666666662</v>
      </c>
      <c r="J131" s="278">
        <v>158.0333333333333</v>
      </c>
      <c r="K131" s="276">
        <v>152.69999999999999</v>
      </c>
      <c r="L131" s="276">
        <v>148.05000000000001</v>
      </c>
      <c r="M131" s="276">
        <v>15.393879999999999</v>
      </c>
    </row>
    <row r="132" spans="1:13">
      <c r="A132" s="267">
        <v>122</v>
      </c>
      <c r="B132" s="276" t="s">
        <v>1220</v>
      </c>
      <c r="C132" s="277">
        <v>759.85</v>
      </c>
      <c r="D132" s="278">
        <v>750.48333333333323</v>
      </c>
      <c r="E132" s="278">
        <v>737.86666666666645</v>
      </c>
      <c r="F132" s="278">
        <v>715.88333333333321</v>
      </c>
      <c r="G132" s="278">
        <v>703.26666666666642</v>
      </c>
      <c r="H132" s="278">
        <v>772.46666666666647</v>
      </c>
      <c r="I132" s="278">
        <v>785.08333333333326</v>
      </c>
      <c r="J132" s="278">
        <v>807.06666666666649</v>
      </c>
      <c r="K132" s="276">
        <v>763.1</v>
      </c>
      <c r="L132" s="276">
        <v>728.5</v>
      </c>
      <c r="M132" s="276">
        <v>0.73428000000000004</v>
      </c>
    </row>
    <row r="133" spans="1:13">
      <c r="A133" s="267">
        <v>123</v>
      </c>
      <c r="B133" s="276" t="s">
        <v>90</v>
      </c>
      <c r="C133" s="277">
        <v>12.15</v>
      </c>
      <c r="D133" s="278">
        <v>12.199999999999998</v>
      </c>
      <c r="E133" s="278">
        <v>11.649999999999995</v>
      </c>
      <c r="F133" s="278">
        <v>11.149999999999997</v>
      </c>
      <c r="G133" s="278">
        <v>10.599999999999994</v>
      </c>
      <c r="H133" s="278">
        <v>12.699999999999996</v>
      </c>
      <c r="I133" s="278">
        <v>13.249999999999996</v>
      </c>
      <c r="J133" s="278">
        <v>13.749999999999996</v>
      </c>
      <c r="K133" s="276">
        <v>12.75</v>
      </c>
      <c r="L133" s="276">
        <v>11.7</v>
      </c>
      <c r="M133" s="276">
        <v>427.93768999999998</v>
      </c>
    </row>
    <row r="134" spans="1:13">
      <c r="A134" s="267">
        <v>124</v>
      </c>
      <c r="B134" s="276" t="s">
        <v>91</v>
      </c>
      <c r="C134" s="277">
        <v>3732.25</v>
      </c>
      <c r="D134" s="278">
        <v>3734</v>
      </c>
      <c r="E134" s="278">
        <v>3705</v>
      </c>
      <c r="F134" s="278">
        <v>3677.75</v>
      </c>
      <c r="G134" s="278">
        <v>3648.75</v>
      </c>
      <c r="H134" s="278">
        <v>3761.25</v>
      </c>
      <c r="I134" s="278">
        <v>3790.25</v>
      </c>
      <c r="J134" s="278">
        <v>3817.5</v>
      </c>
      <c r="K134" s="276">
        <v>3763</v>
      </c>
      <c r="L134" s="276">
        <v>3706.75</v>
      </c>
      <c r="M134" s="276">
        <v>6.3894599999999997</v>
      </c>
    </row>
    <row r="135" spans="1:13">
      <c r="A135" s="267">
        <v>125</v>
      </c>
      <c r="B135" s="276" t="s">
        <v>357</v>
      </c>
      <c r="C135" s="277">
        <v>12095</v>
      </c>
      <c r="D135" s="278">
        <v>12047.333333333334</v>
      </c>
      <c r="E135" s="278">
        <v>11697.666666666668</v>
      </c>
      <c r="F135" s="278">
        <v>11300.333333333334</v>
      </c>
      <c r="G135" s="278">
        <v>10950.666666666668</v>
      </c>
      <c r="H135" s="278">
        <v>12444.666666666668</v>
      </c>
      <c r="I135" s="278">
        <v>12794.333333333336</v>
      </c>
      <c r="J135" s="278">
        <v>13191.666666666668</v>
      </c>
      <c r="K135" s="276">
        <v>12397</v>
      </c>
      <c r="L135" s="276">
        <v>11650</v>
      </c>
      <c r="M135" s="276">
        <v>0.69142999999999999</v>
      </c>
    </row>
    <row r="136" spans="1:13">
      <c r="A136" s="267">
        <v>126</v>
      </c>
      <c r="B136" s="276" t="s">
        <v>93</v>
      </c>
      <c r="C136" s="277">
        <v>217.9</v>
      </c>
      <c r="D136" s="278">
        <v>215.01666666666665</v>
      </c>
      <c r="E136" s="278">
        <v>210.5333333333333</v>
      </c>
      <c r="F136" s="278">
        <v>203.16666666666666</v>
      </c>
      <c r="G136" s="278">
        <v>198.68333333333331</v>
      </c>
      <c r="H136" s="278">
        <v>222.3833333333333</v>
      </c>
      <c r="I136" s="278">
        <v>226.86666666666665</v>
      </c>
      <c r="J136" s="278">
        <v>234.23333333333329</v>
      </c>
      <c r="K136" s="276">
        <v>219.5</v>
      </c>
      <c r="L136" s="276">
        <v>207.65</v>
      </c>
      <c r="M136" s="276">
        <v>142.37563</v>
      </c>
    </row>
    <row r="137" spans="1:13">
      <c r="A137" s="267">
        <v>127</v>
      </c>
      <c r="B137" s="276" t="s">
        <v>231</v>
      </c>
      <c r="C137" s="277">
        <v>2622.05</v>
      </c>
      <c r="D137" s="278">
        <v>2623.7999999999997</v>
      </c>
      <c r="E137" s="278">
        <v>2574.0999999999995</v>
      </c>
      <c r="F137" s="278">
        <v>2526.1499999999996</v>
      </c>
      <c r="G137" s="278">
        <v>2476.4499999999994</v>
      </c>
      <c r="H137" s="278">
        <v>2671.7499999999995</v>
      </c>
      <c r="I137" s="278">
        <v>2721.4499999999994</v>
      </c>
      <c r="J137" s="278">
        <v>2769.3999999999996</v>
      </c>
      <c r="K137" s="276">
        <v>2673.5</v>
      </c>
      <c r="L137" s="276">
        <v>2575.85</v>
      </c>
      <c r="M137" s="276">
        <v>7.1335600000000001</v>
      </c>
    </row>
    <row r="138" spans="1:13">
      <c r="A138" s="267">
        <v>128</v>
      </c>
      <c r="B138" s="276" t="s">
        <v>94</v>
      </c>
      <c r="C138" s="277">
        <v>5053.1000000000004</v>
      </c>
      <c r="D138" s="278">
        <v>5051.5</v>
      </c>
      <c r="E138" s="278">
        <v>5016.6000000000004</v>
      </c>
      <c r="F138" s="278">
        <v>4980.1000000000004</v>
      </c>
      <c r="G138" s="278">
        <v>4945.2000000000007</v>
      </c>
      <c r="H138" s="278">
        <v>5088</v>
      </c>
      <c r="I138" s="278">
        <v>5122.8999999999996</v>
      </c>
      <c r="J138" s="278">
        <v>5159.3999999999996</v>
      </c>
      <c r="K138" s="276">
        <v>5086.3999999999996</v>
      </c>
      <c r="L138" s="276">
        <v>5015</v>
      </c>
      <c r="M138" s="276">
        <v>9.4829399999999993</v>
      </c>
    </row>
    <row r="139" spans="1:13">
      <c r="A139" s="267">
        <v>129</v>
      </c>
      <c r="B139" s="276" t="s">
        <v>1263</v>
      </c>
      <c r="C139" s="277">
        <v>802.15</v>
      </c>
      <c r="D139" s="278">
        <v>802.05000000000007</v>
      </c>
      <c r="E139" s="278">
        <v>787.10000000000014</v>
      </c>
      <c r="F139" s="278">
        <v>772.05000000000007</v>
      </c>
      <c r="G139" s="278">
        <v>757.10000000000014</v>
      </c>
      <c r="H139" s="278">
        <v>817.10000000000014</v>
      </c>
      <c r="I139" s="278">
        <v>832.05000000000018</v>
      </c>
      <c r="J139" s="278">
        <v>847.10000000000014</v>
      </c>
      <c r="K139" s="276">
        <v>817</v>
      </c>
      <c r="L139" s="276">
        <v>787</v>
      </c>
      <c r="M139" s="276">
        <v>1.6805600000000001</v>
      </c>
    </row>
    <row r="140" spans="1:13">
      <c r="A140" s="267">
        <v>130</v>
      </c>
      <c r="B140" s="276" t="s">
        <v>239</v>
      </c>
      <c r="C140" s="277">
        <v>73.7</v>
      </c>
      <c r="D140" s="278">
        <v>74.550000000000011</v>
      </c>
      <c r="E140" s="278">
        <v>72.200000000000017</v>
      </c>
      <c r="F140" s="278">
        <v>70.7</v>
      </c>
      <c r="G140" s="278">
        <v>68.350000000000009</v>
      </c>
      <c r="H140" s="278">
        <v>76.050000000000026</v>
      </c>
      <c r="I140" s="278">
        <v>78.40000000000002</v>
      </c>
      <c r="J140" s="278">
        <v>79.900000000000034</v>
      </c>
      <c r="K140" s="276">
        <v>76.900000000000006</v>
      </c>
      <c r="L140" s="276">
        <v>73.05</v>
      </c>
      <c r="M140" s="276">
        <v>14.51656</v>
      </c>
    </row>
    <row r="141" spans="1:13">
      <c r="A141" s="267">
        <v>131</v>
      </c>
      <c r="B141" s="276" t="s">
        <v>95</v>
      </c>
      <c r="C141" s="277">
        <v>2492.65</v>
      </c>
      <c r="D141" s="278">
        <v>2512.5833333333335</v>
      </c>
      <c r="E141" s="278">
        <v>2467.166666666667</v>
      </c>
      <c r="F141" s="278">
        <v>2441.6833333333334</v>
      </c>
      <c r="G141" s="278">
        <v>2396.2666666666669</v>
      </c>
      <c r="H141" s="278">
        <v>2538.0666666666671</v>
      </c>
      <c r="I141" s="278">
        <v>2583.483333333334</v>
      </c>
      <c r="J141" s="278">
        <v>2608.9666666666672</v>
      </c>
      <c r="K141" s="276">
        <v>2558</v>
      </c>
      <c r="L141" s="276">
        <v>2487.1</v>
      </c>
      <c r="M141" s="276">
        <v>11.063040000000001</v>
      </c>
    </row>
    <row r="142" spans="1:13">
      <c r="A142" s="267">
        <v>132</v>
      </c>
      <c r="B142" s="276" t="s">
        <v>359</v>
      </c>
      <c r="C142" s="277">
        <v>339.3</v>
      </c>
      <c r="D142" s="278">
        <v>336.96666666666664</v>
      </c>
      <c r="E142" s="278">
        <v>330.18333333333328</v>
      </c>
      <c r="F142" s="278">
        <v>321.06666666666666</v>
      </c>
      <c r="G142" s="278">
        <v>314.2833333333333</v>
      </c>
      <c r="H142" s="278">
        <v>346.08333333333326</v>
      </c>
      <c r="I142" s="278">
        <v>352.86666666666667</v>
      </c>
      <c r="J142" s="278">
        <v>361.98333333333323</v>
      </c>
      <c r="K142" s="276">
        <v>343.75</v>
      </c>
      <c r="L142" s="276">
        <v>327.85</v>
      </c>
      <c r="M142" s="276">
        <v>8.7962399999999992</v>
      </c>
    </row>
    <row r="143" spans="1:13">
      <c r="A143" s="267">
        <v>133</v>
      </c>
      <c r="B143" s="276" t="s">
        <v>360</v>
      </c>
      <c r="C143" s="277">
        <v>100.2</v>
      </c>
      <c r="D143" s="278">
        <v>100.39999999999999</v>
      </c>
      <c r="E143" s="278">
        <v>98.799999999999983</v>
      </c>
      <c r="F143" s="278">
        <v>97.399999999999991</v>
      </c>
      <c r="G143" s="278">
        <v>95.799999999999983</v>
      </c>
      <c r="H143" s="278">
        <v>101.79999999999998</v>
      </c>
      <c r="I143" s="278">
        <v>103.39999999999998</v>
      </c>
      <c r="J143" s="278">
        <v>104.79999999999998</v>
      </c>
      <c r="K143" s="276">
        <v>102</v>
      </c>
      <c r="L143" s="276">
        <v>99</v>
      </c>
      <c r="M143" s="276">
        <v>7.7260200000000001</v>
      </c>
    </row>
    <row r="144" spans="1:13">
      <c r="A144" s="267">
        <v>134</v>
      </c>
      <c r="B144" s="276" t="s">
        <v>361</v>
      </c>
      <c r="C144" s="277">
        <v>146.25</v>
      </c>
      <c r="D144" s="278">
        <v>147.68333333333334</v>
      </c>
      <c r="E144" s="278">
        <v>143.86666666666667</v>
      </c>
      <c r="F144" s="278">
        <v>141.48333333333335</v>
      </c>
      <c r="G144" s="278">
        <v>137.66666666666669</v>
      </c>
      <c r="H144" s="278">
        <v>150.06666666666666</v>
      </c>
      <c r="I144" s="278">
        <v>153.88333333333333</v>
      </c>
      <c r="J144" s="278">
        <v>156.26666666666665</v>
      </c>
      <c r="K144" s="276">
        <v>151.5</v>
      </c>
      <c r="L144" s="276">
        <v>145.30000000000001</v>
      </c>
      <c r="M144" s="276">
        <v>1.39411</v>
      </c>
    </row>
    <row r="145" spans="1:13">
      <c r="A145" s="267">
        <v>135</v>
      </c>
      <c r="B145" s="276" t="s">
        <v>240</v>
      </c>
      <c r="C145" s="277">
        <v>418.75</v>
      </c>
      <c r="D145" s="278">
        <v>419.18333333333334</v>
      </c>
      <c r="E145" s="278">
        <v>415.36666666666667</v>
      </c>
      <c r="F145" s="278">
        <v>411.98333333333335</v>
      </c>
      <c r="G145" s="278">
        <v>408.16666666666669</v>
      </c>
      <c r="H145" s="278">
        <v>422.56666666666666</v>
      </c>
      <c r="I145" s="278">
        <v>426.38333333333338</v>
      </c>
      <c r="J145" s="278">
        <v>429.76666666666665</v>
      </c>
      <c r="K145" s="276">
        <v>423</v>
      </c>
      <c r="L145" s="276">
        <v>415.8</v>
      </c>
      <c r="M145" s="276">
        <v>4.2388500000000002</v>
      </c>
    </row>
    <row r="146" spans="1:13">
      <c r="A146" s="267">
        <v>136</v>
      </c>
      <c r="B146" s="276" t="s">
        <v>241</v>
      </c>
      <c r="C146" s="277">
        <v>1156.5999999999999</v>
      </c>
      <c r="D146" s="278">
        <v>1160.5</v>
      </c>
      <c r="E146" s="278">
        <v>1146.0999999999999</v>
      </c>
      <c r="F146" s="278">
        <v>1135.5999999999999</v>
      </c>
      <c r="G146" s="278">
        <v>1121.1999999999998</v>
      </c>
      <c r="H146" s="278">
        <v>1171</v>
      </c>
      <c r="I146" s="278">
        <v>1185.4000000000001</v>
      </c>
      <c r="J146" s="278">
        <v>1195.9000000000001</v>
      </c>
      <c r="K146" s="276">
        <v>1174.9000000000001</v>
      </c>
      <c r="L146" s="276">
        <v>1150</v>
      </c>
      <c r="M146" s="276">
        <v>0.73280000000000001</v>
      </c>
    </row>
    <row r="147" spans="1:13">
      <c r="A147" s="267">
        <v>137</v>
      </c>
      <c r="B147" s="276" t="s">
        <v>242</v>
      </c>
      <c r="C147" s="277">
        <v>75.900000000000006</v>
      </c>
      <c r="D147" s="278">
        <v>76.266666666666666</v>
      </c>
      <c r="E147" s="278">
        <v>74.433333333333337</v>
      </c>
      <c r="F147" s="278">
        <v>72.966666666666669</v>
      </c>
      <c r="G147" s="278">
        <v>71.13333333333334</v>
      </c>
      <c r="H147" s="278">
        <v>77.733333333333334</v>
      </c>
      <c r="I147" s="278">
        <v>79.566666666666677</v>
      </c>
      <c r="J147" s="278">
        <v>81.033333333333331</v>
      </c>
      <c r="K147" s="276">
        <v>78.099999999999994</v>
      </c>
      <c r="L147" s="276">
        <v>74.8</v>
      </c>
      <c r="M147" s="276">
        <v>26.718959999999999</v>
      </c>
    </row>
    <row r="148" spans="1:13">
      <c r="A148" s="267">
        <v>138</v>
      </c>
      <c r="B148" s="276" t="s">
        <v>96</v>
      </c>
      <c r="C148" s="277">
        <v>70.8</v>
      </c>
      <c r="D148" s="278">
        <v>71.05</v>
      </c>
      <c r="E148" s="278">
        <v>69.75</v>
      </c>
      <c r="F148" s="278">
        <v>68.7</v>
      </c>
      <c r="G148" s="278">
        <v>67.400000000000006</v>
      </c>
      <c r="H148" s="278">
        <v>72.099999999999994</v>
      </c>
      <c r="I148" s="278">
        <v>73.399999999999977</v>
      </c>
      <c r="J148" s="278">
        <v>74.449999999999989</v>
      </c>
      <c r="K148" s="276">
        <v>72.349999999999994</v>
      </c>
      <c r="L148" s="276">
        <v>70</v>
      </c>
      <c r="M148" s="276">
        <v>23.775770000000001</v>
      </c>
    </row>
    <row r="149" spans="1:13">
      <c r="A149" s="267">
        <v>139</v>
      </c>
      <c r="B149" s="276" t="s">
        <v>362</v>
      </c>
      <c r="C149" s="277">
        <v>528.5</v>
      </c>
      <c r="D149" s="278">
        <v>530.5</v>
      </c>
      <c r="E149" s="278">
        <v>523</v>
      </c>
      <c r="F149" s="278">
        <v>517.5</v>
      </c>
      <c r="G149" s="278">
        <v>510</v>
      </c>
      <c r="H149" s="278">
        <v>536</v>
      </c>
      <c r="I149" s="278">
        <v>543.5</v>
      </c>
      <c r="J149" s="278">
        <v>549</v>
      </c>
      <c r="K149" s="276">
        <v>538</v>
      </c>
      <c r="L149" s="276">
        <v>525</v>
      </c>
      <c r="M149" s="276">
        <v>0.77856000000000003</v>
      </c>
    </row>
    <row r="150" spans="1:13">
      <c r="A150" s="267">
        <v>140</v>
      </c>
      <c r="B150" s="276" t="s">
        <v>1297</v>
      </c>
      <c r="C150" s="277">
        <v>1499.65</v>
      </c>
      <c r="D150" s="278">
        <v>1485.4166666666667</v>
      </c>
      <c r="E150" s="278">
        <v>1450.8333333333335</v>
      </c>
      <c r="F150" s="278">
        <v>1402.0166666666667</v>
      </c>
      <c r="G150" s="278">
        <v>1367.4333333333334</v>
      </c>
      <c r="H150" s="278">
        <v>1534.2333333333336</v>
      </c>
      <c r="I150" s="278">
        <v>1568.8166666666671</v>
      </c>
      <c r="J150" s="278">
        <v>1617.6333333333337</v>
      </c>
      <c r="K150" s="276">
        <v>1520</v>
      </c>
      <c r="L150" s="276">
        <v>1436.6</v>
      </c>
      <c r="M150" s="276">
        <v>9.4390000000000002E-2</v>
      </c>
    </row>
    <row r="151" spans="1:13">
      <c r="A151" s="267">
        <v>141</v>
      </c>
      <c r="B151" s="276" t="s">
        <v>97</v>
      </c>
      <c r="C151" s="277">
        <v>1371.85</v>
      </c>
      <c r="D151" s="278">
        <v>1376.8166666666666</v>
      </c>
      <c r="E151" s="278">
        <v>1359.0333333333333</v>
      </c>
      <c r="F151" s="278">
        <v>1346.2166666666667</v>
      </c>
      <c r="G151" s="278">
        <v>1328.4333333333334</v>
      </c>
      <c r="H151" s="278">
        <v>1389.6333333333332</v>
      </c>
      <c r="I151" s="278">
        <v>1407.4166666666665</v>
      </c>
      <c r="J151" s="278">
        <v>1420.2333333333331</v>
      </c>
      <c r="K151" s="276">
        <v>1394.6</v>
      </c>
      <c r="L151" s="276">
        <v>1364</v>
      </c>
      <c r="M151" s="276">
        <v>12.672840000000001</v>
      </c>
    </row>
    <row r="152" spans="1:13">
      <c r="A152" s="267">
        <v>143</v>
      </c>
      <c r="B152" s="276" t="s">
        <v>98</v>
      </c>
      <c r="C152" s="277">
        <v>191.3</v>
      </c>
      <c r="D152" s="278">
        <v>191.68333333333331</v>
      </c>
      <c r="E152" s="278">
        <v>189.11666666666662</v>
      </c>
      <c r="F152" s="278">
        <v>186.93333333333331</v>
      </c>
      <c r="G152" s="278">
        <v>184.36666666666662</v>
      </c>
      <c r="H152" s="278">
        <v>193.86666666666662</v>
      </c>
      <c r="I152" s="278">
        <v>196.43333333333328</v>
      </c>
      <c r="J152" s="278">
        <v>198.61666666666662</v>
      </c>
      <c r="K152" s="276">
        <v>194.25</v>
      </c>
      <c r="L152" s="276">
        <v>189.5</v>
      </c>
      <c r="M152" s="276">
        <v>36.56662</v>
      </c>
    </row>
    <row r="153" spans="1:13">
      <c r="A153" s="267">
        <v>144</v>
      </c>
      <c r="B153" s="276" t="s">
        <v>243</v>
      </c>
      <c r="C153" s="277">
        <v>8.8000000000000007</v>
      </c>
      <c r="D153" s="278">
        <v>8.7833333333333332</v>
      </c>
      <c r="E153" s="278">
        <v>8.4666666666666668</v>
      </c>
      <c r="F153" s="278">
        <v>8.1333333333333329</v>
      </c>
      <c r="G153" s="278">
        <v>7.8166666666666664</v>
      </c>
      <c r="H153" s="278">
        <v>9.1166666666666671</v>
      </c>
      <c r="I153" s="278">
        <v>9.4333333333333336</v>
      </c>
      <c r="J153" s="278">
        <v>9.7666666666666675</v>
      </c>
      <c r="K153" s="276">
        <v>9.1</v>
      </c>
      <c r="L153" s="276">
        <v>8.4499999999999993</v>
      </c>
      <c r="M153" s="276">
        <v>96.369339999999994</v>
      </c>
    </row>
    <row r="154" spans="1:13">
      <c r="A154" s="267">
        <v>145</v>
      </c>
      <c r="B154" s="276" t="s">
        <v>364</v>
      </c>
      <c r="C154" s="277">
        <v>347.4</v>
      </c>
      <c r="D154" s="278">
        <v>349.93333333333334</v>
      </c>
      <c r="E154" s="278">
        <v>343.4666666666667</v>
      </c>
      <c r="F154" s="278">
        <v>339.53333333333336</v>
      </c>
      <c r="G154" s="278">
        <v>333.06666666666672</v>
      </c>
      <c r="H154" s="278">
        <v>353.86666666666667</v>
      </c>
      <c r="I154" s="278">
        <v>360.33333333333326</v>
      </c>
      <c r="J154" s="278">
        <v>364.26666666666665</v>
      </c>
      <c r="K154" s="276">
        <v>356.4</v>
      </c>
      <c r="L154" s="276">
        <v>346</v>
      </c>
      <c r="M154" s="276">
        <v>1.70218</v>
      </c>
    </row>
    <row r="155" spans="1:13">
      <c r="A155" s="267">
        <v>146</v>
      </c>
      <c r="B155" s="276" t="s">
        <v>99</v>
      </c>
      <c r="C155" s="277">
        <v>65.5</v>
      </c>
      <c r="D155" s="278">
        <v>65.61666666666666</v>
      </c>
      <c r="E155" s="278">
        <v>64.73333333333332</v>
      </c>
      <c r="F155" s="278">
        <v>63.966666666666654</v>
      </c>
      <c r="G155" s="278">
        <v>63.083333333333314</v>
      </c>
      <c r="H155" s="278">
        <v>66.383333333333326</v>
      </c>
      <c r="I155" s="278">
        <v>67.26666666666668</v>
      </c>
      <c r="J155" s="278">
        <v>68.033333333333331</v>
      </c>
      <c r="K155" s="276">
        <v>66.5</v>
      </c>
      <c r="L155" s="276">
        <v>64.849999999999994</v>
      </c>
      <c r="M155" s="276">
        <v>382.1139</v>
      </c>
    </row>
    <row r="156" spans="1:13">
      <c r="A156" s="267">
        <v>147</v>
      </c>
      <c r="B156" s="276" t="s">
        <v>367</v>
      </c>
      <c r="C156" s="277">
        <v>347.1</v>
      </c>
      <c r="D156" s="278">
        <v>347.35000000000008</v>
      </c>
      <c r="E156" s="278">
        <v>339.85000000000014</v>
      </c>
      <c r="F156" s="278">
        <v>332.60000000000008</v>
      </c>
      <c r="G156" s="278">
        <v>325.10000000000014</v>
      </c>
      <c r="H156" s="278">
        <v>354.60000000000014</v>
      </c>
      <c r="I156" s="278">
        <v>362.1</v>
      </c>
      <c r="J156" s="278">
        <v>369.35000000000014</v>
      </c>
      <c r="K156" s="276">
        <v>354.85</v>
      </c>
      <c r="L156" s="276">
        <v>340.1</v>
      </c>
      <c r="M156" s="276">
        <v>3.7086800000000002</v>
      </c>
    </row>
    <row r="157" spans="1:13">
      <c r="A157" s="267">
        <v>148</v>
      </c>
      <c r="B157" s="276" t="s">
        <v>366</v>
      </c>
      <c r="C157" s="277">
        <v>2540.25</v>
      </c>
      <c r="D157" s="278">
        <v>2540.25</v>
      </c>
      <c r="E157" s="278">
        <v>2520.5</v>
      </c>
      <c r="F157" s="278">
        <v>2500.75</v>
      </c>
      <c r="G157" s="278">
        <v>2481</v>
      </c>
      <c r="H157" s="278">
        <v>2560</v>
      </c>
      <c r="I157" s="278">
        <v>2579.75</v>
      </c>
      <c r="J157" s="278">
        <v>2599.5</v>
      </c>
      <c r="K157" s="276">
        <v>2560</v>
      </c>
      <c r="L157" s="276">
        <v>2520.5</v>
      </c>
      <c r="M157" s="276">
        <v>0.15562000000000001</v>
      </c>
    </row>
    <row r="158" spans="1:13">
      <c r="A158" s="267">
        <v>149</v>
      </c>
      <c r="B158" s="276" t="s">
        <v>368</v>
      </c>
      <c r="C158" s="277">
        <v>640.95000000000005</v>
      </c>
      <c r="D158" s="278">
        <v>643.63333333333333</v>
      </c>
      <c r="E158" s="278">
        <v>634.56666666666661</v>
      </c>
      <c r="F158" s="278">
        <v>628.18333333333328</v>
      </c>
      <c r="G158" s="278">
        <v>619.11666666666656</v>
      </c>
      <c r="H158" s="278">
        <v>650.01666666666665</v>
      </c>
      <c r="I158" s="278">
        <v>659.08333333333348</v>
      </c>
      <c r="J158" s="278">
        <v>665.4666666666667</v>
      </c>
      <c r="K158" s="276">
        <v>652.70000000000005</v>
      </c>
      <c r="L158" s="276">
        <v>637.25</v>
      </c>
      <c r="M158" s="276">
        <v>0.23352000000000001</v>
      </c>
    </row>
    <row r="159" spans="1:13">
      <c r="A159" s="267">
        <v>150</v>
      </c>
      <c r="B159" s="276" t="s">
        <v>2940</v>
      </c>
      <c r="C159" s="277">
        <v>575.85</v>
      </c>
      <c r="D159" s="278">
        <v>577.08333333333337</v>
      </c>
      <c r="E159" s="278">
        <v>565.16666666666674</v>
      </c>
      <c r="F159" s="278">
        <v>554.48333333333335</v>
      </c>
      <c r="G159" s="278">
        <v>542.56666666666672</v>
      </c>
      <c r="H159" s="278">
        <v>587.76666666666677</v>
      </c>
      <c r="I159" s="278">
        <v>599.68333333333351</v>
      </c>
      <c r="J159" s="278">
        <v>610.36666666666679</v>
      </c>
      <c r="K159" s="276">
        <v>589</v>
      </c>
      <c r="L159" s="276">
        <v>566.4</v>
      </c>
      <c r="M159" s="276">
        <v>0.31101000000000001</v>
      </c>
    </row>
    <row r="160" spans="1:13">
      <c r="A160" s="267">
        <v>151</v>
      </c>
      <c r="B160" s="276" t="s">
        <v>370</v>
      </c>
      <c r="C160" s="277">
        <v>148.1</v>
      </c>
      <c r="D160" s="278">
        <v>146.26666666666665</v>
      </c>
      <c r="E160" s="278">
        <v>143.58333333333331</v>
      </c>
      <c r="F160" s="278">
        <v>139.06666666666666</v>
      </c>
      <c r="G160" s="278">
        <v>136.38333333333333</v>
      </c>
      <c r="H160" s="278">
        <v>150.7833333333333</v>
      </c>
      <c r="I160" s="278">
        <v>153.46666666666664</v>
      </c>
      <c r="J160" s="278">
        <v>157.98333333333329</v>
      </c>
      <c r="K160" s="276">
        <v>148.94999999999999</v>
      </c>
      <c r="L160" s="276">
        <v>141.75</v>
      </c>
      <c r="M160" s="276">
        <v>22.95851</v>
      </c>
    </row>
    <row r="161" spans="1:13">
      <c r="A161" s="267">
        <v>152</v>
      </c>
      <c r="B161" s="276" t="s">
        <v>244</v>
      </c>
      <c r="C161" s="277">
        <v>78.95</v>
      </c>
      <c r="D161" s="278">
        <v>79.649999999999991</v>
      </c>
      <c r="E161" s="278">
        <v>76.999999999999986</v>
      </c>
      <c r="F161" s="278">
        <v>75.05</v>
      </c>
      <c r="G161" s="278">
        <v>72.399999999999991</v>
      </c>
      <c r="H161" s="278">
        <v>81.59999999999998</v>
      </c>
      <c r="I161" s="278">
        <v>84.249999999999986</v>
      </c>
      <c r="J161" s="278">
        <v>86.199999999999974</v>
      </c>
      <c r="K161" s="276">
        <v>82.3</v>
      </c>
      <c r="L161" s="276">
        <v>77.7</v>
      </c>
      <c r="M161" s="276">
        <v>42.917819999999999</v>
      </c>
    </row>
    <row r="162" spans="1:13">
      <c r="A162" s="267">
        <v>153</v>
      </c>
      <c r="B162" s="276" t="s">
        <v>369</v>
      </c>
      <c r="C162" s="277">
        <v>75.099999999999994</v>
      </c>
      <c r="D162" s="278">
        <v>76.033333333333331</v>
      </c>
      <c r="E162" s="278">
        <v>73.566666666666663</v>
      </c>
      <c r="F162" s="278">
        <v>72.033333333333331</v>
      </c>
      <c r="G162" s="278">
        <v>69.566666666666663</v>
      </c>
      <c r="H162" s="278">
        <v>77.566666666666663</v>
      </c>
      <c r="I162" s="278">
        <v>80.033333333333331</v>
      </c>
      <c r="J162" s="278">
        <v>81.566666666666663</v>
      </c>
      <c r="K162" s="276">
        <v>78.5</v>
      </c>
      <c r="L162" s="276">
        <v>74.5</v>
      </c>
      <c r="M162" s="276">
        <v>37.325400000000002</v>
      </c>
    </row>
    <row r="163" spans="1:13">
      <c r="A163" s="267">
        <v>154</v>
      </c>
      <c r="B163" s="276" t="s">
        <v>100</v>
      </c>
      <c r="C163" s="277">
        <v>120.05</v>
      </c>
      <c r="D163" s="278">
        <v>120.95</v>
      </c>
      <c r="E163" s="278">
        <v>118.45</v>
      </c>
      <c r="F163" s="278">
        <v>116.85</v>
      </c>
      <c r="G163" s="278">
        <v>114.35</v>
      </c>
      <c r="H163" s="278">
        <v>122.55000000000001</v>
      </c>
      <c r="I163" s="278">
        <v>125.05000000000001</v>
      </c>
      <c r="J163" s="278">
        <v>126.65000000000002</v>
      </c>
      <c r="K163" s="276">
        <v>123.45</v>
      </c>
      <c r="L163" s="276">
        <v>119.35</v>
      </c>
      <c r="M163" s="276">
        <v>161.89659</v>
      </c>
    </row>
    <row r="164" spans="1:13">
      <c r="A164" s="267">
        <v>155</v>
      </c>
      <c r="B164" s="276" t="s">
        <v>375</v>
      </c>
      <c r="C164" s="277">
        <v>1917.8</v>
      </c>
      <c r="D164" s="278">
        <v>1914.5166666666667</v>
      </c>
      <c r="E164" s="278">
        <v>1899.0333333333333</v>
      </c>
      <c r="F164" s="278">
        <v>1880.2666666666667</v>
      </c>
      <c r="G164" s="278">
        <v>1864.7833333333333</v>
      </c>
      <c r="H164" s="278">
        <v>1933.2833333333333</v>
      </c>
      <c r="I164" s="278">
        <v>1948.7666666666664</v>
      </c>
      <c r="J164" s="278">
        <v>1967.5333333333333</v>
      </c>
      <c r="K164" s="276">
        <v>1930</v>
      </c>
      <c r="L164" s="276">
        <v>1895.75</v>
      </c>
      <c r="M164" s="276">
        <v>0.15121000000000001</v>
      </c>
    </row>
    <row r="165" spans="1:13">
      <c r="A165" s="267">
        <v>156</v>
      </c>
      <c r="B165" s="276" t="s">
        <v>376</v>
      </c>
      <c r="C165" s="277">
        <v>2204.9499999999998</v>
      </c>
      <c r="D165" s="278">
        <v>2203.3166666666666</v>
      </c>
      <c r="E165" s="278">
        <v>2181.6333333333332</v>
      </c>
      <c r="F165" s="278">
        <v>2158.3166666666666</v>
      </c>
      <c r="G165" s="278">
        <v>2136.6333333333332</v>
      </c>
      <c r="H165" s="278">
        <v>2226.6333333333332</v>
      </c>
      <c r="I165" s="278">
        <v>2248.3166666666666</v>
      </c>
      <c r="J165" s="278">
        <v>2271.6333333333332</v>
      </c>
      <c r="K165" s="276">
        <v>2225</v>
      </c>
      <c r="L165" s="276">
        <v>2180</v>
      </c>
      <c r="M165" s="276">
        <v>0.10224</v>
      </c>
    </row>
    <row r="166" spans="1:13">
      <c r="A166" s="267">
        <v>157</v>
      </c>
      <c r="B166" s="276" t="s">
        <v>372</v>
      </c>
      <c r="C166" s="277">
        <v>278.55</v>
      </c>
      <c r="D166" s="278">
        <v>279.51666666666665</v>
      </c>
      <c r="E166" s="278">
        <v>274.0333333333333</v>
      </c>
      <c r="F166" s="278">
        <v>269.51666666666665</v>
      </c>
      <c r="G166" s="278">
        <v>264.0333333333333</v>
      </c>
      <c r="H166" s="278">
        <v>284.0333333333333</v>
      </c>
      <c r="I166" s="278">
        <v>289.51666666666665</v>
      </c>
      <c r="J166" s="278">
        <v>294.0333333333333</v>
      </c>
      <c r="K166" s="276">
        <v>285</v>
      </c>
      <c r="L166" s="276">
        <v>275</v>
      </c>
      <c r="M166" s="276">
        <v>0.91452</v>
      </c>
    </row>
    <row r="167" spans="1:13">
      <c r="A167" s="267">
        <v>158</v>
      </c>
      <c r="B167" s="276" t="s">
        <v>382</v>
      </c>
      <c r="C167" s="277">
        <v>293.8</v>
      </c>
      <c r="D167" s="278">
        <v>290.03333333333336</v>
      </c>
      <c r="E167" s="278">
        <v>281.76666666666671</v>
      </c>
      <c r="F167" s="278">
        <v>269.73333333333335</v>
      </c>
      <c r="G167" s="278">
        <v>261.4666666666667</v>
      </c>
      <c r="H167" s="278">
        <v>302.06666666666672</v>
      </c>
      <c r="I167" s="278">
        <v>310.33333333333337</v>
      </c>
      <c r="J167" s="278">
        <v>322.36666666666673</v>
      </c>
      <c r="K167" s="276">
        <v>298.3</v>
      </c>
      <c r="L167" s="276">
        <v>278</v>
      </c>
      <c r="M167" s="276">
        <v>16.44051</v>
      </c>
    </row>
    <row r="168" spans="1:13">
      <c r="A168" s="267">
        <v>159</v>
      </c>
      <c r="B168" s="276" t="s">
        <v>373</v>
      </c>
      <c r="C168" s="277">
        <v>116.15</v>
      </c>
      <c r="D168" s="278">
        <v>115.89999999999999</v>
      </c>
      <c r="E168" s="278">
        <v>112.74999999999999</v>
      </c>
      <c r="F168" s="278">
        <v>109.35</v>
      </c>
      <c r="G168" s="278">
        <v>106.19999999999999</v>
      </c>
      <c r="H168" s="278">
        <v>119.29999999999998</v>
      </c>
      <c r="I168" s="278">
        <v>122.44999999999999</v>
      </c>
      <c r="J168" s="278">
        <v>125.84999999999998</v>
      </c>
      <c r="K168" s="276">
        <v>119.05</v>
      </c>
      <c r="L168" s="276">
        <v>112.5</v>
      </c>
      <c r="M168" s="276">
        <v>1.2683</v>
      </c>
    </row>
    <row r="169" spans="1:13">
      <c r="A169" s="267">
        <v>160</v>
      </c>
      <c r="B169" s="276" t="s">
        <v>374</v>
      </c>
      <c r="C169" s="277">
        <v>197.85</v>
      </c>
      <c r="D169" s="278">
        <v>197.68333333333331</v>
      </c>
      <c r="E169" s="278">
        <v>194.16666666666663</v>
      </c>
      <c r="F169" s="278">
        <v>190.48333333333332</v>
      </c>
      <c r="G169" s="278">
        <v>186.96666666666664</v>
      </c>
      <c r="H169" s="278">
        <v>201.36666666666662</v>
      </c>
      <c r="I169" s="278">
        <v>204.88333333333333</v>
      </c>
      <c r="J169" s="278">
        <v>208.56666666666661</v>
      </c>
      <c r="K169" s="276">
        <v>201.2</v>
      </c>
      <c r="L169" s="276">
        <v>194</v>
      </c>
      <c r="M169" s="276">
        <v>1.9348399999999999</v>
      </c>
    </row>
    <row r="170" spans="1:13">
      <c r="A170" s="267">
        <v>161</v>
      </c>
      <c r="B170" s="276" t="s">
        <v>245</v>
      </c>
      <c r="C170" s="277">
        <v>143.94999999999999</v>
      </c>
      <c r="D170" s="278">
        <v>143.81666666666666</v>
      </c>
      <c r="E170" s="278">
        <v>140.13333333333333</v>
      </c>
      <c r="F170" s="278">
        <v>136.31666666666666</v>
      </c>
      <c r="G170" s="278">
        <v>132.63333333333333</v>
      </c>
      <c r="H170" s="278">
        <v>147.63333333333333</v>
      </c>
      <c r="I170" s="278">
        <v>151.31666666666666</v>
      </c>
      <c r="J170" s="278">
        <v>155.13333333333333</v>
      </c>
      <c r="K170" s="276">
        <v>147.5</v>
      </c>
      <c r="L170" s="276">
        <v>140</v>
      </c>
      <c r="M170" s="276">
        <v>6.1786799999999999</v>
      </c>
    </row>
    <row r="171" spans="1:13">
      <c r="A171" s="267">
        <v>162</v>
      </c>
      <c r="B171" s="276" t="s">
        <v>378</v>
      </c>
      <c r="C171" s="277">
        <v>5789.4</v>
      </c>
      <c r="D171" s="278">
        <v>5759.8</v>
      </c>
      <c r="E171" s="278">
        <v>5719.6</v>
      </c>
      <c r="F171" s="278">
        <v>5649.8</v>
      </c>
      <c r="G171" s="278">
        <v>5609.6</v>
      </c>
      <c r="H171" s="278">
        <v>5829.6</v>
      </c>
      <c r="I171" s="278">
        <v>5869.7999999999993</v>
      </c>
      <c r="J171" s="278">
        <v>5939.6</v>
      </c>
      <c r="K171" s="276">
        <v>5800</v>
      </c>
      <c r="L171" s="276">
        <v>5690</v>
      </c>
      <c r="M171" s="276">
        <v>5.9610000000000003E-2</v>
      </c>
    </row>
    <row r="172" spans="1:13">
      <c r="A172" s="267">
        <v>163</v>
      </c>
      <c r="B172" s="276" t="s">
        <v>379</v>
      </c>
      <c r="C172" s="277">
        <v>1550.25</v>
      </c>
      <c r="D172" s="278">
        <v>1554.45</v>
      </c>
      <c r="E172" s="278">
        <v>1543.9</v>
      </c>
      <c r="F172" s="278">
        <v>1537.55</v>
      </c>
      <c r="G172" s="278">
        <v>1527</v>
      </c>
      <c r="H172" s="278">
        <v>1560.8000000000002</v>
      </c>
      <c r="I172" s="278">
        <v>1571.35</v>
      </c>
      <c r="J172" s="278">
        <v>1577.7000000000003</v>
      </c>
      <c r="K172" s="276">
        <v>1565</v>
      </c>
      <c r="L172" s="276">
        <v>1548.1</v>
      </c>
      <c r="M172" s="276">
        <v>0.20094000000000001</v>
      </c>
    </row>
    <row r="173" spans="1:13">
      <c r="A173" s="267">
        <v>164</v>
      </c>
      <c r="B173" s="276" t="s">
        <v>101</v>
      </c>
      <c r="C173" s="277">
        <v>532.20000000000005</v>
      </c>
      <c r="D173" s="278">
        <v>530.98333333333335</v>
      </c>
      <c r="E173" s="278">
        <v>522.16666666666674</v>
      </c>
      <c r="F173" s="278">
        <v>512.13333333333344</v>
      </c>
      <c r="G173" s="278">
        <v>503.31666666666683</v>
      </c>
      <c r="H173" s="278">
        <v>541.01666666666665</v>
      </c>
      <c r="I173" s="278">
        <v>549.83333333333326</v>
      </c>
      <c r="J173" s="278">
        <v>559.86666666666656</v>
      </c>
      <c r="K173" s="276">
        <v>539.79999999999995</v>
      </c>
      <c r="L173" s="276">
        <v>520.95000000000005</v>
      </c>
      <c r="M173" s="276">
        <v>18.04111</v>
      </c>
    </row>
    <row r="174" spans="1:13">
      <c r="A174" s="267">
        <v>165</v>
      </c>
      <c r="B174" s="276" t="s">
        <v>387</v>
      </c>
      <c r="C174" s="277">
        <v>50.6</v>
      </c>
      <c r="D174" s="278">
        <v>50.766666666666673</v>
      </c>
      <c r="E174" s="278">
        <v>49.633333333333347</v>
      </c>
      <c r="F174" s="278">
        <v>48.666666666666671</v>
      </c>
      <c r="G174" s="278">
        <v>47.533333333333346</v>
      </c>
      <c r="H174" s="278">
        <v>51.733333333333348</v>
      </c>
      <c r="I174" s="278">
        <v>52.866666666666674</v>
      </c>
      <c r="J174" s="278">
        <v>53.83333333333335</v>
      </c>
      <c r="K174" s="276">
        <v>51.9</v>
      </c>
      <c r="L174" s="276">
        <v>49.8</v>
      </c>
      <c r="M174" s="276">
        <v>14.906639999999999</v>
      </c>
    </row>
    <row r="175" spans="1:13">
      <c r="A175" s="267">
        <v>166</v>
      </c>
      <c r="B175" s="276" t="s">
        <v>1396</v>
      </c>
      <c r="C175" s="277">
        <v>3688.9</v>
      </c>
      <c r="D175" s="278">
        <v>3709.2333333333336</v>
      </c>
      <c r="E175" s="278">
        <v>3654.666666666667</v>
      </c>
      <c r="F175" s="278">
        <v>3620.4333333333334</v>
      </c>
      <c r="G175" s="278">
        <v>3565.8666666666668</v>
      </c>
      <c r="H175" s="278">
        <v>3743.4666666666672</v>
      </c>
      <c r="I175" s="278">
        <v>3798.0333333333338</v>
      </c>
      <c r="J175" s="278">
        <v>3832.2666666666673</v>
      </c>
      <c r="K175" s="276">
        <v>3763.8</v>
      </c>
      <c r="L175" s="276">
        <v>3675</v>
      </c>
      <c r="M175" s="276">
        <v>0.35987000000000002</v>
      </c>
    </row>
    <row r="176" spans="1:13">
      <c r="A176" s="267">
        <v>167</v>
      </c>
      <c r="B176" s="276" t="s">
        <v>103</v>
      </c>
      <c r="C176" s="277">
        <v>26.75</v>
      </c>
      <c r="D176" s="278">
        <v>26.933333333333334</v>
      </c>
      <c r="E176" s="278">
        <v>26.316666666666666</v>
      </c>
      <c r="F176" s="278">
        <v>25.883333333333333</v>
      </c>
      <c r="G176" s="278">
        <v>25.266666666666666</v>
      </c>
      <c r="H176" s="278">
        <v>27.366666666666667</v>
      </c>
      <c r="I176" s="278">
        <v>27.983333333333334</v>
      </c>
      <c r="J176" s="278">
        <v>28.416666666666668</v>
      </c>
      <c r="K176" s="276">
        <v>27.55</v>
      </c>
      <c r="L176" s="276">
        <v>26.5</v>
      </c>
      <c r="M176" s="276">
        <v>119.79313</v>
      </c>
    </row>
    <row r="177" spans="1:13">
      <c r="A177" s="267">
        <v>168</v>
      </c>
      <c r="B177" s="276" t="s">
        <v>388</v>
      </c>
      <c r="C177" s="277">
        <v>250.4</v>
      </c>
      <c r="D177" s="278">
        <v>249.38333333333333</v>
      </c>
      <c r="E177" s="278">
        <v>244.01666666666665</v>
      </c>
      <c r="F177" s="278">
        <v>237.63333333333333</v>
      </c>
      <c r="G177" s="278">
        <v>232.26666666666665</v>
      </c>
      <c r="H177" s="278">
        <v>255.76666666666665</v>
      </c>
      <c r="I177" s="278">
        <v>261.13333333333333</v>
      </c>
      <c r="J177" s="278">
        <v>267.51666666666665</v>
      </c>
      <c r="K177" s="276">
        <v>254.75</v>
      </c>
      <c r="L177" s="276">
        <v>243</v>
      </c>
      <c r="M177" s="276">
        <v>27.415310000000002</v>
      </c>
    </row>
    <row r="178" spans="1:13">
      <c r="A178" s="267">
        <v>169</v>
      </c>
      <c r="B178" s="276" t="s">
        <v>380</v>
      </c>
      <c r="C178" s="277">
        <v>1019.2</v>
      </c>
      <c r="D178" s="278">
        <v>1015.4499999999999</v>
      </c>
      <c r="E178" s="278">
        <v>995.89999999999986</v>
      </c>
      <c r="F178" s="278">
        <v>972.59999999999991</v>
      </c>
      <c r="G178" s="278">
        <v>953.04999999999984</v>
      </c>
      <c r="H178" s="278">
        <v>1038.75</v>
      </c>
      <c r="I178" s="278">
        <v>1058.2999999999997</v>
      </c>
      <c r="J178" s="278">
        <v>1081.5999999999999</v>
      </c>
      <c r="K178" s="276">
        <v>1035</v>
      </c>
      <c r="L178" s="276">
        <v>992.15</v>
      </c>
      <c r="M178" s="276">
        <v>2.3953199999999999</v>
      </c>
    </row>
    <row r="179" spans="1:13">
      <c r="A179" s="267">
        <v>170</v>
      </c>
      <c r="B179" s="276" t="s">
        <v>246</v>
      </c>
      <c r="C179" s="277">
        <v>524.35</v>
      </c>
      <c r="D179" s="278">
        <v>526.79999999999995</v>
      </c>
      <c r="E179" s="278">
        <v>518.59999999999991</v>
      </c>
      <c r="F179" s="278">
        <v>512.84999999999991</v>
      </c>
      <c r="G179" s="278">
        <v>504.64999999999986</v>
      </c>
      <c r="H179" s="278">
        <v>532.54999999999995</v>
      </c>
      <c r="I179" s="278">
        <v>540.75</v>
      </c>
      <c r="J179" s="278">
        <v>546.5</v>
      </c>
      <c r="K179" s="276">
        <v>535</v>
      </c>
      <c r="L179" s="276">
        <v>521.04999999999995</v>
      </c>
      <c r="M179" s="276">
        <v>1.30403</v>
      </c>
    </row>
    <row r="180" spans="1:13">
      <c r="A180" s="267">
        <v>171</v>
      </c>
      <c r="B180" s="276" t="s">
        <v>104</v>
      </c>
      <c r="C180" s="277">
        <v>728.55</v>
      </c>
      <c r="D180" s="278">
        <v>720.61666666666667</v>
      </c>
      <c r="E180" s="278">
        <v>707.23333333333335</v>
      </c>
      <c r="F180" s="278">
        <v>685.91666666666663</v>
      </c>
      <c r="G180" s="278">
        <v>672.5333333333333</v>
      </c>
      <c r="H180" s="278">
        <v>741.93333333333339</v>
      </c>
      <c r="I180" s="278">
        <v>755.31666666666683</v>
      </c>
      <c r="J180" s="278">
        <v>776.63333333333344</v>
      </c>
      <c r="K180" s="276">
        <v>734</v>
      </c>
      <c r="L180" s="276">
        <v>699.3</v>
      </c>
      <c r="M180" s="276">
        <v>47.029710000000001</v>
      </c>
    </row>
    <row r="181" spans="1:13">
      <c r="A181" s="267">
        <v>172</v>
      </c>
      <c r="B181" s="276" t="s">
        <v>247</v>
      </c>
      <c r="C181" s="277">
        <v>443.95</v>
      </c>
      <c r="D181" s="278">
        <v>442.10000000000008</v>
      </c>
      <c r="E181" s="278">
        <v>436.20000000000016</v>
      </c>
      <c r="F181" s="278">
        <v>428.4500000000001</v>
      </c>
      <c r="G181" s="278">
        <v>422.55000000000018</v>
      </c>
      <c r="H181" s="278">
        <v>449.85000000000014</v>
      </c>
      <c r="I181" s="278">
        <v>455.75000000000011</v>
      </c>
      <c r="J181" s="278">
        <v>463.50000000000011</v>
      </c>
      <c r="K181" s="276">
        <v>448</v>
      </c>
      <c r="L181" s="276">
        <v>434.35</v>
      </c>
      <c r="M181" s="276">
        <v>1.5362199999999999</v>
      </c>
    </row>
    <row r="182" spans="1:13">
      <c r="A182" s="267">
        <v>173</v>
      </c>
      <c r="B182" s="276" t="s">
        <v>248</v>
      </c>
      <c r="C182" s="277">
        <v>1279.7</v>
      </c>
      <c r="D182" s="278">
        <v>1272.6666666666667</v>
      </c>
      <c r="E182" s="278">
        <v>1250.3333333333335</v>
      </c>
      <c r="F182" s="278">
        <v>1220.9666666666667</v>
      </c>
      <c r="G182" s="278">
        <v>1198.6333333333334</v>
      </c>
      <c r="H182" s="278">
        <v>1302.0333333333335</v>
      </c>
      <c r="I182" s="278">
        <v>1324.366666666667</v>
      </c>
      <c r="J182" s="278">
        <v>1353.7333333333336</v>
      </c>
      <c r="K182" s="276">
        <v>1295</v>
      </c>
      <c r="L182" s="276">
        <v>1243.3</v>
      </c>
      <c r="M182" s="276">
        <v>7.6188599999999997</v>
      </c>
    </row>
    <row r="183" spans="1:13">
      <c r="A183" s="267">
        <v>174</v>
      </c>
      <c r="B183" s="276" t="s">
        <v>389</v>
      </c>
      <c r="C183" s="277">
        <v>91.85</v>
      </c>
      <c r="D183" s="278">
        <v>92.25</v>
      </c>
      <c r="E183" s="278">
        <v>90.9</v>
      </c>
      <c r="F183" s="278">
        <v>89.95</v>
      </c>
      <c r="G183" s="278">
        <v>88.600000000000009</v>
      </c>
      <c r="H183" s="278">
        <v>93.2</v>
      </c>
      <c r="I183" s="278">
        <v>94.55</v>
      </c>
      <c r="J183" s="278">
        <v>95.5</v>
      </c>
      <c r="K183" s="276">
        <v>93.6</v>
      </c>
      <c r="L183" s="276">
        <v>91.3</v>
      </c>
      <c r="M183" s="276">
        <v>2.2646899999999999</v>
      </c>
    </row>
    <row r="184" spans="1:13">
      <c r="A184" s="267">
        <v>175</v>
      </c>
      <c r="B184" s="276" t="s">
        <v>381</v>
      </c>
      <c r="C184" s="277">
        <v>390.45</v>
      </c>
      <c r="D184" s="278">
        <v>386.73333333333335</v>
      </c>
      <c r="E184" s="278">
        <v>379.2166666666667</v>
      </c>
      <c r="F184" s="278">
        <v>367.98333333333335</v>
      </c>
      <c r="G184" s="278">
        <v>360.4666666666667</v>
      </c>
      <c r="H184" s="278">
        <v>397.9666666666667</v>
      </c>
      <c r="I184" s="278">
        <v>405.48333333333335</v>
      </c>
      <c r="J184" s="278">
        <v>416.7166666666667</v>
      </c>
      <c r="K184" s="276">
        <v>394.25</v>
      </c>
      <c r="L184" s="276">
        <v>375.5</v>
      </c>
      <c r="M184" s="276">
        <v>12.793530000000001</v>
      </c>
    </row>
    <row r="185" spans="1:13">
      <c r="A185" s="267">
        <v>176</v>
      </c>
      <c r="B185" s="276" t="s">
        <v>249</v>
      </c>
      <c r="C185" s="277">
        <v>273.95</v>
      </c>
      <c r="D185" s="278">
        <v>272.58333333333331</v>
      </c>
      <c r="E185" s="278">
        <v>266.36666666666662</v>
      </c>
      <c r="F185" s="278">
        <v>258.7833333333333</v>
      </c>
      <c r="G185" s="278">
        <v>252.56666666666661</v>
      </c>
      <c r="H185" s="278">
        <v>280.16666666666663</v>
      </c>
      <c r="I185" s="278">
        <v>286.38333333333333</v>
      </c>
      <c r="J185" s="278">
        <v>293.96666666666664</v>
      </c>
      <c r="K185" s="276">
        <v>278.8</v>
      </c>
      <c r="L185" s="276">
        <v>265</v>
      </c>
      <c r="M185" s="276">
        <v>9.3755600000000001</v>
      </c>
    </row>
    <row r="186" spans="1:13">
      <c r="A186" s="267">
        <v>177</v>
      </c>
      <c r="B186" s="276" t="s">
        <v>105</v>
      </c>
      <c r="C186" s="277">
        <v>909.5</v>
      </c>
      <c r="D186" s="278">
        <v>912.2833333333333</v>
      </c>
      <c r="E186" s="278">
        <v>899.76666666666665</v>
      </c>
      <c r="F186" s="278">
        <v>890.0333333333333</v>
      </c>
      <c r="G186" s="278">
        <v>877.51666666666665</v>
      </c>
      <c r="H186" s="278">
        <v>922.01666666666665</v>
      </c>
      <c r="I186" s="278">
        <v>934.5333333333333</v>
      </c>
      <c r="J186" s="278">
        <v>944.26666666666665</v>
      </c>
      <c r="K186" s="276">
        <v>924.8</v>
      </c>
      <c r="L186" s="276">
        <v>902.55</v>
      </c>
      <c r="M186" s="276">
        <v>17.271660000000001</v>
      </c>
    </row>
    <row r="187" spans="1:13">
      <c r="A187" s="267">
        <v>178</v>
      </c>
      <c r="B187" s="276" t="s">
        <v>383</v>
      </c>
      <c r="C187" s="277">
        <v>84.1</v>
      </c>
      <c r="D187" s="278">
        <v>84.2</v>
      </c>
      <c r="E187" s="278">
        <v>82.5</v>
      </c>
      <c r="F187" s="278">
        <v>80.899999999999991</v>
      </c>
      <c r="G187" s="278">
        <v>79.199999999999989</v>
      </c>
      <c r="H187" s="278">
        <v>85.800000000000011</v>
      </c>
      <c r="I187" s="278">
        <v>87.500000000000028</v>
      </c>
      <c r="J187" s="278">
        <v>89.100000000000023</v>
      </c>
      <c r="K187" s="276">
        <v>85.9</v>
      </c>
      <c r="L187" s="276">
        <v>82.6</v>
      </c>
      <c r="M187" s="276">
        <v>14.00393</v>
      </c>
    </row>
    <row r="188" spans="1:13">
      <c r="A188" s="267">
        <v>179</v>
      </c>
      <c r="B188" s="276" t="s">
        <v>384</v>
      </c>
      <c r="C188" s="277">
        <v>679.3</v>
      </c>
      <c r="D188" s="278">
        <v>675.25</v>
      </c>
      <c r="E188" s="278">
        <v>666.75</v>
      </c>
      <c r="F188" s="278">
        <v>654.20000000000005</v>
      </c>
      <c r="G188" s="278">
        <v>645.70000000000005</v>
      </c>
      <c r="H188" s="278">
        <v>687.8</v>
      </c>
      <c r="I188" s="278">
        <v>696.3</v>
      </c>
      <c r="J188" s="278">
        <v>708.84999999999991</v>
      </c>
      <c r="K188" s="276">
        <v>683.75</v>
      </c>
      <c r="L188" s="276">
        <v>662.7</v>
      </c>
      <c r="M188" s="276">
        <v>0.40903</v>
      </c>
    </row>
    <row r="189" spans="1:13">
      <c r="A189" s="267">
        <v>180</v>
      </c>
      <c r="B189" s="276" t="s">
        <v>1439</v>
      </c>
      <c r="C189" s="277">
        <v>196.45</v>
      </c>
      <c r="D189" s="278">
        <v>197.93333333333331</v>
      </c>
      <c r="E189" s="278">
        <v>194.26666666666662</v>
      </c>
      <c r="F189" s="278">
        <v>192.08333333333331</v>
      </c>
      <c r="G189" s="278">
        <v>188.41666666666663</v>
      </c>
      <c r="H189" s="278">
        <v>200.11666666666662</v>
      </c>
      <c r="I189" s="278">
        <v>203.7833333333333</v>
      </c>
      <c r="J189" s="278">
        <v>205.96666666666661</v>
      </c>
      <c r="K189" s="276">
        <v>201.6</v>
      </c>
      <c r="L189" s="276">
        <v>195.75</v>
      </c>
      <c r="M189" s="276">
        <v>3.4306299999999998</v>
      </c>
    </row>
    <row r="190" spans="1:13">
      <c r="A190" s="267">
        <v>181</v>
      </c>
      <c r="B190" s="276" t="s">
        <v>390</v>
      </c>
      <c r="C190" s="277">
        <v>77.349999999999994</v>
      </c>
      <c r="D190" s="278">
        <v>76.816666666666677</v>
      </c>
      <c r="E190" s="278">
        <v>74.933333333333351</v>
      </c>
      <c r="F190" s="278">
        <v>72.51666666666668</v>
      </c>
      <c r="G190" s="278">
        <v>70.633333333333354</v>
      </c>
      <c r="H190" s="278">
        <v>79.233333333333348</v>
      </c>
      <c r="I190" s="278">
        <v>81.116666666666674</v>
      </c>
      <c r="J190" s="278">
        <v>83.533333333333346</v>
      </c>
      <c r="K190" s="276">
        <v>78.7</v>
      </c>
      <c r="L190" s="276">
        <v>74.400000000000006</v>
      </c>
      <c r="M190" s="276">
        <v>25.491029999999999</v>
      </c>
    </row>
    <row r="191" spans="1:13">
      <c r="A191" s="267">
        <v>182</v>
      </c>
      <c r="B191" s="276" t="s">
        <v>250</v>
      </c>
      <c r="C191" s="277">
        <v>233.3</v>
      </c>
      <c r="D191" s="278">
        <v>231.76666666666665</v>
      </c>
      <c r="E191" s="278">
        <v>228.5333333333333</v>
      </c>
      <c r="F191" s="278">
        <v>223.76666666666665</v>
      </c>
      <c r="G191" s="278">
        <v>220.5333333333333</v>
      </c>
      <c r="H191" s="278">
        <v>236.5333333333333</v>
      </c>
      <c r="I191" s="278">
        <v>239.76666666666665</v>
      </c>
      <c r="J191" s="278">
        <v>244.5333333333333</v>
      </c>
      <c r="K191" s="276">
        <v>235</v>
      </c>
      <c r="L191" s="276">
        <v>227</v>
      </c>
      <c r="M191" s="276">
        <v>8.82681</v>
      </c>
    </row>
    <row r="192" spans="1:13">
      <c r="A192" s="267">
        <v>183</v>
      </c>
      <c r="B192" s="276" t="s">
        <v>385</v>
      </c>
      <c r="C192" s="277">
        <v>351.6</v>
      </c>
      <c r="D192" s="278">
        <v>348.15000000000003</v>
      </c>
      <c r="E192" s="278">
        <v>339.45000000000005</v>
      </c>
      <c r="F192" s="278">
        <v>327.3</v>
      </c>
      <c r="G192" s="278">
        <v>318.60000000000002</v>
      </c>
      <c r="H192" s="278">
        <v>360.30000000000007</v>
      </c>
      <c r="I192" s="278">
        <v>369</v>
      </c>
      <c r="J192" s="278">
        <v>381.15000000000009</v>
      </c>
      <c r="K192" s="276">
        <v>356.85</v>
      </c>
      <c r="L192" s="276">
        <v>336</v>
      </c>
      <c r="M192" s="276">
        <v>3.6094599999999999</v>
      </c>
    </row>
    <row r="193" spans="1:13">
      <c r="A193" s="267">
        <v>184</v>
      </c>
      <c r="B193" s="276" t="s">
        <v>386</v>
      </c>
      <c r="C193" s="277">
        <v>348.35</v>
      </c>
      <c r="D193" s="278">
        <v>349.8</v>
      </c>
      <c r="E193" s="278">
        <v>344.70000000000005</v>
      </c>
      <c r="F193" s="278">
        <v>341.05</v>
      </c>
      <c r="G193" s="278">
        <v>335.95000000000005</v>
      </c>
      <c r="H193" s="278">
        <v>353.45000000000005</v>
      </c>
      <c r="I193" s="278">
        <v>358.55000000000007</v>
      </c>
      <c r="J193" s="278">
        <v>362.20000000000005</v>
      </c>
      <c r="K193" s="276">
        <v>354.9</v>
      </c>
      <c r="L193" s="276">
        <v>346.15</v>
      </c>
      <c r="M193" s="276">
        <v>10.2639</v>
      </c>
    </row>
    <row r="194" spans="1:13">
      <c r="A194" s="267">
        <v>185</v>
      </c>
      <c r="B194" s="276" t="s">
        <v>391</v>
      </c>
      <c r="C194" s="277">
        <v>764.65</v>
      </c>
      <c r="D194" s="278">
        <v>765.51666666666677</v>
      </c>
      <c r="E194" s="278">
        <v>756.13333333333355</v>
      </c>
      <c r="F194" s="278">
        <v>747.61666666666679</v>
      </c>
      <c r="G194" s="278">
        <v>738.23333333333358</v>
      </c>
      <c r="H194" s="278">
        <v>774.03333333333353</v>
      </c>
      <c r="I194" s="278">
        <v>783.41666666666674</v>
      </c>
      <c r="J194" s="278">
        <v>791.93333333333351</v>
      </c>
      <c r="K194" s="276">
        <v>774.9</v>
      </c>
      <c r="L194" s="276">
        <v>757</v>
      </c>
      <c r="M194" s="276">
        <v>8.8709999999999997E-2</v>
      </c>
    </row>
    <row r="195" spans="1:13">
      <c r="A195" s="267">
        <v>186</v>
      </c>
      <c r="B195" s="276" t="s">
        <v>399</v>
      </c>
      <c r="C195" s="277">
        <v>866.7</v>
      </c>
      <c r="D195" s="278">
        <v>866.38333333333333</v>
      </c>
      <c r="E195" s="278">
        <v>848.9666666666667</v>
      </c>
      <c r="F195" s="278">
        <v>831.23333333333335</v>
      </c>
      <c r="G195" s="278">
        <v>813.81666666666672</v>
      </c>
      <c r="H195" s="278">
        <v>884.11666666666667</v>
      </c>
      <c r="I195" s="278">
        <v>901.53333333333342</v>
      </c>
      <c r="J195" s="278">
        <v>919.26666666666665</v>
      </c>
      <c r="K195" s="276">
        <v>883.8</v>
      </c>
      <c r="L195" s="276">
        <v>848.65</v>
      </c>
      <c r="M195" s="276">
        <v>3.6786599999999998</v>
      </c>
    </row>
    <row r="196" spans="1:13">
      <c r="A196" s="267">
        <v>187</v>
      </c>
      <c r="B196" s="276" t="s">
        <v>392</v>
      </c>
      <c r="C196" s="277">
        <v>34</v>
      </c>
      <c r="D196" s="278">
        <v>34.666666666666664</v>
      </c>
      <c r="E196" s="278">
        <v>32.833333333333329</v>
      </c>
      <c r="F196" s="278">
        <v>31.666666666666664</v>
      </c>
      <c r="G196" s="278">
        <v>29.833333333333329</v>
      </c>
      <c r="H196" s="278">
        <v>35.833333333333329</v>
      </c>
      <c r="I196" s="278">
        <v>37.666666666666657</v>
      </c>
      <c r="J196" s="278">
        <v>38.833333333333329</v>
      </c>
      <c r="K196" s="276">
        <v>36.5</v>
      </c>
      <c r="L196" s="276">
        <v>33.5</v>
      </c>
      <c r="M196" s="276">
        <v>15.126110000000001</v>
      </c>
    </row>
    <row r="197" spans="1:13">
      <c r="A197" s="267">
        <v>188</v>
      </c>
      <c r="B197" s="276" t="s">
        <v>393</v>
      </c>
      <c r="C197" s="277">
        <v>808</v>
      </c>
      <c r="D197" s="278">
        <v>813</v>
      </c>
      <c r="E197" s="278">
        <v>780</v>
      </c>
      <c r="F197" s="278">
        <v>752</v>
      </c>
      <c r="G197" s="278">
        <v>719</v>
      </c>
      <c r="H197" s="278">
        <v>841</v>
      </c>
      <c r="I197" s="278">
        <v>874</v>
      </c>
      <c r="J197" s="278">
        <v>902</v>
      </c>
      <c r="K197" s="276">
        <v>846</v>
      </c>
      <c r="L197" s="276">
        <v>785</v>
      </c>
      <c r="M197" s="276">
        <v>1.53562</v>
      </c>
    </row>
    <row r="198" spans="1:13">
      <c r="A198" s="267">
        <v>189</v>
      </c>
      <c r="B198" s="276" t="s">
        <v>106</v>
      </c>
      <c r="C198" s="277">
        <v>827.4</v>
      </c>
      <c r="D198" s="278">
        <v>827.26666666666677</v>
      </c>
      <c r="E198" s="278">
        <v>819.13333333333355</v>
      </c>
      <c r="F198" s="278">
        <v>810.86666666666679</v>
      </c>
      <c r="G198" s="278">
        <v>802.73333333333358</v>
      </c>
      <c r="H198" s="278">
        <v>835.53333333333353</v>
      </c>
      <c r="I198" s="278">
        <v>843.66666666666674</v>
      </c>
      <c r="J198" s="278">
        <v>851.93333333333351</v>
      </c>
      <c r="K198" s="276">
        <v>835.4</v>
      </c>
      <c r="L198" s="276">
        <v>819</v>
      </c>
      <c r="M198" s="276">
        <v>15.513870000000001</v>
      </c>
    </row>
    <row r="199" spans="1:13">
      <c r="A199" s="267">
        <v>190</v>
      </c>
      <c r="B199" s="276" t="s">
        <v>108</v>
      </c>
      <c r="C199" s="277">
        <v>866.75</v>
      </c>
      <c r="D199" s="278">
        <v>869.85</v>
      </c>
      <c r="E199" s="278">
        <v>861.90000000000009</v>
      </c>
      <c r="F199" s="278">
        <v>857.05000000000007</v>
      </c>
      <c r="G199" s="278">
        <v>849.10000000000014</v>
      </c>
      <c r="H199" s="278">
        <v>874.7</v>
      </c>
      <c r="I199" s="278">
        <v>882.65000000000009</v>
      </c>
      <c r="J199" s="278">
        <v>887.5</v>
      </c>
      <c r="K199" s="276">
        <v>877.8</v>
      </c>
      <c r="L199" s="276">
        <v>865</v>
      </c>
      <c r="M199" s="276">
        <v>46.418979999999998</v>
      </c>
    </row>
    <row r="200" spans="1:13">
      <c r="A200" s="267">
        <v>191</v>
      </c>
      <c r="B200" s="276" t="s">
        <v>109</v>
      </c>
      <c r="C200" s="277">
        <v>2289.1</v>
      </c>
      <c r="D200" s="278">
        <v>2286.3666666666668</v>
      </c>
      <c r="E200" s="278">
        <v>2269.7333333333336</v>
      </c>
      <c r="F200" s="278">
        <v>2250.3666666666668</v>
      </c>
      <c r="G200" s="278">
        <v>2233.7333333333336</v>
      </c>
      <c r="H200" s="278">
        <v>2305.7333333333336</v>
      </c>
      <c r="I200" s="278">
        <v>2322.3666666666668</v>
      </c>
      <c r="J200" s="278">
        <v>2341.7333333333336</v>
      </c>
      <c r="K200" s="276">
        <v>2303</v>
      </c>
      <c r="L200" s="276">
        <v>2267</v>
      </c>
      <c r="M200" s="276">
        <v>25.450810000000001</v>
      </c>
    </row>
    <row r="201" spans="1:13">
      <c r="A201" s="267">
        <v>192</v>
      </c>
      <c r="B201" s="276" t="s">
        <v>252</v>
      </c>
      <c r="C201" s="277">
        <v>2839.15</v>
      </c>
      <c r="D201" s="278">
        <v>2814.3833333333332</v>
      </c>
      <c r="E201" s="278">
        <v>2780.7666666666664</v>
      </c>
      <c r="F201" s="278">
        <v>2722.3833333333332</v>
      </c>
      <c r="G201" s="278">
        <v>2688.7666666666664</v>
      </c>
      <c r="H201" s="278">
        <v>2872.7666666666664</v>
      </c>
      <c r="I201" s="278">
        <v>2906.3833333333332</v>
      </c>
      <c r="J201" s="278">
        <v>2964.7666666666664</v>
      </c>
      <c r="K201" s="276">
        <v>2848</v>
      </c>
      <c r="L201" s="276">
        <v>2756</v>
      </c>
      <c r="M201" s="276">
        <v>4.26532</v>
      </c>
    </row>
    <row r="202" spans="1:13">
      <c r="A202" s="267">
        <v>193</v>
      </c>
      <c r="B202" s="276" t="s">
        <v>110</v>
      </c>
      <c r="C202" s="277">
        <v>1385.85</v>
      </c>
      <c r="D202" s="278">
        <v>1387.8666666666668</v>
      </c>
      <c r="E202" s="278">
        <v>1373.7333333333336</v>
      </c>
      <c r="F202" s="278">
        <v>1361.6166666666668</v>
      </c>
      <c r="G202" s="278">
        <v>1347.4833333333336</v>
      </c>
      <c r="H202" s="278">
        <v>1399.9833333333336</v>
      </c>
      <c r="I202" s="278">
        <v>1414.1166666666668</v>
      </c>
      <c r="J202" s="278">
        <v>1426.2333333333336</v>
      </c>
      <c r="K202" s="276">
        <v>1402</v>
      </c>
      <c r="L202" s="276">
        <v>1375.75</v>
      </c>
      <c r="M202" s="276">
        <v>98.639830000000003</v>
      </c>
    </row>
    <row r="203" spans="1:13">
      <c r="A203" s="267">
        <v>194</v>
      </c>
      <c r="B203" s="276" t="s">
        <v>253</v>
      </c>
      <c r="C203" s="277">
        <v>659.45</v>
      </c>
      <c r="D203" s="278">
        <v>655.36666666666667</v>
      </c>
      <c r="E203" s="278">
        <v>649.73333333333335</v>
      </c>
      <c r="F203" s="278">
        <v>640.01666666666665</v>
      </c>
      <c r="G203" s="278">
        <v>634.38333333333333</v>
      </c>
      <c r="H203" s="278">
        <v>665.08333333333337</v>
      </c>
      <c r="I203" s="278">
        <v>670.71666666666681</v>
      </c>
      <c r="J203" s="278">
        <v>680.43333333333339</v>
      </c>
      <c r="K203" s="276">
        <v>661</v>
      </c>
      <c r="L203" s="276">
        <v>645.65</v>
      </c>
      <c r="M203" s="276">
        <v>55.826659999999997</v>
      </c>
    </row>
    <row r="204" spans="1:13">
      <c r="A204" s="267">
        <v>195</v>
      </c>
      <c r="B204" s="276" t="s">
        <v>251</v>
      </c>
      <c r="C204" s="277">
        <v>827.85</v>
      </c>
      <c r="D204" s="278">
        <v>832.23333333333323</v>
      </c>
      <c r="E204" s="278">
        <v>816.91666666666652</v>
      </c>
      <c r="F204" s="278">
        <v>805.98333333333323</v>
      </c>
      <c r="G204" s="278">
        <v>790.66666666666652</v>
      </c>
      <c r="H204" s="278">
        <v>843.16666666666652</v>
      </c>
      <c r="I204" s="278">
        <v>858.48333333333335</v>
      </c>
      <c r="J204" s="278">
        <v>869.41666666666652</v>
      </c>
      <c r="K204" s="276">
        <v>847.55</v>
      </c>
      <c r="L204" s="276">
        <v>821.3</v>
      </c>
      <c r="M204" s="276">
        <v>3.18283</v>
      </c>
    </row>
    <row r="205" spans="1:13">
      <c r="A205" s="267">
        <v>196</v>
      </c>
      <c r="B205" s="276" t="s">
        <v>394</v>
      </c>
      <c r="C205" s="277">
        <v>210.85</v>
      </c>
      <c r="D205" s="278">
        <v>209.39999999999998</v>
      </c>
      <c r="E205" s="278">
        <v>207.09999999999997</v>
      </c>
      <c r="F205" s="278">
        <v>203.35</v>
      </c>
      <c r="G205" s="278">
        <v>201.04999999999998</v>
      </c>
      <c r="H205" s="278">
        <v>213.14999999999995</v>
      </c>
      <c r="I205" s="278">
        <v>215.44999999999996</v>
      </c>
      <c r="J205" s="278">
        <v>219.19999999999993</v>
      </c>
      <c r="K205" s="276">
        <v>211.7</v>
      </c>
      <c r="L205" s="276">
        <v>205.65</v>
      </c>
      <c r="M205" s="276">
        <v>2.3895599999999999</v>
      </c>
    </row>
    <row r="206" spans="1:13">
      <c r="A206" s="267">
        <v>197</v>
      </c>
      <c r="B206" s="276" t="s">
        <v>395</v>
      </c>
      <c r="C206" s="277">
        <v>307.7</v>
      </c>
      <c r="D206" s="278">
        <v>312.84999999999997</v>
      </c>
      <c r="E206" s="278">
        <v>298.04999999999995</v>
      </c>
      <c r="F206" s="278">
        <v>288.39999999999998</v>
      </c>
      <c r="G206" s="278">
        <v>273.59999999999997</v>
      </c>
      <c r="H206" s="278">
        <v>322.49999999999994</v>
      </c>
      <c r="I206" s="278">
        <v>337.3</v>
      </c>
      <c r="J206" s="278">
        <v>346.94999999999993</v>
      </c>
      <c r="K206" s="276">
        <v>327.64999999999998</v>
      </c>
      <c r="L206" s="276">
        <v>303.2</v>
      </c>
      <c r="M206" s="276">
        <v>3.8591500000000001</v>
      </c>
    </row>
    <row r="207" spans="1:13">
      <c r="A207" s="267">
        <v>198</v>
      </c>
      <c r="B207" s="276" t="s">
        <v>111</v>
      </c>
      <c r="C207" s="277">
        <v>3194.3</v>
      </c>
      <c r="D207" s="278">
        <v>3189.35</v>
      </c>
      <c r="E207" s="278">
        <v>3170.95</v>
      </c>
      <c r="F207" s="278">
        <v>3147.6</v>
      </c>
      <c r="G207" s="278">
        <v>3129.2</v>
      </c>
      <c r="H207" s="278">
        <v>3212.7</v>
      </c>
      <c r="I207" s="278">
        <v>3231.1000000000004</v>
      </c>
      <c r="J207" s="278">
        <v>3254.45</v>
      </c>
      <c r="K207" s="276">
        <v>3207.75</v>
      </c>
      <c r="L207" s="276">
        <v>3166</v>
      </c>
      <c r="M207" s="276">
        <v>5.5996800000000002</v>
      </c>
    </row>
    <row r="208" spans="1:13">
      <c r="A208" s="267">
        <v>199</v>
      </c>
      <c r="B208" s="276" t="s">
        <v>396</v>
      </c>
      <c r="C208" s="277">
        <v>21.7</v>
      </c>
      <c r="D208" s="278">
        <v>21.633333333333336</v>
      </c>
      <c r="E208" s="278">
        <v>21.016666666666673</v>
      </c>
      <c r="F208" s="278">
        <v>20.333333333333336</v>
      </c>
      <c r="G208" s="278">
        <v>19.716666666666672</v>
      </c>
      <c r="H208" s="278">
        <v>22.316666666666674</v>
      </c>
      <c r="I208" s="278">
        <v>22.933333333333341</v>
      </c>
      <c r="J208" s="278">
        <v>23.616666666666674</v>
      </c>
      <c r="K208" s="276">
        <v>22.25</v>
      </c>
      <c r="L208" s="276">
        <v>20.95</v>
      </c>
      <c r="M208" s="276">
        <v>55.731490000000001</v>
      </c>
    </row>
    <row r="209" spans="1:13">
      <c r="A209" s="267">
        <v>200</v>
      </c>
      <c r="B209" s="276" t="s">
        <v>398</v>
      </c>
      <c r="C209" s="277">
        <v>135.55000000000001</v>
      </c>
      <c r="D209" s="278">
        <v>135.18333333333334</v>
      </c>
      <c r="E209" s="278">
        <v>131.81666666666666</v>
      </c>
      <c r="F209" s="278">
        <v>128.08333333333331</v>
      </c>
      <c r="G209" s="278">
        <v>124.71666666666664</v>
      </c>
      <c r="H209" s="278">
        <v>138.91666666666669</v>
      </c>
      <c r="I209" s="278">
        <v>142.28333333333336</v>
      </c>
      <c r="J209" s="278">
        <v>146.01666666666671</v>
      </c>
      <c r="K209" s="276">
        <v>138.55000000000001</v>
      </c>
      <c r="L209" s="276">
        <v>131.44999999999999</v>
      </c>
      <c r="M209" s="276">
        <v>1.42242</v>
      </c>
    </row>
    <row r="210" spans="1:13">
      <c r="A210" s="267">
        <v>201</v>
      </c>
      <c r="B210" s="276" t="s">
        <v>114</v>
      </c>
      <c r="C210" s="277">
        <v>242.7</v>
      </c>
      <c r="D210" s="278">
        <v>242.06666666666669</v>
      </c>
      <c r="E210" s="278">
        <v>238.63333333333338</v>
      </c>
      <c r="F210" s="278">
        <v>234.56666666666669</v>
      </c>
      <c r="G210" s="278">
        <v>231.13333333333338</v>
      </c>
      <c r="H210" s="278">
        <v>246.13333333333338</v>
      </c>
      <c r="I210" s="278">
        <v>249.56666666666672</v>
      </c>
      <c r="J210" s="278">
        <v>253.63333333333338</v>
      </c>
      <c r="K210" s="276">
        <v>245.5</v>
      </c>
      <c r="L210" s="276">
        <v>238</v>
      </c>
      <c r="M210" s="276">
        <v>196.73032000000001</v>
      </c>
    </row>
    <row r="211" spans="1:13">
      <c r="A211" s="267">
        <v>202</v>
      </c>
      <c r="B211" s="276" t="s">
        <v>400</v>
      </c>
      <c r="C211" s="277">
        <v>44.7</v>
      </c>
      <c r="D211" s="278">
        <v>45.133333333333326</v>
      </c>
      <c r="E211" s="278">
        <v>43.616666666666653</v>
      </c>
      <c r="F211" s="278">
        <v>42.533333333333324</v>
      </c>
      <c r="G211" s="278">
        <v>41.016666666666652</v>
      </c>
      <c r="H211" s="278">
        <v>46.216666666666654</v>
      </c>
      <c r="I211" s="278">
        <v>47.733333333333334</v>
      </c>
      <c r="J211" s="278">
        <v>48.816666666666656</v>
      </c>
      <c r="K211" s="276">
        <v>46.65</v>
      </c>
      <c r="L211" s="276">
        <v>44.05</v>
      </c>
      <c r="M211" s="276">
        <v>28.321929999999998</v>
      </c>
    </row>
    <row r="212" spans="1:13">
      <c r="A212" s="267">
        <v>203</v>
      </c>
      <c r="B212" s="276" t="s">
        <v>115</v>
      </c>
      <c r="C212" s="277">
        <v>215.55</v>
      </c>
      <c r="D212" s="278">
        <v>215.71666666666667</v>
      </c>
      <c r="E212" s="278">
        <v>212.43333333333334</v>
      </c>
      <c r="F212" s="278">
        <v>209.31666666666666</v>
      </c>
      <c r="G212" s="278">
        <v>206.03333333333333</v>
      </c>
      <c r="H212" s="278">
        <v>218.83333333333334</v>
      </c>
      <c r="I212" s="278">
        <v>222.1166666666667</v>
      </c>
      <c r="J212" s="278">
        <v>225.23333333333335</v>
      </c>
      <c r="K212" s="276">
        <v>219</v>
      </c>
      <c r="L212" s="276">
        <v>212.6</v>
      </c>
      <c r="M212" s="276">
        <v>62.744700000000002</v>
      </c>
    </row>
    <row r="213" spans="1:13">
      <c r="A213" s="267">
        <v>204</v>
      </c>
      <c r="B213" s="276" t="s">
        <v>116</v>
      </c>
      <c r="C213" s="277">
        <v>2350.4499999999998</v>
      </c>
      <c r="D213" s="278">
        <v>2327.8000000000002</v>
      </c>
      <c r="E213" s="278">
        <v>2297.7000000000003</v>
      </c>
      <c r="F213" s="278">
        <v>2244.9500000000003</v>
      </c>
      <c r="G213" s="278">
        <v>2214.8500000000004</v>
      </c>
      <c r="H213" s="278">
        <v>2380.5500000000002</v>
      </c>
      <c r="I213" s="278">
        <v>2410.6500000000005</v>
      </c>
      <c r="J213" s="278">
        <v>2463.4</v>
      </c>
      <c r="K213" s="276">
        <v>2357.9</v>
      </c>
      <c r="L213" s="276">
        <v>2275.0500000000002</v>
      </c>
      <c r="M213" s="276">
        <v>30.413699999999999</v>
      </c>
    </row>
    <row r="214" spans="1:13">
      <c r="A214" s="267">
        <v>205</v>
      </c>
      <c r="B214" s="276" t="s">
        <v>254</v>
      </c>
      <c r="C214" s="277">
        <v>239.7</v>
      </c>
      <c r="D214" s="278">
        <v>239.93333333333331</v>
      </c>
      <c r="E214" s="278">
        <v>235.86666666666662</v>
      </c>
      <c r="F214" s="278">
        <v>232.0333333333333</v>
      </c>
      <c r="G214" s="278">
        <v>227.96666666666661</v>
      </c>
      <c r="H214" s="278">
        <v>243.76666666666662</v>
      </c>
      <c r="I214" s="278">
        <v>247.83333333333329</v>
      </c>
      <c r="J214" s="278">
        <v>251.66666666666663</v>
      </c>
      <c r="K214" s="276">
        <v>244</v>
      </c>
      <c r="L214" s="276">
        <v>236.1</v>
      </c>
      <c r="M214" s="276">
        <v>6.69991</v>
      </c>
    </row>
    <row r="215" spans="1:13">
      <c r="A215" s="267">
        <v>206</v>
      </c>
      <c r="B215" s="276" t="s">
        <v>401</v>
      </c>
      <c r="C215" s="277">
        <v>30790.65</v>
      </c>
      <c r="D215" s="278">
        <v>30886.883333333331</v>
      </c>
      <c r="E215" s="278">
        <v>30573.766666666663</v>
      </c>
      <c r="F215" s="278">
        <v>30356.883333333331</v>
      </c>
      <c r="G215" s="278">
        <v>30043.766666666663</v>
      </c>
      <c r="H215" s="278">
        <v>31103.766666666663</v>
      </c>
      <c r="I215" s="278">
        <v>31416.883333333331</v>
      </c>
      <c r="J215" s="278">
        <v>31633.766666666663</v>
      </c>
      <c r="K215" s="276">
        <v>31200</v>
      </c>
      <c r="L215" s="276">
        <v>30670</v>
      </c>
      <c r="M215" s="276">
        <v>1.898E-2</v>
      </c>
    </row>
    <row r="216" spans="1:13">
      <c r="A216" s="267">
        <v>207</v>
      </c>
      <c r="B216" s="276" t="s">
        <v>397</v>
      </c>
      <c r="C216" s="277">
        <v>42.15</v>
      </c>
      <c r="D216" s="278">
        <v>42.333333333333336</v>
      </c>
      <c r="E216" s="278">
        <v>41.56666666666667</v>
      </c>
      <c r="F216" s="278">
        <v>40.983333333333334</v>
      </c>
      <c r="G216" s="278">
        <v>40.216666666666669</v>
      </c>
      <c r="H216" s="278">
        <v>42.916666666666671</v>
      </c>
      <c r="I216" s="278">
        <v>43.683333333333337</v>
      </c>
      <c r="J216" s="278">
        <v>44.266666666666673</v>
      </c>
      <c r="K216" s="276">
        <v>43.1</v>
      </c>
      <c r="L216" s="276">
        <v>41.75</v>
      </c>
      <c r="M216" s="276">
        <v>19.798870000000001</v>
      </c>
    </row>
    <row r="217" spans="1:13">
      <c r="A217" s="267">
        <v>208</v>
      </c>
      <c r="B217" s="276" t="s">
        <v>255</v>
      </c>
      <c r="C217" s="277">
        <v>39.299999999999997</v>
      </c>
      <c r="D217" s="278">
        <v>39.383333333333333</v>
      </c>
      <c r="E217" s="278">
        <v>38.366666666666667</v>
      </c>
      <c r="F217" s="278">
        <v>37.433333333333337</v>
      </c>
      <c r="G217" s="278">
        <v>36.416666666666671</v>
      </c>
      <c r="H217" s="278">
        <v>40.316666666666663</v>
      </c>
      <c r="I217" s="278">
        <v>41.333333333333329</v>
      </c>
      <c r="J217" s="278">
        <v>42.266666666666659</v>
      </c>
      <c r="K217" s="276">
        <v>40.4</v>
      </c>
      <c r="L217" s="276">
        <v>38.450000000000003</v>
      </c>
      <c r="M217" s="276">
        <v>20.330020000000001</v>
      </c>
    </row>
    <row r="218" spans="1:13">
      <c r="A218" s="267">
        <v>209</v>
      </c>
      <c r="B218" s="276" t="s">
        <v>415</v>
      </c>
      <c r="C218" s="277">
        <v>67.150000000000006</v>
      </c>
      <c r="D218" s="278">
        <v>67.233333333333334</v>
      </c>
      <c r="E218" s="278">
        <v>65.166666666666671</v>
      </c>
      <c r="F218" s="278">
        <v>63.183333333333337</v>
      </c>
      <c r="G218" s="278">
        <v>61.116666666666674</v>
      </c>
      <c r="H218" s="278">
        <v>69.216666666666669</v>
      </c>
      <c r="I218" s="278">
        <v>71.283333333333331</v>
      </c>
      <c r="J218" s="278">
        <v>73.266666666666666</v>
      </c>
      <c r="K218" s="276">
        <v>69.3</v>
      </c>
      <c r="L218" s="276">
        <v>65.25</v>
      </c>
      <c r="M218" s="276">
        <v>35.315420000000003</v>
      </c>
    </row>
    <row r="219" spans="1:13">
      <c r="A219" s="267">
        <v>210</v>
      </c>
      <c r="B219" s="276" t="s">
        <v>117</v>
      </c>
      <c r="C219" s="277">
        <v>195.3</v>
      </c>
      <c r="D219" s="278">
        <v>195.61666666666665</v>
      </c>
      <c r="E219" s="278">
        <v>190.8833333333333</v>
      </c>
      <c r="F219" s="278">
        <v>186.46666666666664</v>
      </c>
      <c r="G219" s="278">
        <v>181.73333333333329</v>
      </c>
      <c r="H219" s="278">
        <v>200.0333333333333</v>
      </c>
      <c r="I219" s="278">
        <v>204.76666666666665</v>
      </c>
      <c r="J219" s="278">
        <v>209.18333333333331</v>
      </c>
      <c r="K219" s="276">
        <v>200.35</v>
      </c>
      <c r="L219" s="276">
        <v>191.2</v>
      </c>
      <c r="M219" s="276">
        <v>104.9644</v>
      </c>
    </row>
    <row r="220" spans="1:13">
      <c r="A220" s="267">
        <v>211</v>
      </c>
      <c r="B220" s="276" t="s">
        <v>118</v>
      </c>
      <c r="C220" s="277">
        <v>506.95</v>
      </c>
      <c r="D220" s="278">
        <v>506.7</v>
      </c>
      <c r="E220" s="278">
        <v>499</v>
      </c>
      <c r="F220" s="278">
        <v>491.05</v>
      </c>
      <c r="G220" s="278">
        <v>483.35</v>
      </c>
      <c r="H220" s="278">
        <v>514.65</v>
      </c>
      <c r="I220" s="278">
        <v>522.34999999999991</v>
      </c>
      <c r="J220" s="278">
        <v>530.29999999999995</v>
      </c>
      <c r="K220" s="276">
        <v>514.4</v>
      </c>
      <c r="L220" s="276">
        <v>498.75</v>
      </c>
      <c r="M220" s="276">
        <v>204.1902</v>
      </c>
    </row>
    <row r="221" spans="1:13">
      <c r="A221" s="267">
        <v>213</v>
      </c>
      <c r="B221" s="276" t="s">
        <v>256</v>
      </c>
      <c r="C221" s="277">
        <v>1449.75</v>
      </c>
      <c r="D221" s="278">
        <v>1444.4666666666665</v>
      </c>
      <c r="E221" s="278">
        <v>1430.883333333333</v>
      </c>
      <c r="F221" s="278">
        <v>1412.0166666666664</v>
      </c>
      <c r="G221" s="278">
        <v>1398.4333333333329</v>
      </c>
      <c r="H221" s="278">
        <v>1463.333333333333</v>
      </c>
      <c r="I221" s="278">
        <v>1476.9166666666665</v>
      </c>
      <c r="J221" s="278">
        <v>1495.7833333333331</v>
      </c>
      <c r="K221" s="276">
        <v>1458.05</v>
      </c>
      <c r="L221" s="276">
        <v>1425.6</v>
      </c>
      <c r="M221" s="276">
        <v>5.75732</v>
      </c>
    </row>
    <row r="222" spans="1:13">
      <c r="A222" s="267">
        <v>214</v>
      </c>
      <c r="B222" s="276" t="s">
        <v>119</v>
      </c>
      <c r="C222" s="277">
        <v>496.55</v>
      </c>
      <c r="D222" s="278">
        <v>493.4666666666667</v>
      </c>
      <c r="E222" s="278">
        <v>487.93333333333339</v>
      </c>
      <c r="F222" s="278">
        <v>479.31666666666672</v>
      </c>
      <c r="G222" s="278">
        <v>473.78333333333342</v>
      </c>
      <c r="H222" s="278">
        <v>502.08333333333337</v>
      </c>
      <c r="I222" s="278">
        <v>507.61666666666667</v>
      </c>
      <c r="J222" s="278">
        <v>516.23333333333335</v>
      </c>
      <c r="K222" s="276">
        <v>499</v>
      </c>
      <c r="L222" s="276">
        <v>484.85</v>
      </c>
      <c r="M222" s="276">
        <v>39.933970000000002</v>
      </c>
    </row>
    <row r="223" spans="1:13">
      <c r="A223" s="267">
        <v>215</v>
      </c>
      <c r="B223" s="276" t="s">
        <v>403</v>
      </c>
      <c r="C223" s="277">
        <v>2707</v>
      </c>
      <c r="D223" s="278">
        <v>2742.3833333333332</v>
      </c>
      <c r="E223" s="278">
        <v>2664.6166666666663</v>
      </c>
      <c r="F223" s="278">
        <v>2622.2333333333331</v>
      </c>
      <c r="G223" s="278">
        <v>2544.4666666666662</v>
      </c>
      <c r="H223" s="278">
        <v>2784.7666666666664</v>
      </c>
      <c r="I223" s="278">
        <v>2862.5333333333328</v>
      </c>
      <c r="J223" s="278">
        <v>2904.9166666666665</v>
      </c>
      <c r="K223" s="276">
        <v>2820.15</v>
      </c>
      <c r="L223" s="276">
        <v>2700</v>
      </c>
      <c r="M223" s="276">
        <v>0.10778</v>
      </c>
    </row>
    <row r="224" spans="1:13">
      <c r="A224" s="267">
        <v>216</v>
      </c>
      <c r="B224" s="276" t="s">
        <v>257</v>
      </c>
      <c r="C224" s="277">
        <v>40.549999999999997</v>
      </c>
      <c r="D224" s="278">
        <v>40.75</v>
      </c>
      <c r="E224" s="278">
        <v>39.799999999999997</v>
      </c>
      <c r="F224" s="278">
        <v>39.049999999999997</v>
      </c>
      <c r="G224" s="278">
        <v>38.099999999999994</v>
      </c>
      <c r="H224" s="278">
        <v>41.5</v>
      </c>
      <c r="I224" s="278">
        <v>42.45</v>
      </c>
      <c r="J224" s="278">
        <v>43.2</v>
      </c>
      <c r="K224" s="276">
        <v>41.7</v>
      </c>
      <c r="L224" s="276">
        <v>40</v>
      </c>
      <c r="M224" s="276">
        <v>26.10745</v>
      </c>
    </row>
    <row r="225" spans="1:13">
      <c r="A225" s="267">
        <v>217</v>
      </c>
      <c r="B225" s="276" t="s">
        <v>120</v>
      </c>
      <c r="C225" s="277">
        <v>9.85</v>
      </c>
      <c r="D225" s="278">
        <v>9.8666666666666671</v>
      </c>
      <c r="E225" s="278">
        <v>9.6333333333333346</v>
      </c>
      <c r="F225" s="278">
        <v>9.4166666666666679</v>
      </c>
      <c r="G225" s="278">
        <v>9.1833333333333353</v>
      </c>
      <c r="H225" s="278">
        <v>10.083333333333334</v>
      </c>
      <c r="I225" s="278">
        <v>10.316666666666668</v>
      </c>
      <c r="J225" s="278">
        <v>10.533333333333333</v>
      </c>
      <c r="K225" s="276">
        <v>10.1</v>
      </c>
      <c r="L225" s="276">
        <v>9.65</v>
      </c>
      <c r="M225" s="276">
        <v>1594.9419</v>
      </c>
    </row>
    <row r="226" spans="1:13">
      <c r="A226" s="267">
        <v>218</v>
      </c>
      <c r="B226" s="276" t="s">
        <v>404</v>
      </c>
      <c r="C226" s="277">
        <v>39.4</v>
      </c>
      <c r="D226" s="278">
        <v>39.533333333333331</v>
      </c>
      <c r="E226" s="278">
        <v>38.916666666666664</v>
      </c>
      <c r="F226" s="278">
        <v>38.43333333333333</v>
      </c>
      <c r="G226" s="278">
        <v>37.816666666666663</v>
      </c>
      <c r="H226" s="278">
        <v>40.016666666666666</v>
      </c>
      <c r="I226" s="278">
        <v>40.63333333333334</v>
      </c>
      <c r="J226" s="278">
        <v>41.116666666666667</v>
      </c>
      <c r="K226" s="276">
        <v>40.15</v>
      </c>
      <c r="L226" s="276">
        <v>39.049999999999997</v>
      </c>
      <c r="M226" s="276">
        <v>37.474620000000002</v>
      </c>
    </row>
    <row r="227" spans="1:13">
      <c r="A227" s="267">
        <v>219</v>
      </c>
      <c r="B227" s="276" t="s">
        <v>121</v>
      </c>
      <c r="C227" s="277">
        <v>37.6</v>
      </c>
      <c r="D227" s="278">
        <v>37.700000000000003</v>
      </c>
      <c r="E227" s="278">
        <v>36.700000000000003</v>
      </c>
      <c r="F227" s="278">
        <v>35.799999999999997</v>
      </c>
      <c r="G227" s="278">
        <v>34.799999999999997</v>
      </c>
      <c r="H227" s="278">
        <v>38.600000000000009</v>
      </c>
      <c r="I227" s="278">
        <v>39.600000000000009</v>
      </c>
      <c r="J227" s="278">
        <v>40.500000000000014</v>
      </c>
      <c r="K227" s="276">
        <v>38.700000000000003</v>
      </c>
      <c r="L227" s="276">
        <v>36.799999999999997</v>
      </c>
      <c r="M227" s="276">
        <v>380.75315999999998</v>
      </c>
    </row>
    <row r="228" spans="1:13">
      <c r="A228" s="267">
        <v>220</v>
      </c>
      <c r="B228" s="276" t="s">
        <v>416</v>
      </c>
      <c r="C228" s="277">
        <v>221.05</v>
      </c>
      <c r="D228" s="278">
        <v>219.80000000000004</v>
      </c>
      <c r="E228" s="278">
        <v>215.95000000000007</v>
      </c>
      <c r="F228" s="278">
        <v>210.85000000000002</v>
      </c>
      <c r="G228" s="278">
        <v>207.00000000000006</v>
      </c>
      <c r="H228" s="278">
        <v>224.90000000000009</v>
      </c>
      <c r="I228" s="278">
        <v>228.75000000000006</v>
      </c>
      <c r="J228" s="278">
        <v>233.85000000000011</v>
      </c>
      <c r="K228" s="276">
        <v>223.65</v>
      </c>
      <c r="L228" s="276">
        <v>214.7</v>
      </c>
      <c r="M228" s="276">
        <v>12.09379</v>
      </c>
    </row>
    <row r="229" spans="1:13">
      <c r="A229" s="267">
        <v>221</v>
      </c>
      <c r="B229" s="276" t="s">
        <v>405</v>
      </c>
      <c r="C229" s="277">
        <v>971.45</v>
      </c>
      <c r="D229" s="278">
        <v>956.01666666666677</v>
      </c>
      <c r="E229" s="278">
        <v>923.13333333333355</v>
      </c>
      <c r="F229" s="278">
        <v>874.81666666666683</v>
      </c>
      <c r="G229" s="278">
        <v>841.93333333333362</v>
      </c>
      <c r="H229" s="278">
        <v>1004.3333333333335</v>
      </c>
      <c r="I229" s="278">
        <v>1037.2166666666667</v>
      </c>
      <c r="J229" s="278">
        <v>1085.5333333333333</v>
      </c>
      <c r="K229" s="276">
        <v>988.9</v>
      </c>
      <c r="L229" s="276">
        <v>907.7</v>
      </c>
      <c r="M229" s="276">
        <v>0.98899999999999999</v>
      </c>
    </row>
    <row r="230" spans="1:13">
      <c r="A230" s="267">
        <v>222</v>
      </c>
      <c r="B230" s="276" t="s">
        <v>406</v>
      </c>
      <c r="C230" s="277">
        <v>10.85</v>
      </c>
      <c r="D230" s="278">
        <v>10.35</v>
      </c>
      <c r="E230" s="278">
        <v>9.5</v>
      </c>
      <c r="F230" s="278">
        <v>8.15</v>
      </c>
      <c r="G230" s="278">
        <v>7.3000000000000007</v>
      </c>
      <c r="H230" s="278">
        <v>11.7</v>
      </c>
      <c r="I230" s="278">
        <v>12.549999999999997</v>
      </c>
      <c r="J230" s="278">
        <v>13.899999999999999</v>
      </c>
      <c r="K230" s="276">
        <v>11.2</v>
      </c>
      <c r="L230" s="276">
        <v>9</v>
      </c>
      <c r="M230" s="276">
        <v>429.53930000000003</v>
      </c>
    </row>
    <row r="231" spans="1:13">
      <c r="A231" s="267">
        <v>223</v>
      </c>
      <c r="B231" s="276" t="s">
        <v>122</v>
      </c>
      <c r="C231" s="277">
        <v>481.7</v>
      </c>
      <c r="D231" s="278">
        <v>483.05</v>
      </c>
      <c r="E231" s="278">
        <v>477.65000000000003</v>
      </c>
      <c r="F231" s="278">
        <v>473.6</v>
      </c>
      <c r="G231" s="278">
        <v>468.20000000000005</v>
      </c>
      <c r="H231" s="278">
        <v>487.1</v>
      </c>
      <c r="I231" s="278">
        <v>492.5</v>
      </c>
      <c r="J231" s="278">
        <v>496.55</v>
      </c>
      <c r="K231" s="276">
        <v>488.45</v>
      </c>
      <c r="L231" s="276">
        <v>479</v>
      </c>
      <c r="M231" s="276">
        <v>17.113900000000001</v>
      </c>
    </row>
    <row r="232" spans="1:13">
      <c r="A232" s="267">
        <v>224</v>
      </c>
      <c r="B232" s="276" t="s">
        <v>407</v>
      </c>
      <c r="C232" s="277">
        <v>111.4</v>
      </c>
      <c r="D232" s="278">
        <v>111.3</v>
      </c>
      <c r="E232" s="278">
        <v>107.94999999999999</v>
      </c>
      <c r="F232" s="278">
        <v>104.49999999999999</v>
      </c>
      <c r="G232" s="278">
        <v>101.14999999999998</v>
      </c>
      <c r="H232" s="278">
        <v>114.75</v>
      </c>
      <c r="I232" s="278">
        <v>118.1</v>
      </c>
      <c r="J232" s="278">
        <v>121.55000000000001</v>
      </c>
      <c r="K232" s="276">
        <v>114.65</v>
      </c>
      <c r="L232" s="276">
        <v>107.85</v>
      </c>
      <c r="M232" s="276">
        <v>6.0185000000000004</v>
      </c>
    </row>
    <row r="233" spans="1:13">
      <c r="A233" s="267">
        <v>225</v>
      </c>
      <c r="B233" s="276" t="s">
        <v>1603</v>
      </c>
      <c r="C233" s="277">
        <v>1053.3</v>
      </c>
      <c r="D233" s="278">
        <v>1047.1000000000001</v>
      </c>
      <c r="E233" s="278">
        <v>1022.2000000000003</v>
      </c>
      <c r="F233" s="278">
        <v>991.10000000000014</v>
      </c>
      <c r="G233" s="278">
        <v>966.20000000000027</v>
      </c>
      <c r="H233" s="278">
        <v>1078.2000000000003</v>
      </c>
      <c r="I233" s="278">
        <v>1103.1000000000004</v>
      </c>
      <c r="J233" s="278">
        <v>1134.2000000000003</v>
      </c>
      <c r="K233" s="276">
        <v>1072</v>
      </c>
      <c r="L233" s="276">
        <v>1016</v>
      </c>
      <c r="M233" s="276">
        <v>0.80959000000000003</v>
      </c>
    </row>
    <row r="234" spans="1:13">
      <c r="A234" s="267">
        <v>226</v>
      </c>
      <c r="B234" s="276" t="s">
        <v>260</v>
      </c>
      <c r="C234" s="277">
        <v>128</v>
      </c>
      <c r="D234" s="278">
        <v>129.18333333333334</v>
      </c>
      <c r="E234" s="278">
        <v>126.56666666666666</v>
      </c>
      <c r="F234" s="278">
        <v>125.13333333333333</v>
      </c>
      <c r="G234" s="278">
        <v>122.51666666666665</v>
      </c>
      <c r="H234" s="278">
        <v>130.61666666666667</v>
      </c>
      <c r="I234" s="278">
        <v>133.23333333333335</v>
      </c>
      <c r="J234" s="278">
        <v>134.66666666666669</v>
      </c>
      <c r="K234" s="276">
        <v>131.80000000000001</v>
      </c>
      <c r="L234" s="276">
        <v>127.75</v>
      </c>
      <c r="M234" s="276">
        <v>16.819769999999998</v>
      </c>
    </row>
    <row r="235" spans="1:13">
      <c r="A235" s="267">
        <v>227</v>
      </c>
      <c r="B235" s="276" t="s">
        <v>412</v>
      </c>
      <c r="C235" s="277">
        <v>147.15</v>
      </c>
      <c r="D235" s="278">
        <v>148.78333333333333</v>
      </c>
      <c r="E235" s="278">
        <v>144.86666666666667</v>
      </c>
      <c r="F235" s="278">
        <v>142.58333333333334</v>
      </c>
      <c r="G235" s="278">
        <v>138.66666666666669</v>
      </c>
      <c r="H235" s="278">
        <v>151.06666666666666</v>
      </c>
      <c r="I235" s="278">
        <v>154.98333333333335</v>
      </c>
      <c r="J235" s="278">
        <v>157.26666666666665</v>
      </c>
      <c r="K235" s="276">
        <v>152.69999999999999</v>
      </c>
      <c r="L235" s="276">
        <v>146.5</v>
      </c>
      <c r="M235" s="276">
        <v>20.337730000000001</v>
      </c>
    </row>
    <row r="236" spans="1:13">
      <c r="A236" s="267">
        <v>228</v>
      </c>
      <c r="B236" s="276" t="s">
        <v>1615</v>
      </c>
      <c r="C236" s="277">
        <v>5298.8</v>
      </c>
      <c r="D236" s="278">
        <v>5268.4666666666662</v>
      </c>
      <c r="E236" s="278">
        <v>5195.9333333333325</v>
      </c>
      <c r="F236" s="278">
        <v>5093.0666666666666</v>
      </c>
      <c r="G236" s="278">
        <v>5020.5333333333328</v>
      </c>
      <c r="H236" s="278">
        <v>5371.3333333333321</v>
      </c>
      <c r="I236" s="278">
        <v>5443.8666666666668</v>
      </c>
      <c r="J236" s="278">
        <v>5546.7333333333318</v>
      </c>
      <c r="K236" s="276">
        <v>5341</v>
      </c>
      <c r="L236" s="276">
        <v>5165.6000000000004</v>
      </c>
      <c r="M236" s="276">
        <v>0.89043000000000005</v>
      </c>
    </row>
    <row r="237" spans="1:13">
      <c r="A237" s="267">
        <v>229</v>
      </c>
      <c r="B237" s="276" t="s">
        <v>259</v>
      </c>
      <c r="C237" s="277">
        <v>86.05</v>
      </c>
      <c r="D237" s="278">
        <v>86.516666666666652</v>
      </c>
      <c r="E237" s="278">
        <v>83.633333333333297</v>
      </c>
      <c r="F237" s="278">
        <v>81.21666666666664</v>
      </c>
      <c r="G237" s="278">
        <v>78.333333333333286</v>
      </c>
      <c r="H237" s="278">
        <v>88.933333333333309</v>
      </c>
      <c r="I237" s="278">
        <v>91.816666666666663</v>
      </c>
      <c r="J237" s="278">
        <v>94.23333333333332</v>
      </c>
      <c r="K237" s="276">
        <v>89.4</v>
      </c>
      <c r="L237" s="276">
        <v>84.1</v>
      </c>
      <c r="M237" s="276">
        <v>69.355109999999996</v>
      </c>
    </row>
    <row r="238" spans="1:13">
      <c r="A238" s="267">
        <v>230</v>
      </c>
      <c r="B238" s="276" t="s">
        <v>123</v>
      </c>
      <c r="C238" s="277">
        <v>1736.35</v>
      </c>
      <c r="D238" s="278">
        <v>1736.1166666666668</v>
      </c>
      <c r="E238" s="278">
        <v>1722.2333333333336</v>
      </c>
      <c r="F238" s="278">
        <v>1708.1166666666668</v>
      </c>
      <c r="G238" s="278">
        <v>1694.2333333333336</v>
      </c>
      <c r="H238" s="278">
        <v>1750.2333333333336</v>
      </c>
      <c r="I238" s="278">
        <v>1764.1166666666668</v>
      </c>
      <c r="J238" s="278">
        <v>1778.2333333333336</v>
      </c>
      <c r="K238" s="276">
        <v>1750</v>
      </c>
      <c r="L238" s="276">
        <v>1722</v>
      </c>
      <c r="M238" s="276">
        <v>9.4329499999999999</v>
      </c>
    </row>
    <row r="239" spans="1:13">
      <c r="A239" s="267">
        <v>231</v>
      </c>
      <c r="B239" s="276" t="s">
        <v>1622</v>
      </c>
      <c r="C239" s="277">
        <v>280.05</v>
      </c>
      <c r="D239" s="278">
        <v>283.65000000000003</v>
      </c>
      <c r="E239" s="278">
        <v>273.65000000000009</v>
      </c>
      <c r="F239" s="278">
        <v>267.25000000000006</v>
      </c>
      <c r="G239" s="278">
        <v>257.25000000000011</v>
      </c>
      <c r="H239" s="278">
        <v>290.05000000000007</v>
      </c>
      <c r="I239" s="278">
        <v>300.04999999999995</v>
      </c>
      <c r="J239" s="278">
        <v>306.45000000000005</v>
      </c>
      <c r="K239" s="276">
        <v>293.64999999999998</v>
      </c>
      <c r="L239" s="276">
        <v>277.25</v>
      </c>
      <c r="M239" s="276">
        <v>2.5655000000000001</v>
      </c>
    </row>
    <row r="240" spans="1:13">
      <c r="A240" s="267">
        <v>232</v>
      </c>
      <c r="B240" s="276" t="s">
        <v>418</v>
      </c>
      <c r="C240" s="277">
        <v>336.3</v>
      </c>
      <c r="D240" s="278">
        <v>339.98333333333335</v>
      </c>
      <c r="E240" s="278">
        <v>330.01666666666671</v>
      </c>
      <c r="F240" s="278">
        <v>323.73333333333335</v>
      </c>
      <c r="G240" s="278">
        <v>313.76666666666671</v>
      </c>
      <c r="H240" s="278">
        <v>346.26666666666671</v>
      </c>
      <c r="I240" s="278">
        <v>356.23333333333341</v>
      </c>
      <c r="J240" s="278">
        <v>362.51666666666671</v>
      </c>
      <c r="K240" s="276">
        <v>349.95</v>
      </c>
      <c r="L240" s="276">
        <v>333.7</v>
      </c>
      <c r="M240" s="276">
        <v>0.62683999999999995</v>
      </c>
    </row>
    <row r="241" spans="1:13">
      <c r="A241" s="267">
        <v>233</v>
      </c>
      <c r="B241" s="276" t="s">
        <v>124</v>
      </c>
      <c r="C241" s="277">
        <v>915.85</v>
      </c>
      <c r="D241" s="278">
        <v>915.94999999999993</v>
      </c>
      <c r="E241" s="278">
        <v>904.89999999999986</v>
      </c>
      <c r="F241" s="278">
        <v>893.94999999999993</v>
      </c>
      <c r="G241" s="278">
        <v>882.89999999999986</v>
      </c>
      <c r="H241" s="278">
        <v>926.89999999999986</v>
      </c>
      <c r="I241" s="278">
        <v>937.94999999999982</v>
      </c>
      <c r="J241" s="278">
        <v>948.89999999999986</v>
      </c>
      <c r="K241" s="276">
        <v>927</v>
      </c>
      <c r="L241" s="276">
        <v>905</v>
      </c>
      <c r="M241" s="276">
        <v>91.455969999999994</v>
      </c>
    </row>
    <row r="242" spans="1:13">
      <c r="A242" s="267">
        <v>234</v>
      </c>
      <c r="B242" s="276" t="s">
        <v>419</v>
      </c>
      <c r="C242" s="277">
        <v>86.25</v>
      </c>
      <c r="D242" s="278">
        <v>86.84999999999998</v>
      </c>
      <c r="E242" s="278">
        <v>82.999999999999957</v>
      </c>
      <c r="F242" s="278">
        <v>79.749999999999972</v>
      </c>
      <c r="G242" s="278">
        <v>75.899999999999949</v>
      </c>
      <c r="H242" s="278">
        <v>90.099999999999966</v>
      </c>
      <c r="I242" s="278">
        <v>93.949999999999989</v>
      </c>
      <c r="J242" s="278">
        <v>97.199999999999974</v>
      </c>
      <c r="K242" s="276">
        <v>90.7</v>
      </c>
      <c r="L242" s="276">
        <v>83.6</v>
      </c>
      <c r="M242" s="276">
        <v>3.2227899999999998</v>
      </c>
    </row>
    <row r="243" spans="1:13">
      <c r="A243" s="267">
        <v>235</v>
      </c>
      <c r="B243" s="276" t="s">
        <v>125</v>
      </c>
      <c r="C243" s="277">
        <v>245.75</v>
      </c>
      <c r="D243" s="278">
        <v>244.86666666666667</v>
      </c>
      <c r="E243" s="278">
        <v>241.38333333333335</v>
      </c>
      <c r="F243" s="278">
        <v>237.01666666666668</v>
      </c>
      <c r="G243" s="278">
        <v>233.53333333333336</v>
      </c>
      <c r="H243" s="278">
        <v>249.23333333333335</v>
      </c>
      <c r="I243" s="278">
        <v>252.7166666666667</v>
      </c>
      <c r="J243" s="278">
        <v>257.08333333333337</v>
      </c>
      <c r="K243" s="276">
        <v>248.35</v>
      </c>
      <c r="L243" s="276">
        <v>240.5</v>
      </c>
      <c r="M243" s="276">
        <v>60.11938</v>
      </c>
    </row>
    <row r="244" spans="1:13">
      <c r="A244" s="267">
        <v>236</v>
      </c>
      <c r="B244" s="276" t="s">
        <v>126</v>
      </c>
      <c r="C244" s="277">
        <v>1167.75</v>
      </c>
      <c r="D244" s="278">
        <v>1163.1333333333334</v>
      </c>
      <c r="E244" s="278">
        <v>1154.6166666666668</v>
      </c>
      <c r="F244" s="278">
        <v>1141.4833333333333</v>
      </c>
      <c r="G244" s="278">
        <v>1132.9666666666667</v>
      </c>
      <c r="H244" s="278">
        <v>1176.2666666666669</v>
      </c>
      <c r="I244" s="278">
        <v>1184.7833333333338</v>
      </c>
      <c r="J244" s="278">
        <v>1197.916666666667</v>
      </c>
      <c r="K244" s="276">
        <v>1171.6500000000001</v>
      </c>
      <c r="L244" s="276">
        <v>1150</v>
      </c>
      <c r="M244" s="276">
        <v>94.887820000000005</v>
      </c>
    </row>
    <row r="245" spans="1:13">
      <c r="A245" s="267">
        <v>237</v>
      </c>
      <c r="B245" s="276" t="s">
        <v>1645</v>
      </c>
      <c r="C245" s="277">
        <v>640.95000000000005</v>
      </c>
      <c r="D245" s="278">
        <v>641.98333333333335</v>
      </c>
      <c r="E245" s="278">
        <v>633.9666666666667</v>
      </c>
      <c r="F245" s="278">
        <v>626.98333333333335</v>
      </c>
      <c r="G245" s="278">
        <v>618.9666666666667</v>
      </c>
      <c r="H245" s="278">
        <v>648.9666666666667</v>
      </c>
      <c r="I245" s="278">
        <v>656.98333333333335</v>
      </c>
      <c r="J245" s="278">
        <v>663.9666666666667</v>
      </c>
      <c r="K245" s="276">
        <v>650</v>
      </c>
      <c r="L245" s="276">
        <v>635</v>
      </c>
      <c r="M245" s="276">
        <v>0.18473999999999999</v>
      </c>
    </row>
    <row r="246" spans="1:13">
      <c r="A246" s="267">
        <v>238</v>
      </c>
      <c r="B246" s="276" t="s">
        <v>420</v>
      </c>
      <c r="C246" s="277">
        <v>292.7</v>
      </c>
      <c r="D246" s="278">
        <v>292.23333333333335</v>
      </c>
      <c r="E246" s="278">
        <v>286.91666666666669</v>
      </c>
      <c r="F246" s="278">
        <v>281.13333333333333</v>
      </c>
      <c r="G246" s="278">
        <v>275.81666666666666</v>
      </c>
      <c r="H246" s="278">
        <v>298.01666666666671</v>
      </c>
      <c r="I246" s="278">
        <v>303.33333333333331</v>
      </c>
      <c r="J246" s="278">
        <v>309.11666666666673</v>
      </c>
      <c r="K246" s="276">
        <v>297.55</v>
      </c>
      <c r="L246" s="276">
        <v>286.45</v>
      </c>
      <c r="M246" s="276">
        <v>15.1073</v>
      </c>
    </row>
    <row r="247" spans="1:13">
      <c r="A247" s="267">
        <v>239</v>
      </c>
      <c r="B247" s="276" t="s">
        <v>421</v>
      </c>
      <c r="C247" s="277">
        <v>283.2</v>
      </c>
      <c r="D247" s="278">
        <v>284.05</v>
      </c>
      <c r="E247" s="278">
        <v>279.15000000000003</v>
      </c>
      <c r="F247" s="278">
        <v>275.10000000000002</v>
      </c>
      <c r="G247" s="278">
        <v>270.20000000000005</v>
      </c>
      <c r="H247" s="278">
        <v>288.10000000000002</v>
      </c>
      <c r="I247" s="278">
        <v>293</v>
      </c>
      <c r="J247" s="278">
        <v>297.05</v>
      </c>
      <c r="K247" s="276">
        <v>288.95</v>
      </c>
      <c r="L247" s="276">
        <v>280</v>
      </c>
      <c r="M247" s="276">
        <v>1.21177</v>
      </c>
    </row>
    <row r="248" spans="1:13">
      <c r="A248" s="267">
        <v>240</v>
      </c>
      <c r="B248" s="276" t="s">
        <v>417</v>
      </c>
      <c r="C248" s="277">
        <v>11.4</v>
      </c>
      <c r="D248" s="278">
        <v>11.4</v>
      </c>
      <c r="E248" s="278">
        <v>11.100000000000001</v>
      </c>
      <c r="F248" s="278">
        <v>10.8</v>
      </c>
      <c r="G248" s="278">
        <v>10.500000000000002</v>
      </c>
      <c r="H248" s="278">
        <v>11.700000000000001</v>
      </c>
      <c r="I248" s="278">
        <v>12.000000000000002</v>
      </c>
      <c r="J248" s="278">
        <v>12.3</v>
      </c>
      <c r="K248" s="276">
        <v>11.7</v>
      </c>
      <c r="L248" s="276">
        <v>11.1</v>
      </c>
      <c r="M248" s="276">
        <v>44.307299999999998</v>
      </c>
    </row>
    <row r="249" spans="1:13">
      <c r="A249" s="267">
        <v>241</v>
      </c>
      <c r="B249" s="276" t="s">
        <v>127</v>
      </c>
      <c r="C249" s="277">
        <v>92.45</v>
      </c>
      <c r="D249" s="278">
        <v>92.5</v>
      </c>
      <c r="E249" s="278">
        <v>91.1</v>
      </c>
      <c r="F249" s="278">
        <v>89.75</v>
      </c>
      <c r="G249" s="278">
        <v>88.35</v>
      </c>
      <c r="H249" s="278">
        <v>93.85</v>
      </c>
      <c r="I249" s="278">
        <v>95.25</v>
      </c>
      <c r="J249" s="278">
        <v>96.6</v>
      </c>
      <c r="K249" s="276">
        <v>93.9</v>
      </c>
      <c r="L249" s="276">
        <v>91.15</v>
      </c>
      <c r="M249" s="276">
        <v>222.43189000000001</v>
      </c>
    </row>
    <row r="250" spans="1:13">
      <c r="A250" s="267">
        <v>242</v>
      </c>
      <c r="B250" s="276" t="s">
        <v>262</v>
      </c>
      <c r="C250" s="277">
        <v>2222.1</v>
      </c>
      <c r="D250" s="278">
        <v>2227.7666666666669</v>
      </c>
      <c r="E250" s="278">
        <v>2201.5333333333338</v>
      </c>
      <c r="F250" s="278">
        <v>2180.9666666666667</v>
      </c>
      <c r="G250" s="278">
        <v>2154.7333333333336</v>
      </c>
      <c r="H250" s="278">
        <v>2248.3333333333339</v>
      </c>
      <c r="I250" s="278">
        <v>2274.5666666666666</v>
      </c>
      <c r="J250" s="278">
        <v>2295.1333333333341</v>
      </c>
      <c r="K250" s="276">
        <v>2254</v>
      </c>
      <c r="L250" s="276">
        <v>2207.1999999999998</v>
      </c>
      <c r="M250" s="276">
        <v>2.2010000000000001</v>
      </c>
    </row>
    <row r="251" spans="1:13">
      <c r="A251" s="267">
        <v>243</v>
      </c>
      <c r="B251" s="276" t="s">
        <v>408</v>
      </c>
      <c r="C251" s="277">
        <v>115.95</v>
      </c>
      <c r="D251" s="278">
        <v>116.64999999999999</v>
      </c>
      <c r="E251" s="278">
        <v>114.79999999999998</v>
      </c>
      <c r="F251" s="278">
        <v>113.64999999999999</v>
      </c>
      <c r="G251" s="278">
        <v>111.79999999999998</v>
      </c>
      <c r="H251" s="278">
        <v>117.79999999999998</v>
      </c>
      <c r="I251" s="278">
        <v>119.64999999999998</v>
      </c>
      <c r="J251" s="278">
        <v>120.79999999999998</v>
      </c>
      <c r="K251" s="276">
        <v>118.5</v>
      </c>
      <c r="L251" s="276">
        <v>115.5</v>
      </c>
      <c r="M251" s="276">
        <v>2.2796400000000001</v>
      </c>
    </row>
    <row r="252" spans="1:13">
      <c r="A252" s="267">
        <v>244</v>
      </c>
      <c r="B252" s="276" t="s">
        <v>409</v>
      </c>
      <c r="C252" s="277">
        <v>88</v>
      </c>
      <c r="D252" s="278">
        <v>88.466666666666654</v>
      </c>
      <c r="E252" s="278">
        <v>86.883333333333312</v>
      </c>
      <c r="F252" s="278">
        <v>85.766666666666652</v>
      </c>
      <c r="G252" s="278">
        <v>84.183333333333309</v>
      </c>
      <c r="H252" s="278">
        <v>89.583333333333314</v>
      </c>
      <c r="I252" s="278">
        <v>91.166666666666657</v>
      </c>
      <c r="J252" s="278">
        <v>92.283333333333317</v>
      </c>
      <c r="K252" s="276">
        <v>90.05</v>
      </c>
      <c r="L252" s="276">
        <v>87.35</v>
      </c>
      <c r="M252" s="276">
        <v>4.6595300000000002</v>
      </c>
    </row>
    <row r="253" spans="1:13">
      <c r="A253" s="267">
        <v>245</v>
      </c>
      <c r="B253" s="276" t="s">
        <v>2931</v>
      </c>
      <c r="C253" s="277">
        <v>1452.75</v>
      </c>
      <c r="D253" s="278">
        <v>1460.8</v>
      </c>
      <c r="E253" s="278">
        <v>1396.9499999999998</v>
      </c>
      <c r="F253" s="278">
        <v>1341.1499999999999</v>
      </c>
      <c r="G253" s="278">
        <v>1277.2999999999997</v>
      </c>
      <c r="H253" s="278">
        <v>1516.6</v>
      </c>
      <c r="I253" s="278">
        <v>1580.4499999999998</v>
      </c>
      <c r="J253" s="278">
        <v>1636.25</v>
      </c>
      <c r="K253" s="276">
        <v>1524.65</v>
      </c>
      <c r="L253" s="276">
        <v>1405</v>
      </c>
      <c r="M253" s="276">
        <v>171.86933999999999</v>
      </c>
    </row>
    <row r="254" spans="1:13">
      <c r="A254" s="267">
        <v>246</v>
      </c>
      <c r="B254" s="276" t="s">
        <v>402</v>
      </c>
      <c r="C254" s="277">
        <v>476.1</v>
      </c>
      <c r="D254" s="278">
        <v>472.86666666666673</v>
      </c>
      <c r="E254" s="278">
        <v>466.43333333333345</v>
      </c>
      <c r="F254" s="278">
        <v>456.76666666666671</v>
      </c>
      <c r="G254" s="278">
        <v>450.33333333333343</v>
      </c>
      <c r="H254" s="278">
        <v>482.53333333333347</v>
      </c>
      <c r="I254" s="278">
        <v>488.96666666666675</v>
      </c>
      <c r="J254" s="278">
        <v>498.6333333333335</v>
      </c>
      <c r="K254" s="276">
        <v>479.3</v>
      </c>
      <c r="L254" s="276">
        <v>463.2</v>
      </c>
      <c r="M254" s="276">
        <v>39.274709999999999</v>
      </c>
    </row>
    <row r="255" spans="1:13">
      <c r="A255" s="267">
        <v>247</v>
      </c>
      <c r="B255" s="276" t="s">
        <v>128</v>
      </c>
      <c r="C255" s="277">
        <v>212.7</v>
      </c>
      <c r="D255" s="278">
        <v>209.83333333333334</v>
      </c>
      <c r="E255" s="278">
        <v>206.01666666666668</v>
      </c>
      <c r="F255" s="278">
        <v>199.33333333333334</v>
      </c>
      <c r="G255" s="278">
        <v>195.51666666666668</v>
      </c>
      <c r="H255" s="278">
        <v>216.51666666666668</v>
      </c>
      <c r="I255" s="278">
        <v>220.33333333333334</v>
      </c>
      <c r="J255" s="278">
        <v>227.01666666666668</v>
      </c>
      <c r="K255" s="276">
        <v>213.65</v>
      </c>
      <c r="L255" s="276">
        <v>203.15</v>
      </c>
      <c r="M255" s="276">
        <v>652.27494999999999</v>
      </c>
    </row>
    <row r="256" spans="1:13">
      <c r="A256" s="267">
        <v>248</v>
      </c>
      <c r="B256" s="276" t="s">
        <v>413</v>
      </c>
      <c r="C256" s="277">
        <v>281.2</v>
      </c>
      <c r="D256" s="278">
        <v>282.63333333333333</v>
      </c>
      <c r="E256" s="278">
        <v>275.56666666666666</v>
      </c>
      <c r="F256" s="278">
        <v>269.93333333333334</v>
      </c>
      <c r="G256" s="278">
        <v>262.86666666666667</v>
      </c>
      <c r="H256" s="278">
        <v>288.26666666666665</v>
      </c>
      <c r="I256" s="278">
        <v>295.33333333333326</v>
      </c>
      <c r="J256" s="278">
        <v>300.96666666666664</v>
      </c>
      <c r="K256" s="276">
        <v>289.7</v>
      </c>
      <c r="L256" s="276">
        <v>277</v>
      </c>
      <c r="M256" s="276">
        <v>0.79376000000000002</v>
      </c>
    </row>
    <row r="257" spans="1:13">
      <c r="A257" s="267">
        <v>249</v>
      </c>
      <c r="B257" s="276" t="s">
        <v>411</v>
      </c>
      <c r="C257" s="277">
        <v>129.1</v>
      </c>
      <c r="D257" s="278">
        <v>129.31666666666666</v>
      </c>
      <c r="E257" s="278">
        <v>127.73333333333332</v>
      </c>
      <c r="F257" s="278">
        <v>126.36666666666666</v>
      </c>
      <c r="G257" s="278">
        <v>124.78333333333332</v>
      </c>
      <c r="H257" s="278">
        <v>130.68333333333334</v>
      </c>
      <c r="I257" s="278">
        <v>132.26666666666671</v>
      </c>
      <c r="J257" s="278">
        <v>133.63333333333333</v>
      </c>
      <c r="K257" s="276">
        <v>130.9</v>
      </c>
      <c r="L257" s="276">
        <v>127.95</v>
      </c>
      <c r="M257" s="276">
        <v>4.5465600000000004</v>
      </c>
    </row>
    <row r="258" spans="1:13">
      <c r="A258" s="267">
        <v>250</v>
      </c>
      <c r="B258" s="276" t="s">
        <v>431</v>
      </c>
      <c r="C258" s="277">
        <v>24.4</v>
      </c>
      <c r="D258" s="278">
        <v>24.2</v>
      </c>
      <c r="E258" s="278">
        <v>23.2</v>
      </c>
      <c r="F258" s="278">
        <v>22</v>
      </c>
      <c r="G258" s="278">
        <v>21</v>
      </c>
      <c r="H258" s="278">
        <v>25.4</v>
      </c>
      <c r="I258" s="278">
        <v>26.4</v>
      </c>
      <c r="J258" s="278">
        <v>27.599999999999998</v>
      </c>
      <c r="K258" s="276">
        <v>25.2</v>
      </c>
      <c r="L258" s="276">
        <v>23</v>
      </c>
      <c r="M258" s="276">
        <v>43.468220000000002</v>
      </c>
    </row>
    <row r="259" spans="1:13">
      <c r="A259" s="267">
        <v>251</v>
      </c>
      <c r="B259" s="276" t="s">
        <v>428</v>
      </c>
      <c r="C259" s="277">
        <v>42.95</v>
      </c>
      <c r="D259" s="278">
        <v>42.966666666666669</v>
      </c>
      <c r="E259" s="278">
        <v>41.983333333333334</v>
      </c>
      <c r="F259" s="278">
        <v>41.016666666666666</v>
      </c>
      <c r="G259" s="278">
        <v>40.033333333333331</v>
      </c>
      <c r="H259" s="278">
        <v>43.933333333333337</v>
      </c>
      <c r="I259" s="278">
        <v>44.916666666666671</v>
      </c>
      <c r="J259" s="278">
        <v>45.88333333333334</v>
      </c>
      <c r="K259" s="276">
        <v>43.95</v>
      </c>
      <c r="L259" s="276">
        <v>42</v>
      </c>
      <c r="M259" s="276">
        <v>4.6539000000000001</v>
      </c>
    </row>
    <row r="260" spans="1:13">
      <c r="A260" s="267">
        <v>252</v>
      </c>
      <c r="B260" s="276" t="s">
        <v>429</v>
      </c>
      <c r="C260" s="277">
        <v>94.65</v>
      </c>
      <c r="D260" s="278">
        <v>94.866666666666674</v>
      </c>
      <c r="E260" s="278">
        <v>92.483333333333348</v>
      </c>
      <c r="F260" s="278">
        <v>90.316666666666677</v>
      </c>
      <c r="G260" s="278">
        <v>87.933333333333351</v>
      </c>
      <c r="H260" s="278">
        <v>97.033333333333346</v>
      </c>
      <c r="I260" s="278">
        <v>99.416666666666671</v>
      </c>
      <c r="J260" s="278">
        <v>101.58333333333334</v>
      </c>
      <c r="K260" s="276">
        <v>97.25</v>
      </c>
      <c r="L260" s="276">
        <v>92.7</v>
      </c>
      <c r="M260" s="276">
        <v>15.399900000000001</v>
      </c>
    </row>
    <row r="261" spans="1:13">
      <c r="A261" s="267">
        <v>253</v>
      </c>
      <c r="B261" s="276" t="s">
        <v>432</v>
      </c>
      <c r="C261" s="277">
        <v>55.65</v>
      </c>
      <c r="D261" s="278">
        <v>55.016666666666673</v>
      </c>
      <c r="E261" s="278">
        <v>53.633333333333347</v>
      </c>
      <c r="F261" s="278">
        <v>51.616666666666674</v>
      </c>
      <c r="G261" s="278">
        <v>50.233333333333348</v>
      </c>
      <c r="H261" s="278">
        <v>57.033333333333346</v>
      </c>
      <c r="I261" s="278">
        <v>58.416666666666671</v>
      </c>
      <c r="J261" s="278">
        <v>60.433333333333344</v>
      </c>
      <c r="K261" s="276">
        <v>56.4</v>
      </c>
      <c r="L261" s="276">
        <v>53</v>
      </c>
      <c r="M261" s="276">
        <v>13.133190000000001</v>
      </c>
    </row>
    <row r="262" spans="1:13">
      <c r="A262" s="267">
        <v>254</v>
      </c>
      <c r="B262" s="276" t="s">
        <v>422</v>
      </c>
      <c r="C262" s="277">
        <v>1002.15</v>
      </c>
      <c r="D262" s="278">
        <v>1000.4</v>
      </c>
      <c r="E262" s="278">
        <v>992.8</v>
      </c>
      <c r="F262" s="278">
        <v>983.44999999999993</v>
      </c>
      <c r="G262" s="278">
        <v>975.84999999999991</v>
      </c>
      <c r="H262" s="278">
        <v>1009.75</v>
      </c>
      <c r="I262" s="278">
        <v>1017.3500000000001</v>
      </c>
      <c r="J262" s="278">
        <v>1026.7</v>
      </c>
      <c r="K262" s="276">
        <v>1008</v>
      </c>
      <c r="L262" s="276">
        <v>991.05</v>
      </c>
      <c r="M262" s="276">
        <v>0.77627000000000002</v>
      </c>
    </row>
    <row r="263" spans="1:13">
      <c r="A263" s="267">
        <v>255</v>
      </c>
      <c r="B263" s="276" t="s">
        <v>436</v>
      </c>
      <c r="C263" s="277">
        <v>2217.15</v>
      </c>
      <c r="D263" s="278">
        <v>2228.6833333333334</v>
      </c>
      <c r="E263" s="278">
        <v>2191.4666666666667</v>
      </c>
      <c r="F263" s="278">
        <v>2165.7833333333333</v>
      </c>
      <c r="G263" s="278">
        <v>2128.5666666666666</v>
      </c>
      <c r="H263" s="278">
        <v>2254.3666666666668</v>
      </c>
      <c r="I263" s="278">
        <v>2291.5833333333339</v>
      </c>
      <c r="J263" s="278">
        <v>2317.2666666666669</v>
      </c>
      <c r="K263" s="276">
        <v>2265.9</v>
      </c>
      <c r="L263" s="276">
        <v>2203</v>
      </c>
      <c r="M263" s="276">
        <v>0.10918</v>
      </c>
    </row>
    <row r="264" spans="1:13">
      <c r="A264" s="267">
        <v>256</v>
      </c>
      <c r="B264" s="276" t="s">
        <v>433</v>
      </c>
      <c r="C264" s="277">
        <v>72.349999999999994</v>
      </c>
      <c r="D264" s="278">
        <v>72.45</v>
      </c>
      <c r="E264" s="278">
        <v>71.150000000000006</v>
      </c>
      <c r="F264" s="278">
        <v>69.95</v>
      </c>
      <c r="G264" s="278">
        <v>68.650000000000006</v>
      </c>
      <c r="H264" s="278">
        <v>73.650000000000006</v>
      </c>
      <c r="I264" s="278">
        <v>74.949999999999989</v>
      </c>
      <c r="J264" s="278">
        <v>76.150000000000006</v>
      </c>
      <c r="K264" s="276">
        <v>73.75</v>
      </c>
      <c r="L264" s="276">
        <v>71.25</v>
      </c>
      <c r="M264" s="276">
        <v>9.1156000000000006</v>
      </c>
    </row>
    <row r="265" spans="1:13">
      <c r="A265" s="267">
        <v>257</v>
      </c>
      <c r="B265" s="276" t="s">
        <v>129</v>
      </c>
      <c r="C265" s="277">
        <v>259.39999999999998</v>
      </c>
      <c r="D265" s="278">
        <v>258.51666666666665</v>
      </c>
      <c r="E265" s="278">
        <v>253.43333333333328</v>
      </c>
      <c r="F265" s="278">
        <v>247.46666666666664</v>
      </c>
      <c r="G265" s="278">
        <v>242.38333333333327</v>
      </c>
      <c r="H265" s="278">
        <v>264.48333333333329</v>
      </c>
      <c r="I265" s="278">
        <v>269.56666666666666</v>
      </c>
      <c r="J265" s="278">
        <v>275.5333333333333</v>
      </c>
      <c r="K265" s="276">
        <v>263.60000000000002</v>
      </c>
      <c r="L265" s="276">
        <v>252.55</v>
      </c>
      <c r="M265" s="276">
        <v>77.203360000000004</v>
      </c>
    </row>
    <row r="266" spans="1:13">
      <c r="A266" s="267">
        <v>258</v>
      </c>
      <c r="B266" s="276" t="s">
        <v>423</v>
      </c>
      <c r="C266" s="277">
        <v>1978.45</v>
      </c>
      <c r="D266" s="278">
        <v>1995.6499999999999</v>
      </c>
      <c r="E266" s="278">
        <v>1953.2999999999997</v>
      </c>
      <c r="F266" s="278">
        <v>1928.1499999999999</v>
      </c>
      <c r="G266" s="278">
        <v>1885.7999999999997</v>
      </c>
      <c r="H266" s="278">
        <v>2020.7999999999997</v>
      </c>
      <c r="I266" s="278">
        <v>2063.1499999999996</v>
      </c>
      <c r="J266" s="278">
        <v>2088.2999999999997</v>
      </c>
      <c r="K266" s="276">
        <v>2038</v>
      </c>
      <c r="L266" s="276">
        <v>1970.5</v>
      </c>
      <c r="M266" s="276">
        <v>1.16601</v>
      </c>
    </row>
    <row r="267" spans="1:13">
      <c r="A267" s="267">
        <v>259</v>
      </c>
      <c r="B267" s="276" t="s">
        <v>424</v>
      </c>
      <c r="C267" s="277">
        <v>344.15</v>
      </c>
      <c r="D267" s="278">
        <v>346.56666666666666</v>
      </c>
      <c r="E267" s="278">
        <v>341.13333333333333</v>
      </c>
      <c r="F267" s="278">
        <v>338.11666666666667</v>
      </c>
      <c r="G267" s="278">
        <v>332.68333333333334</v>
      </c>
      <c r="H267" s="278">
        <v>349.58333333333331</v>
      </c>
      <c r="I267" s="278">
        <v>355.01666666666659</v>
      </c>
      <c r="J267" s="278">
        <v>358.0333333333333</v>
      </c>
      <c r="K267" s="276">
        <v>352</v>
      </c>
      <c r="L267" s="276">
        <v>343.55</v>
      </c>
      <c r="M267" s="276">
        <v>2.37466</v>
      </c>
    </row>
    <row r="268" spans="1:13">
      <c r="A268" s="267">
        <v>260</v>
      </c>
      <c r="B268" s="276" t="s">
        <v>425</v>
      </c>
      <c r="C268" s="277">
        <v>101.25</v>
      </c>
      <c r="D268" s="278">
        <v>101.63333333333333</v>
      </c>
      <c r="E268" s="278">
        <v>99.916666666666657</v>
      </c>
      <c r="F268" s="278">
        <v>98.583333333333329</v>
      </c>
      <c r="G268" s="278">
        <v>96.86666666666666</v>
      </c>
      <c r="H268" s="278">
        <v>102.96666666666665</v>
      </c>
      <c r="I268" s="278">
        <v>104.68333333333332</v>
      </c>
      <c r="J268" s="278">
        <v>106.01666666666665</v>
      </c>
      <c r="K268" s="276">
        <v>103.35</v>
      </c>
      <c r="L268" s="276">
        <v>100.3</v>
      </c>
      <c r="M268" s="276">
        <v>6.9892099999999999</v>
      </c>
    </row>
    <row r="269" spans="1:13">
      <c r="A269" s="267">
        <v>261</v>
      </c>
      <c r="B269" s="276" t="s">
        <v>426</v>
      </c>
      <c r="C269" s="277">
        <v>81.7</v>
      </c>
      <c r="D269" s="278">
        <v>82.033333333333346</v>
      </c>
      <c r="E269" s="278">
        <v>79.916666666666686</v>
      </c>
      <c r="F269" s="278">
        <v>78.13333333333334</v>
      </c>
      <c r="G269" s="278">
        <v>76.01666666666668</v>
      </c>
      <c r="H269" s="278">
        <v>83.816666666666691</v>
      </c>
      <c r="I269" s="278">
        <v>85.933333333333337</v>
      </c>
      <c r="J269" s="278">
        <v>87.716666666666697</v>
      </c>
      <c r="K269" s="276">
        <v>84.15</v>
      </c>
      <c r="L269" s="276">
        <v>80.25</v>
      </c>
      <c r="M269" s="276">
        <v>9.1067300000000007</v>
      </c>
    </row>
    <row r="270" spans="1:13">
      <c r="A270" s="267">
        <v>262</v>
      </c>
      <c r="B270" s="276" t="s">
        <v>427</v>
      </c>
      <c r="C270" s="277">
        <v>83.85</v>
      </c>
      <c r="D270" s="278">
        <v>83.2</v>
      </c>
      <c r="E270" s="278">
        <v>81.7</v>
      </c>
      <c r="F270" s="278">
        <v>79.55</v>
      </c>
      <c r="G270" s="278">
        <v>78.05</v>
      </c>
      <c r="H270" s="278">
        <v>85.350000000000009</v>
      </c>
      <c r="I270" s="278">
        <v>86.850000000000009</v>
      </c>
      <c r="J270" s="278">
        <v>89.000000000000014</v>
      </c>
      <c r="K270" s="276">
        <v>84.7</v>
      </c>
      <c r="L270" s="276">
        <v>81.05</v>
      </c>
      <c r="M270" s="276">
        <v>12.63883</v>
      </c>
    </row>
    <row r="271" spans="1:13">
      <c r="A271" s="267">
        <v>263</v>
      </c>
      <c r="B271" s="276" t="s">
        <v>435</v>
      </c>
      <c r="C271" s="277">
        <v>66.349999999999994</v>
      </c>
      <c r="D271" s="278">
        <v>66.383333333333326</v>
      </c>
      <c r="E271" s="278">
        <v>64.766666666666652</v>
      </c>
      <c r="F271" s="278">
        <v>63.183333333333323</v>
      </c>
      <c r="G271" s="278">
        <v>61.566666666666649</v>
      </c>
      <c r="H271" s="278">
        <v>67.966666666666654</v>
      </c>
      <c r="I271" s="278">
        <v>69.583333333333329</v>
      </c>
      <c r="J271" s="278">
        <v>71.166666666666657</v>
      </c>
      <c r="K271" s="276">
        <v>68</v>
      </c>
      <c r="L271" s="276">
        <v>64.8</v>
      </c>
      <c r="M271" s="276">
        <v>7.2654899999999998</v>
      </c>
    </row>
    <row r="272" spans="1:13">
      <c r="A272" s="267">
        <v>264</v>
      </c>
      <c r="B272" s="276" t="s">
        <v>434</v>
      </c>
      <c r="C272" s="277">
        <v>129.94999999999999</v>
      </c>
      <c r="D272" s="278">
        <v>128.53333333333333</v>
      </c>
      <c r="E272" s="278">
        <v>124.61666666666667</v>
      </c>
      <c r="F272" s="278">
        <v>119.28333333333335</v>
      </c>
      <c r="G272" s="278">
        <v>115.36666666666669</v>
      </c>
      <c r="H272" s="278">
        <v>133.86666666666667</v>
      </c>
      <c r="I272" s="278">
        <v>137.78333333333336</v>
      </c>
      <c r="J272" s="278">
        <v>143.11666666666665</v>
      </c>
      <c r="K272" s="276">
        <v>132.44999999999999</v>
      </c>
      <c r="L272" s="276">
        <v>123.2</v>
      </c>
      <c r="M272" s="276">
        <v>6.2061400000000004</v>
      </c>
    </row>
    <row r="273" spans="1:13">
      <c r="A273" s="267">
        <v>265</v>
      </c>
      <c r="B273" s="276" t="s">
        <v>263</v>
      </c>
      <c r="C273" s="277">
        <v>65.400000000000006</v>
      </c>
      <c r="D273" s="278">
        <v>65.13333333333334</v>
      </c>
      <c r="E273" s="278">
        <v>64.26666666666668</v>
      </c>
      <c r="F273" s="278">
        <v>63.13333333333334</v>
      </c>
      <c r="G273" s="278">
        <v>62.26666666666668</v>
      </c>
      <c r="H273" s="278">
        <v>66.26666666666668</v>
      </c>
      <c r="I273" s="278">
        <v>67.133333333333326</v>
      </c>
      <c r="J273" s="278">
        <v>68.26666666666668</v>
      </c>
      <c r="K273" s="276">
        <v>66</v>
      </c>
      <c r="L273" s="276">
        <v>64</v>
      </c>
      <c r="M273" s="276">
        <v>11.363519999999999</v>
      </c>
    </row>
    <row r="274" spans="1:13">
      <c r="A274" s="267">
        <v>266</v>
      </c>
      <c r="B274" s="276" t="s">
        <v>130</v>
      </c>
      <c r="C274" s="277">
        <v>362.3</v>
      </c>
      <c r="D274" s="278">
        <v>361.68333333333334</v>
      </c>
      <c r="E274" s="278">
        <v>356.91666666666669</v>
      </c>
      <c r="F274" s="278">
        <v>351.53333333333336</v>
      </c>
      <c r="G274" s="278">
        <v>346.76666666666671</v>
      </c>
      <c r="H274" s="278">
        <v>367.06666666666666</v>
      </c>
      <c r="I274" s="278">
        <v>371.83333333333331</v>
      </c>
      <c r="J274" s="278">
        <v>377.21666666666664</v>
      </c>
      <c r="K274" s="276">
        <v>366.45</v>
      </c>
      <c r="L274" s="276">
        <v>356.3</v>
      </c>
      <c r="M274" s="276">
        <v>64.299009999999996</v>
      </c>
    </row>
    <row r="275" spans="1:13">
      <c r="A275" s="267">
        <v>267</v>
      </c>
      <c r="B275" s="276" t="s">
        <v>264</v>
      </c>
      <c r="C275" s="277">
        <v>811.45</v>
      </c>
      <c r="D275" s="278">
        <v>820.55000000000007</v>
      </c>
      <c r="E275" s="278">
        <v>794.90000000000009</v>
      </c>
      <c r="F275" s="278">
        <v>778.35</v>
      </c>
      <c r="G275" s="278">
        <v>752.7</v>
      </c>
      <c r="H275" s="278">
        <v>837.10000000000014</v>
      </c>
      <c r="I275" s="278">
        <v>862.75</v>
      </c>
      <c r="J275" s="278">
        <v>879.30000000000018</v>
      </c>
      <c r="K275" s="276">
        <v>846.2</v>
      </c>
      <c r="L275" s="276">
        <v>804</v>
      </c>
      <c r="M275" s="276">
        <v>3.9487999999999999</v>
      </c>
    </row>
    <row r="276" spans="1:13">
      <c r="A276" s="267">
        <v>268</v>
      </c>
      <c r="B276" s="276" t="s">
        <v>131</v>
      </c>
      <c r="C276" s="277">
        <v>2578.15</v>
      </c>
      <c r="D276" s="278">
        <v>2568.2999999999997</v>
      </c>
      <c r="E276" s="278">
        <v>2527.8499999999995</v>
      </c>
      <c r="F276" s="278">
        <v>2477.5499999999997</v>
      </c>
      <c r="G276" s="278">
        <v>2437.0999999999995</v>
      </c>
      <c r="H276" s="278">
        <v>2618.5999999999995</v>
      </c>
      <c r="I276" s="278">
        <v>2659.0499999999993</v>
      </c>
      <c r="J276" s="278">
        <v>2709.3499999999995</v>
      </c>
      <c r="K276" s="276">
        <v>2608.75</v>
      </c>
      <c r="L276" s="276">
        <v>2518</v>
      </c>
      <c r="M276" s="276">
        <v>10.184939999999999</v>
      </c>
    </row>
    <row r="277" spans="1:13">
      <c r="A277" s="267">
        <v>269</v>
      </c>
      <c r="B277" s="276" t="s">
        <v>132</v>
      </c>
      <c r="C277" s="277">
        <v>610.04999999999995</v>
      </c>
      <c r="D277" s="278">
        <v>614.68333333333328</v>
      </c>
      <c r="E277" s="278">
        <v>602.36666666666656</v>
      </c>
      <c r="F277" s="278">
        <v>594.68333333333328</v>
      </c>
      <c r="G277" s="278">
        <v>582.36666666666656</v>
      </c>
      <c r="H277" s="278">
        <v>622.36666666666656</v>
      </c>
      <c r="I277" s="278">
        <v>634.68333333333339</v>
      </c>
      <c r="J277" s="278">
        <v>642.36666666666656</v>
      </c>
      <c r="K277" s="276">
        <v>627</v>
      </c>
      <c r="L277" s="276">
        <v>607</v>
      </c>
      <c r="M277" s="276">
        <v>4.7211999999999996</v>
      </c>
    </row>
    <row r="278" spans="1:13">
      <c r="A278" s="267">
        <v>270</v>
      </c>
      <c r="B278" s="276" t="s">
        <v>437</v>
      </c>
      <c r="C278" s="277">
        <v>142.35</v>
      </c>
      <c r="D278" s="278">
        <v>141.65</v>
      </c>
      <c r="E278" s="278">
        <v>139.45000000000002</v>
      </c>
      <c r="F278" s="278">
        <v>136.55000000000001</v>
      </c>
      <c r="G278" s="278">
        <v>134.35000000000002</v>
      </c>
      <c r="H278" s="278">
        <v>144.55000000000001</v>
      </c>
      <c r="I278" s="278">
        <v>146.75</v>
      </c>
      <c r="J278" s="278">
        <v>149.65</v>
      </c>
      <c r="K278" s="276">
        <v>143.85</v>
      </c>
      <c r="L278" s="276">
        <v>138.75</v>
      </c>
      <c r="M278" s="276">
        <v>6.0759600000000002</v>
      </c>
    </row>
    <row r="279" spans="1:13">
      <c r="A279" s="267">
        <v>271</v>
      </c>
      <c r="B279" s="276" t="s">
        <v>443</v>
      </c>
      <c r="C279" s="277">
        <v>656.75</v>
      </c>
      <c r="D279" s="278">
        <v>656.7166666666667</v>
      </c>
      <c r="E279" s="278">
        <v>650.13333333333344</v>
      </c>
      <c r="F279" s="278">
        <v>643.51666666666677</v>
      </c>
      <c r="G279" s="278">
        <v>636.93333333333351</v>
      </c>
      <c r="H279" s="278">
        <v>663.33333333333337</v>
      </c>
      <c r="I279" s="278">
        <v>669.91666666666663</v>
      </c>
      <c r="J279" s="278">
        <v>676.5333333333333</v>
      </c>
      <c r="K279" s="276">
        <v>663.3</v>
      </c>
      <c r="L279" s="276">
        <v>650.1</v>
      </c>
      <c r="M279" s="276">
        <v>1.9437599999999999</v>
      </c>
    </row>
    <row r="280" spans="1:13">
      <c r="A280" s="267">
        <v>272</v>
      </c>
      <c r="B280" s="276" t="s">
        <v>444</v>
      </c>
      <c r="C280" s="277">
        <v>303.55</v>
      </c>
      <c r="D280" s="278">
        <v>309.10000000000002</v>
      </c>
      <c r="E280" s="278">
        <v>292.10000000000002</v>
      </c>
      <c r="F280" s="278">
        <v>280.64999999999998</v>
      </c>
      <c r="G280" s="278">
        <v>263.64999999999998</v>
      </c>
      <c r="H280" s="278">
        <v>320.55000000000007</v>
      </c>
      <c r="I280" s="278">
        <v>337.55000000000007</v>
      </c>
      <c r="J280" s="278">
        <v>349.00000000000011</v>
      </c>
      <c r="K280" s="276">
        <v>326.10000000000002</v>
      </c>
      <c r="L280" s="276">
        <v>297.64999999999998</v>
      </c>
      <c r="M280" s="276">
        <v>18.716889999999999</v>
      </c>
    </row>
    <row r="281" spans="1:13">
      <c r="A281" s="267">
        <v>273</v>
      </c>
      <c r="B281" s="276" t="s">
        <v>445</v>
      </c>
      <c r="C281" s="277">
        <v>556.15</v>
      </c>
      <c r="D281" s="278">
        <v>555.7833333333333</v>
      </c>
      <c r="E281" s="278">
        <v>551.61666666666656</v>
      </c>
      <c r="F281" s="278">
        <v>547.08333333333326</v>
      </c>
      <c r="G281" s="278">
        <v>542.91666666666652</v>
      </c>
      <c r="H281" s="278">
        <v>560.31666666666661</v>
      </c>
      <c r="I281" s="278">
        <v>564.48333333333335</v>
      </c>
      <c r="J281" s="278">
        <v>569.01666666666665</v>
      </c>
      <c r="K281" s="276">
        <v>559.95000000000005</v>
      </c>
      <c r="L281" s="276">
        <v>551.25</v>
      </c>
      <c r="M281" s="276">
        <v>0.46490999999999999</v>
      </c>
    </row>
    <row r="282" spans="1:13">
      <c r="A282" s="267">
        <v>274</v>
      </c>
      <c r="B282" s="276" t="s">
        <v>447</v>
      </c>
      <c r="C282" s="277">
        <v>47.55</v>
      </c>
      <c r="D282" s="278">
        <v>46.1</v>
      </c>
      <c r="E282" s="278">
        <v>43.95</v>
      </c>
      <c r="F282" s="278">
        <v>40.35</v>
      </c>
      <c r="G282" s="278">
        <v>38.200000000000003</v>
      </c>
      <c r="H282" s="278">
        <v>49.7</v>
      </c>
      <c r="I282" s="278">
        <v>51.849999999999994</v>
      </c>
      <c r="J282" s="278">
        <v>55.45</v>
      </c>
      <c r="K282" s="276">
        <v>48.25</v>
      </c>
      <c r="L282" s="276">
        <v>42.5</v>
      </c>
      <c r="M282" s="276">
        <v>131.35203999999999</v>
      </c>
    </row>
    <row r="283" spans="1:13">
      <c r="A283" s="267">
        <v>275</v>
      </c>
      <c r="B283" s="276" t="s">
        <v>449</v>
      </c>
      <c r="C283" s="277">
        <v>370.4</v>
      </c>
      <c r="D283" s="278">
        <v>370.76666666666665</v>
      </c>
      <c r="E283" s="278">
        <v>367.63333333333333</v>
      </c>
      <c r="F283" s="278">
        <v>364.86666666666667</v>
      </c>
      <c r="G283" s="278">
        <v>361.73333333333335</v>
      </c>
      <c r="H283" s="278">
        <v>373.5333333333333</v>
      </c>
      <c r="I283" s="278">
        <v>376.66666666666663</v>
      </c>
      <c r="J283" s="278">
        <v>379.43333333333328</v>
      </c>
      <c r="K283" s="276">
        <v>373.9</v>
      </c>
      <c r="L283" s="276">
        <v>368</v>
      </c>
      <c r="M283" s="276">
        <v>2.6253799999999998</v>
      </c>
    </row>
    <row r="284" spans="1:13">
      <c r="A284" s="267">
        <v>276</v>
      </c>
      <c r="B284" s="276" t="s">
        <v>439</v>
      </c>
      <c r="C284" s="277">
        <v>424.4</v>
      </c>
      <c r="D284" s="278">
        <v>424.81666666666666</v>
      </c>
      <c r="E284" s="278">
        <v>416.63333333333333</v>
      </c>
      <c r="F284" s="278">
        <v>408.86666666666667</v>
      </c>
      <c r="G284" s="278">
        <v>400.68333333333334</v>
      </c>
      <c r="H284" s="278">
        <v>432.58333333333331</v>
      </c>
      <c r="I284" s="278">
        <v>440.76666666666659</v>
      </c>
      <c r="J284" s="278">
        <v>448.5333333333333</v>
      </c>
      <c r="K284" s="276">
        <v>433</v>
      </c>
      <c r="L284" s="276">
        <v>417.05</v>
      </c>
      <c r="M284" s="276">
        <v>0.99604000000000004</v>
      </c>
    </row>
    <row r="285" spans="1:13">
      <c r="A285" s="267">
        <v>277</v>
      </c>
      <c r="B285" s="276" t="s">
        <v>440</v>
      </c>
      <c r="C285" s="277">
        <v>299.7</v>
      </c>
      <c r="D285" s="278">
        <v>302.13333333333333</v>
      </c>
      <c r="E285" s="278">
        <v>294.56666666666666</v>
      </c>
      <c r="F285" s="278">
        <v>289.43333333333334</v>
      </c>
      <c r="G285" s="278">
        <v>281.86666666666667</v>
      </c>
      <c r="H285" s="278">
        <v>307.26666666666665</v>
      </c>
      <c r="I285" s="278">
        <v>314.83333333333326</v>
      </c>
      <c r="J285" s="278">
        <v>319.96666666666664</v>
      </c>
      <c r="K285" s="276">
        <v>309.7</v>
      </c>
      <c r="L285" s="276">
        <v>297</v>
      </c>
      <c r="M285" s="276">
        <v>1.9249799999999999</v>
      </c>
    </row>
    <row r="286" spans="1:13">
      <c r="A286" s="267">
        <v>278</v>
      </c>
      <c r="B286" s="276" t="s">
        <v>451</v>
      </c>
      <c r="C286" s="277">
        <v>207.4</v>
      </c>
      <c r="D286" s="278">
        <v>208.31666666666669</v>
      </c>
      <c r="E286" s="278">
        <v>205.08333333333337</v>
      </c>
      <c r="F286" s="278">
        <v>202.76666666666668</v>
      </c>
      <c r="G286" s="278">
        <v>199.53333333333336</v>
      </c>
      <c r="H286" s="278">
        <v>210.63333333333338</v>
      </c>
      <c r="I286" s="278">
        <v>213.86666666666667</v>
      </c>
      <c r="J286" s="278">
        <v>216.18333333333339</v>
      </c>
      <c r="K286" s="276">
        <v>211.55</v>
      </c>
      <c r="L286" s="276">
        <v>206</v>
      </c>
      <c r="M286" s="276">
        <v>0.54937000000000002</v>
      </c>
    </row>
    <row r="287" spans="1:13">
      <c r="A287" s="267">
        <v>279</v>
      </c>
      <c r="B287" s="276" t="s">
        <v>133</v>
      </c>
      <c r="C287" s="277">
        <v>1903.3</v>
      </c>
      <c r="D287" s="278">
        <v>1894.3499999999997</v>
      </c>
      <c r="E287" s="278">
        <v>1868.7999999999993</v>
      </c>
      <c r="F287" s="278">
        <v>1834.2999999999995</v>
      </c>
      <c r="G287" s="278">
        <v>1808.7499999999991</v>
      </c>
      <c r="H287" s="278">
        <v>1928.8499999999995</v>
      </c>
      <c r="I287" s="278">
        <v>1954.4</v>
      </c>
      <c r="J287" s="278">
        <v>1988.8999999999996</v>
      </c>
      <c r="K287" s="276">
        <v>1919.9</v>
      </c>
      <c r="L287" s="276">
        <v>1859.85</v>
      </c>
      <c r="M287" s="276">
        <v>46.952159999999999</v>
      </c>
    </row>
    <row r="288" spans="1:13">
      <c r="A288" s="267">
        <v>280</v>
      </c>
      <c r="B288" s="276" t="s">
        <v>441</v>
      </c>
      <c r="C288" s="277">
        <v>107.7</v>
      </c>
      <c r="D288" s="278">
        <v>109.25</v>
      </c>
      <c r="E288" s="278">
        <v>105.75</v>
      </c>
      <c r="F288" s="278">
        <v>103.8</v>
      </c>
      <c r="G288" s="278">
        <v>100.3</v>
      </c>
      <c r="H288" s="278">
        <v>111.2</v>
      </c>
      <c r="I288" s="278">
        <v>114.7</v>
      </c>
      <c r="J288" s="278">
        <v>116.65</v>
      </c>
      <c r="K288" s="276">
        <v>112.75</v>
      </c>
      <c r="L288" s="276">
        <v>107.3</v>
      </c>
      <c r="M288" s="276">
        <v>4.7755299999999998</v>
      </c>
    </row>
    <row r="289" spans="1:13">
      <c r="A289" s="267">
        <v>281</v>
      </c>
      <c r="B289" s="276" t="s">
        <v>438</v>
      </c>
      <c r="C289" s="277">
        <v>833.3</v>
      </c>
      <c r="D289" s="278">
        <v>837.13333333333333</v>
      </c>
      <c r="E289" s="278">
        <v>819.26666666666665</v>
      </c>
      <c r="F289" s="278">
        <v>805.23333333333335</v>
      </c>
      <c r="G289" s="278">
        <v>787.36666666666667</v>
      </c>
      <c r="H289" s="278">
        <v>851.16666666666663</v>
      </c>
      <c r="I289" s="278">
        <v>869.03333333333319</v>
      </c>
      <c r="J289" s="278">
        <v>883.06666666666661</v>
      </c>
      <c r="K289" s="276">
        <v>855</v>
      </c>
      <c r="L289" s="276">
        <v>823.1</v>
      </c>
      <c r="M289" s="276">
        <v>0.50517000000000001</v>
      </c>
    </row>
    <row r="290" spans="1:13">
      <c r="A290" s="267">
        <v>282</v>
      </c>
      <c r="B290" s="276" t="s">
        <v>442</v>
      </c>
      <c r="C290" s="277">
        <v>255.75</v>
      </c>
      <c r="D290" s="278">
        <v>254.41666666666666</v>
      </c>
      <c r="E290" s="278">
        <v>248.83333333333331</v>
      </c>
      <c r="F290" s="278">
        <v>241.91666666666666</v>
      </c>
      <c r="G290" s="278">
        <v>236.33333333333331</v>
      </c>
      <c r="H290" s="278">
        <v>261.33333333333331</v>
      </c>
      <c r="I290" s="278">
        <v>266.91666666666663</v>
      </c>
      <c r="J290" s="278">
        <v>273.83333333333331</v>
      </c>
      <c r="K290" s="276">
        <v>260</v>
      </c>
      <c r="L290" s="276">
        <v>247.5</v>
      </c>
      <c r="M290" s="276">
        <v>11.8744</v>
      </c>
    </row>
    <row r="291" spans="1:13">
      <c r="A291" s="267">
        <v>283</v>
      </c>
      <c r="B291" s="276" t="s">
        <v>1830</v>
      </c>
      <c r="C291" s="277">
        <v>598.35</v>
      </c>
      <c r="D291" s="278">
        <v>597.1</v>
      </c>
      <c r="E291" s="278">
        <v>589.20000000000005</v>
      </c>
      <c r="F291" s="278">
        <v>580.05000000000007</v>
      </c>
      <c r="G291" s="278">
        <v>572.15000000000009</v>
      </c>
      <c r="H291" s="278">
        <v>606.25</v>
      </c>
      <c r="I291" s="278">
        <v>614.14999999999986</v>
      </c>
      <c r="J291" s="278">
        <v>623.29999999999995</v>
      </c>
      <c r="K291" s="276">
        <v>605</v>
      </c>
      <c r="L291" s="276">
        <v>587.95000000000005</v>
      </c>
      <c r="M291" s="276">
        <v>0.52307999999999999</v>
      </c>
    </row>
    <row r="292" spans="1:13">
      <c r="A292" s="267">
        <v>284</v>
      </c>
      <c r="B292" s="276" t="s">
        <v>448</v>
      </c>
      <c r="C292" s="277">
        <v>528.1</v>
      </c>
      <c r="D292" s="278">
        <v>523.71666666666658</v>
      </c>
      <c r="E292" s="278">
        <v>514.43333333333317</v>
      </c>
      <c r="F292" s="278">
        <v>500.76666666666659</v>
      </c>
      <c r="G292" s="278">
        <v>491.48333333333318</v>
      </c>
      <c r="H292" s="278">
        <v>537.38333333333321</v>
      </c>
      <c r="I292" s="278">
        <v>546.66666666666674</v>
      </c>
      <c r="J292" s="278">
        <v>560.33333333333314</v>
      </c>
      <c r="K292" s="276">
        <v>533</v>
      </c>
      <c r="L292" s="276">
        <v>510.05</v>
      </c>
      <c r="M292" s="276">
        <v>16.116859999999999</v>
      </c>
    </row>
    <row r="293" spans="1:13">
      <c r="A293" s="267">
        <v>285</v>
      </c>
      <c r="B293" s="276" t="s">
        <v>446</v>
      </c>
      <c r="C293" s="277">
        <v>58.65</v>
      </c>
      <c r="D293" s="278">
        <v>58.566666666666663</v>
      </c>
      <c r="E293" s="278">
        <v>57.133333333333326</v>
      </c>
      <c r="F293" s="278">
        <v>55.61666666666666</v>
      </c>
      <c r="G293" s="278">
        <v>54.183333333333323</v>
      </c>
      <c r="H293" s="278">
        <v>60.083333333333329</v>
      </c>
      <c r="I293" s="278">
        <v>61.516666666666666</v>
      </c>
      <c r="J293" s="278">
        <v>63.033333333333331</v>
      </c>
      <c r="K293" s="276">
        <v>60</v>
      </c>
      <c r="L293" s="276">
        <v>57.05</v>
      </c>
      <c r="M293" s="276">
        <v>75.862250000000003</v>
      </c>
    </row>
    <row r="294" spans="1:13">
      <c r="A294" s="267">
        <v>286</v>
      </c>
      <c r="B294" s="276" t="s">
        <v>134</v>
      </c>
      <c r="C294" s="277">
        <v>90.15</v>
      </c>
      <c r="D294" s="278">
        <v>90.466666666666654</v>
      </c>
      <c r="E294" s="278">
        <v>88.783333333333303</v>
      </c>
      <c r="F294" s="278">
        <v>87.416666666666643</v>
      </c>
      <c r="G294" s="278">
        <v>85.733333333333292</v>
      </c>
      <c r="H294" s="278">
        <v>91.833333333333314</v>
      </c>
      <c r="I294" s="278">
        <v>93.51666666666668</v>
      </c>
      <c r="J294" s="278">
        <v>94.883333333333326</v>
      </c>
      <c r="K294" s="276">
        <v>92.15</v>
      </c>
      <c r="L294" s="276">
        <v>89.1</v>
      </c>
      <c r="M294" s="276">
        <v>137.01820000000001</v>
      </c>
    </row>
    <row r="295" spans="1:13">
      <c r="A295" s="267">
        <v>287</v>
      </c>
      <c r="B295" s="276" t="s">
        <v>358</v>
      </c>
      <c r="C295" s="277">
        <v>2175.5</v>
      </c>
      <c r="D295" s="278">
        <v>2181.35</v>
      </c>
      <c r="E295" s="278">
        <v>2157.1999999999998</v>
      </c>
      <c r="F295" s="278">
        <v>2138.9</v>
      </c>
      <c r="G295" s="278">
        <v>2114.75</v>
      </c>
      <c r="H295" s="278">
        <v>2199.6499999999996</v>
      </c>
      <c r="I295" s="278">
        <v>2223.8000000000002</v>
      </c>
      <c r="J295" s="278">
        <v>2242.0999999999995</v>
      </c>
      <c r="K295" s="276">
        <v>2205.5</v>
      </c>
      <c r="L295" s="276">
        <v>2163.0500000000002</v>
      </c>
      <c r="M295" s="276">
        <v>1.96323</v>
      </c>
    </row>
    <row r="296" spans="1:13">
      <c r="A296" s="267">
        <v>288</v>
      </c>
      <c r="B296" s="276" t="s">
        <v>1841</v>
      </c>
      <c r="C296" s="277">
        <v>225.15</v>
      </c>
      <c r="D296" s="278">
        <v>226.36666666666667</v>
      </c>
      <c r="E296" s="278">
        <v>222.78333333333336</v>
      </c>
      <c r="F296" s="278">
        <v>220.41666666666669</v>
      </c>
      <c r="G296" s="278">
        <v>216.83333333333337</v>
      </c>
      <c r="H296" s="278">
        <v>228.73333333333335</v>
      </c>
      <c r="I296" s="278">
        <v>232.31666666666666</v>
      </c>
      <c r="J296" s="278">
        <v>234.68333333333334</v>
      </c>
      <c r="K296" s="276">
        <v>229.95</v>
      </c>
      <c r="L296" s="276">
        <v>224</v>
      </c>
      <c r="M296" s="276">
        <v>0.68018999999999996</v>
      </c>
    </row>
    <row r="297" spans="1:13">
      <c r="A297" s="267">
        <v>289</v>
      </c>
      <c r="B297" s="276" t="s">
        <v>454</v>
      </c>
      <c r="C297" s="277">
        <v>330.4</v>
      </c>
      <c r="D297" s="278">
        <v>328.4</v>
      </c>
      <c r="E297" s="278">
        <v>322.34999999999997</v>
      </c>
      <c r="F297" s="278">
        <v>314.3</v>
      </c>
      <c r="G297" s="278">
        <v>308.25</v>
      </c>
      <c r="H297" s="278">
        <v>336.44999999999993</v>
      </c>
      <c r="I297" s="278">
        <v>342.49999999999989</v>
      </c>
      <c r="J297" s="278">
        <v>350.5499999999999</v>
      </c>
      <c r="K297" s="276">
        <v>334.45</v>
      </c>
      <c r="L297" s="276">
        <v>320.35000000000002</v>
      </c>
      <c r="M297" s="276">
        <v>22.79373</v>
      </c>
    </row>
    <row r="298" spans="1:13">
      <c r="A298" s="267">
        <v>290</v>
      </c>
      <c r="B298" s="276" t="s">
        <v>452</v>
      </c>
      <c r="C298" s="277">
        <v>4457.75</v>
      </c>
      <c r="D298" s="278">
        <v>4502.55</v>
      </c>
      <c r="E298" s="278">
        <v>4405.2000000000007</v>
      </c>
      <c r="F298" s="278">
        <v>4352.6500000000005</v>
      </c>
      <c r="G298" s="278">
        <v>4255.3000000000011</v>
      </c>
      <c r="H298" s="278">
        <v>4555.1000000000004</v>
      </c>
      <c r="I298" s="278">
        <v>4652.4500000000007</v>
      </c>
      <c r="J298" s="278">
        <v>4705</v>
      </c>
      <c r="K298" s="276">
        <v>4599.8999999999996</v>
      </c>
      <c r="L298" s="276">
        <v>4450</v>
      </c>
      <c r="M298" s="276">
        <v>6.1760000000000002E-2</v>
      </c>
    </row>
    <row r="299" spans="1:13">
      <c r="A299" s="267">
        <v>291</v>
      </c>
      <c r="B299" s="276" t="s">
        <v>455</v>
      </c>
      <c r="C299" s="277">
        <v>43.65</v>
      </c>
      <c r="D299" s="278">
        <v>43.45000000000001</v>
      </c>
      <c r="E299" s="278">
        <v>41.90000000000002</v>
      </c>
      <c r="F299" s="278">
        <v>40.150000000000013</v>
      </c>
      <c r="G299" s="278">
        <v>38.600000000000023</v>
      </c>
      <c r="H299" s="278">
        <v>45.200000000000017</v>
      </c>
      <c r="I299" s="278">
        <v>46.750000000000014</v>
      </c>
      <c r="J299" s="278">
        <v>48.500000000000014</v>
      </c>
      <c r="K299" s="276">
        <v>45</v>
      </c>
      <c r="L299" s="276">
        <v>41.7</v>
      </c>
      <c r="M299" s="276">
        <v>21.935870000000001</v>
      </c>
    </row>
    <row r="300" spans="1:13">
      <c r="A300" s="267">
        <v>292</v>
      </c>
      <c r="B300" s="276" t="s">
        <v>135</v>
      </c>
      <c r="C300" s="277">
        <v>346.4</v>
      </c>
      <c r="D300" s="278">
        <v>349.5333333333333</v>
      </c>
      <c r="E300" s="278">
        <v>341.36666666666662</v>
      </c>
      <c r="F300" s="278">
        <v>336.33333333333331</v>
      </c>
      <c r="G300" s="278">
        <v>328.16666666666663</v>
      </c>
      <c r="H300" s="278">
        <v>354.56666666666661</v>
      </c>
      <c r="I300" s="278">
        <v>362.73333333333335</v>
      </c>
      <c r="J300" s="278">
        <v>367.76666666666659</v>
      </c>
      <c r="K300" s="276">
        <v>357.7</v>
      </c>
      <c r="L300" s="276">
        <v>344.5</v>
      </c>
      <c r="M300" s="276">
        <v>55.519309999999997</v>
      </c>
    </row>
    <row r="301" spans="1:13">
      <c r="A301" s="267">
        <v>293</v>
      </c>
      <c r="B301" s="276" t="s">
        <v>456</v>
      </c>
      <c r="C301" s="277">
        <v>908.3</v>
      </c>
      <c r="D301" s="278">
        <v>904.76666666666677</v>
      </c>
      <c r="E301" s="278">
        <v>895.53333333333353</v>
      </c>
      <c r="F301" s="278">
        <v>882.76666666666677</v>
      </c>
      <c r="G301" s="278">
        <v>873.53333333333353</v>
      </c>
      <c r="H301" s="278">
        <v>917.53333333333353</v>
      </c>
      <c r="I301" s="278">
        <v>926.76666666666688</v>
      </c>
      <c r="J301" s="278">
        <v>939.53333333333353</v>
      </c>
      <c r="K301" s="276">
        <v>914</v>
      </c>
      <c r="L301" s="276">
        <v>892</v>
      </c>
      <c r="M301" s="276">
        <v>0.42695</v>
      </c>
    </row>
    <row r="302" spans="1:13">
      <c r="A302" s="267">
        <v>294</v>
      </c>
      <c r="B302" s="276" t="s">
        <v>136</v>
      </c>
      <c r="C302" s="277">
        <v>1190.3499999999999</v>
      </c>
      <c r="D302" s="278">
        <v>1184.7166666666665</v>
      </c>
      <c r="E302" s="278">
        <v>1175.6833333333329</v>
      </c>
      <c r="F302" s="278">
        <v>1161.0166666666664</v>
      </c>
      <c r="G302" s="278">
        <v>1151.9833333333329</v>
      </c>
      <c r="H302" s="278">
        <v>1199.383333333333</v>
      </c>
      <c r="I302" s="278">
        <v>1208.4166666666663</v>
      </c>
      <c r="J302" s="278">
        <v>1223.083333333333</v>
      </c>
      <c r="K302" s="276">
        <v>1193.75</v>
      </c>
      <c r="L302" s="276">
        <v>1170.05</v>
      </c>
      <c r="M302" s="276">
        <v>49.213729999999998</v>
      </c>
    </row>
    <row r="303" spans="1:13">
      <c r="A303" s="267">
        <v>295</v>
      </c>
      <c r="B303" s="276" t="s">
        <v>266</v>
      </c>
      <c r="C303" s="277">
        <v>3251.4</v>
      </c>
      <c r="D303" s="278">
        <v>3254.3666666666663</v>
      </c>
      <c r="E303" s="278">
        <v>3213.7333333333327</v>
      </c>
      <c r="F303" s="278">
        <v>3176.0666666666662</v>
      </c>
      <c r="G303" s="278">
        <v>3135.4333333333325</v>
      </c>
      <c r="H303" s="278">
        <v>3292.0333333333328</v>
      </c>
      <c r="I303" s="278">
        <v>3332.666666666667</v>
      </c>
      <c r="J303" s="278">
        <v>3370.333333333333</v>
      </c>
      <c r="K303" s="276">
        <v>3295</v>
      </c>
      <c r="L303" s="276">
        <v>3216.7</v>
      </c>
      <c r="M303" s="276">
        <v>1.17946</v>
      </c>
    </row>
    <row r="304" spans="1:13">
      <c r="A304" s="267">
        <v>296</v>
      </c>
      <c r="B304" s="276" t="s">
        <v>265</v>
      </c>
      <c r="C304" s="277">
        <v>1848.7</v>
      </c>
      <c r="D304" s="278">
        <v>1849.5999999999997</v>
      </c>
      <c r="E304" s="278">
        <v>1809.1999999999994</v>
      </c>
      <c r="F304" s="278">
        <v>1769.6999999999996</v>
      </c>
      <c r="G304" s="278">
        <v>1729.2999999999993</v>
      </c>
      <c r="H304" s="278">
        <v>1889.0999999999995</v>
      </c>
      <c r="I304" s="278">
        <v>1929.4999999999995</v>
      </c>
      <c r="J304" s="278">
        <v>1968.9999999999995</v>
      </c>
      <c r="K304" s="276">
        <v>1890</v>
      </c>
      <c r="L304" s="276">
        <v>1810.1</v>
      </c>
      <c r="M304" s="276">
        <v>3.51071</v>
      </c>
    </row>
    <row r="305" spans="1:13">
      <c r="A305" s="267">
        <v>297</v>
      </c>
      <c r="B305" s="276" t="s">
        <v>137</v>
      </c>
      <c r="C305" s="277">
        <v>943.1</v>
      </c>
      <c r="D305" s="278">
        <v>945.9</v>
      </c>
      <c r="E305" s="278">
        <v>932.75</v>
      </c>
      <c r="F305" s="278">
        <v>922.4</v>
      </c>
      <c r="G305" s="278">
        <v>909.25</v>
      </c>
      <c r="H305" s="278">
        <v>956.25</v>
      </c>
      <c r="I305" s="278">
        <v>969.39999999999986</v>
      </c>
      <c r="J305" s="278">
        <v>979.75</v>
      </c>
      <c r="K305" s="276">
        <v>959.05</v>
      </c>
      <c r="L305" s="276">
        <v>935.55</v>
      </c>
      <c r="M305" s="276">
        <v>19.319400000000002</v>
      </c>
    </row>
    <row r="306" spans="1:13">
      <c r="A306" s="267">
        <v>298</v>
      </c>
      <c r="B306" s="276" t="s">
        <v>457</v>
      </c>
      <c r="C306" s="277">
        <v>1556.6</v>
      </c>
      <c r="D306" s="278">
        <v>1568.8500000000001</v>
      </c>
      <c r="E306" s="278">
        <v>1529.0000000000002</v>
      </c>
      <c r="F306" s="278">
        <v>1501.4</v>
      </c>
      <c r="G306" s="278">
        <v>1461.5500000000002</v>
      </c>
      <c r="H306" s="278">
        <v>1596.4500000000003</v>
      </c>
      <c r="I306" s="278">
        <v>1636.3000000000002</v>
      </c>
      <c r="J306" s="278">
        <v>1663.9000000000003</v>
      </c>
      <c r="K306" s="276">
        <v>1608.7</v>
      </c>
      <c r="L306" s="276">
        <v>1541.25</v>
      </c>
      <c r="M306" s="276">
        <v>0.42670000000000002</v>
      </c>
    </row>
    <row r="307" spans="1:13">
      <c r="A307" s="267">
        <v>299</v>
      </c>
      <c r="B307" s="276" t="s">
        <v>138</v>
      </c>
      <c r="C307" s="277">
        <v>736.15</v>
      </c>
      <c r="D307" s="278">
        <v>740.71666666666658</v>
      </c>
      <c r="E307" s="278">
        <v>726.48333333333312</v>
      </c>
      <c r="F307" s="278">
        <v>716.81666666666649</v>
      </c>
      <c r="G307" s="278">
        <v>702.58333333333303</v>
      </c>
      <c r="H307" s="278">
        <v>750.38333333333321</v>
      </c>
      <c r="I307" s="278">
        <v>764.61666666666656</v>
      </c>
      <c r="J307" s="278">
        <v>774.2833333333333</v>
      </c>
      <c r="K307" s="276">
        <v>754.95</v>
      </c>
      <c r="L307" s="276">
        <v>731.05</v>
      </c>
      <c r="M307" s="276">
        <v>38.140059999999998</v>
      </c>
    </row>
    <row r="308" spans="1:13">
      <c r="A308" s="267">
        <v>300</v>
      </c>
      <c r="B308" s="276" t="s">
        <v>139</v>
      </c>
      <c r="C308" s="277">
        <v>170.05</v>
      </c>
      <c r="D308" s="278">
        <v>171.55000000000004</v>
      </c>
      <c r="E308" s="278">
        <v>167.20000000000007</v>
      </c>
      <c r="F308" s="278">
        <v>164.35000000000002</v>
      </c>
      <c r="G308" s="278">
        <v>160.00000000000006</v>
      </c>
      <c r="H308" s="278">
        <v>174.40000000000009</v>
      </c>
      <c r="I308" s="278">
        <v>178.75000000000006</v>
      </c>
      <c r="J308" s="278">
        <v>181.60000000000011</v>
      </c>
      <c r="K308" s="276">
        <v>175.9</v>
      </c>
      <c r="L308" s="276">
        <v>168.7</v>
      </c>
      <c r="M308" s="276">
        <v>104.06197</v>
      </c>
    </row>
    <row r="309" spans="1:13">
      <c r="A309" s="267">
        <v>301</v>
      </c>
      <c r="B309" s="276" t="s">
        <v>319</v>
      </c>
      <c r="C309" s="277">
        <v>14.65</v>
      </c>
      <c r="D309" s="278">
        <v>14.883333333333333</v>
      </c>
      <c r="E309" s="278">
        <v>14.166666666666666</v>
      </c>
      <c r="F309" s="278">
        <v>13.683333333333334</v>
      </c>
      <c r="G309" s="278">
        <v>12.966666666666667</v>
      </c>
      <c r="H309" s="278">
        <v>15.366666666666665</v>
      </c>
      <c r="I309" s="278">
        <v>16.083333333333336</v>
      </c>
      <c r="J309" s="278">
        <v>16.566666666666663</v>
      </c>
      <c r="K309" s="276">
        <v>15.6</v>
      </c>
      <c r="L309" s="276">
        <v>14.4</v>
      </c>
      <c r="M309" s="276">
        <v>65.610159999999993</v>
      </c>
    </row>
    <row r="310" spans="1:13">
      <c r="A310" s="267">
        <v>302</v>
      </c>
      <c r="B310" s="276" t="s">
        <v>464</v>
      </c>
      <c r="C310" s="277">
        <v>155.05000000000001</v>
      </c>
      <c r="D310" s="278">
        <v>155.01666666666668</v>
      </c>
      <c r="E310" s="278">
        <v>152.03333333333336</v>
      </c>
      <c r="F310" s="278">
        <v>149.01666666666668</v>
      </c>
      <c r="G310" s="278">
        <v>146.03333333333336</v>
      </c>
      <c r="H310" s="278">
        <v>158.03333333333336</v>
      </c>
      <c r="I310" s="278">
        <v>161.01666666666665</v>
      </c>
      <c r="J310" s="278">
        <v>164.03333333333336</v>
      </c>
      <c r="K310" s="276">
        <v>158</v>
      </c>
      <c r="L310" s="276">
        <v>152</v>
      </c>
      <c r="M310" s="276">
        <v>0.52544000000000002</v>
      </c>
    </row>
    <row r="311" spans="1:13">
      <c r="A311" s="267">
        <v>303</v>
      </c>
      <c r="B311" s="276" t="s">
        <v>466</v>
      </c>
      <c r="C311" s="277">
        <v>390.25</v>
      </c>
      <c r="D311" s="278">
        <v>390.25</v>
      </c>
      <c r="E311" s="278">
        <v>382.55</v>
      </c>
      <c r="F311" s="278">
        <v>374.85</v>
      </c>
      <c r="G311" s="278">
        <v>367.15000000000003</v>
      </c>
      <c r="H311" s="278">
        <v>397.95</v>
      </c>
      <c r="I311" s="278">
        <v>405.65000000000003</v>
      </c>
      <c r="J311" s="278">
        <v>413.34999999999997</v>
      </c>
      <c r="K311" s="276">
        <v>397.95</v>
      </c>
      <c r="L311" s="276">
        <v>382.55</v>
      </c>
      <c r="M311" s="276">
        <v>0.30109999999999998</v>
      </c>
    </row>
    <row r="312" spans="1:13">
      <c r="A312" s="267">
        <v>304</v>
      </c>
      <c r="B312" s="276" t="s">
        <v>462</v>
      </c>
      <c r="C312" s="277">
        <v>3633.25</v>
      </c>
      <c r="D312" s="278">
        <v>3612.1166666666668</v>
      </c>
      <c r="E312" s="278">
        <v>3562.2333333333336</v>
      </c>
      <c r="F312" s="278">
        <v>3491.2166666666667</v>
      </c>
      <c r="G312" s="278">
        <v>3441.3333333333335</v>
      </c>
      <c r="H312" s="278">
        <v>3683.1333333333337</v>
      </c>
      <c r="I312" s="278">
        <v>3733.0166666666669</v>
      </c>
      <c r="J312" s="278">
        <v>3804.0333333333338</v>
      </c>
      <c r="K312" s="276">
        <v>3662</v>
      </c>
      <c r="L312" s="276">
        <v>3541.1</v>
      </c>
      <c r="M312" s="276">
        <v>0.10097</v>
      </c>
    </row>
    <row r="313" spans="1:13">
      <c r="A313" s="267">
        <v>305</v>
      </c>
      <c r="B313" s="276" t="s">
        <v>463</v>
      </c>
      <c r="C313" s="277">
        <v>295</v>
      </c>
      <c r="D313" s="278">
        <v>297.66666666666669</v>
      </c>
      <c r="E313" s="278">
        <v>290.33333333333337</v>
      </c>
      <c r="F313" s="278">
        <v>285.66666666666669</v>
      </c>
      <c r="G313" s="278">
        <v>278.33333333333337</v>
      </c>
      <c r="H313" s="278">
        <v>302.33333333333337</v>
      </c>
      <c r="I313" s="278">
        <v>309.66666666666674</v>
      </c>
      <c r="J313" s="278">
        <v>314.33333333333337</v>
      </c>
      <c r="K313" s="276">
        <v>305</v>
      </c>
      <c r="L313" s="276">
        <v>293</v>
      </c>
      <c r="M313" s="276">
        <v>0.58184000000000002</v>
      </c>
    </row>
    <row r="314" spans="1:13">
      <c r="A314" s="267">
        <v>306</v>
      </c>
      <c r="B314" s="276" t="s">
        <v>140</v>
      </c>
      <c r="C314" s="277">
        <v>171.55</v>
      </c>
      <c r="D314" s="278">
        <v>171.01666666666665</v>
      </c>
      <c r="E314" s="278">
        <v>169.0333333333333</v>
      </c>
      <c r="F314" s="278">
        <v>166.51666666666665</v>
      </c>
      <c r="G314" s="278">
        <v>164.5333333333333</v>
      </c>
      <c r="H314" s="278">
        <v>173.5333333333333</v>
      </c>
      <c r="I314" s="278">
        <v>175.51666666666665</v>
      </c>
      <c r="J314" s="278">
        <v>178.0333333333333</v>
      </c>
      <c r="K314" s="276">
        <v>173</v>
      </c>
      <c r="L314" s="276">
        <v>168.5</v>
      </c>
      <c r="M314" s="276">
        <v>61.029589999999999</v>
      </c>
    </row>
    <row r="315" spans="1:13">
      <c r="A315" s="267">
        <v>307</v>
      </c>
      <c r="B315" s="276" t="s">
        <v>141</v>
      </c>
      <c r="C315" s="277">
        <v>404.15</v>
      </c>
      <c r="D315" s="278">
        <v>401.25</v>
      </c>
      <c r="E315" s="278">
        <v>397.05</v>
      </c>
      <c r="F315" s="278">
        <v>389.95</v>
      </c>
      <c r="G315" s="278">
        <v>385.75</v>
      </c>
      <c r="H315" s="278">
        <v>408.35</v>
      </c>
      <c r="I315" s="278">
        <v>412.55000000000007</v>
      </c>
      <c r="J315" s="278">
        <v>419.65000000000003</v>
      </c>
      <c r="K315" s="276">
        <v>405.45</v>
      </c>
      <c r="L315" s="276">
        <v>394.15</v>
      </c>
      <c r="M315" s="276">
        <v>39.799480000000003</v>
      </c>
    </row>
    <row r="316" spans="1:13">
      <c r="A316" s="267">
        <v>308</v>
      </c>
      <c r="B316" s="276" t="s">
        <v>142</v>
      </c>
      <c r="C316" s="277">
        <v>7736</v>
      </c>
      <c r="D316" s="278">
        <v>7765.333333333333</v>
      </c>
      <c r="E316" s="278">
        <v>7680.6666666666661</v>
      </c>
      <c r="F316" s="278">
        <v>7625.333333333333</v>
      </c>
      <c r="G316" s="278">
        <v>7540.6666666666661</v>
      </c>
      <c r="H316" s="278">
        <v>7820.6666666666661</v>
      </c>
      <c r="I316" s="278">
        <v>7905.3333333333321</v>
      </c>
      <c r="J316" s="278">
        <v>7960.6666666666661</v>
      </c>
      <c r="K316" s="276">
        <v>7850</v>
      </c>
      <c r="L316" s="276">
        <v>7710</v>
      </c>
      <c r="M316" s="276">
        <v>11.86739</v>
      </c>
    </row>
    <row r="317" spans="1:13">
      <c r="A317" s="267">
        <v>309</v>
      </c>
      <c r="B317" s="276" t="s">
        <v>458</v>
      </c>
      <c r="C317" s="277">
        <v>1002.7</v>
      </c>
      <c r="D317" s="278">
        <v>1013.2666666666668</v>
      </c>
      <c r="E317" s="278">
        <v>971.73333333333358</v>
      </c>
      <c r="F317" s="278">
        <v>940.76666666666677</v>
      </c>
      <c r="G317" s="278">
        <v>899.23333333333358</v>
      </c>
      <c r="H317" s="278">
        <v>1044.2333333333336</v>
      </c>
      <c r="I317" s="278">
        <v>1085.7666666666667</v>
      </c>
      <c r="J317" s="278">
        <v>1116.7333333333336</v>
      </c>
      <c r="K317" s="276">
        <v>1054.8</v>
      </c>
      <c r="L317" s="276">
        <v>982.3</v>
      </c>
      <c r="M317" s="276">
        <v>0.74753000000000003</v>
      </c>
    </row>
    <row r="318" spans="1:13">
      <c r="A318" s="267">
        <v>310</v>
      </c>
      <c r="B318" s="276" t="s">
        <v>143</v>
      </c>
      <c r="C318" s="277">
        <v>593</v>
      </c>
      <c r="D318" s="278">
        <v>589.41666666666663</v>
      </c>
      <c r="E318" s="278">
        <v>583.08333333333326</v>
      </c>
      <c r="F318" s="278">
        <v>573.16666666666663</v>
      </c>
      <c r="G318" s="278">
        <v>566.83333333333326</v>
      </c>
      <c r="H318" s="278">
        <v>599.33333333333326</v>
      </c>
      <c r="I318" s="278">
        <v>605.66666666666652</v>
      </c>
      <c r="J318" s="278">
        <v>615.58333333333326</v>
      </c>
      <c r="K318" s="276">
        <v>595.75</v>
      </c>
      <c r="L318" s="276">
        <v>579.5</v>
      </c>
      <c r="M318" s="276">
        <v>17.363130000000002</v>
      </c>
    </row>
    <row r="319" spans="1:13">
      <c r="A319" s="267">
        <v>311</v>
      </c>
      <c r="B319" s="276" t="s">
        <v>472</v>
      </c>
      <c r="C319" s="277">
        <v>1689.2</v>
      </c>
      <c r="D319" s="278">
        <v>1684.2333333333333</v>
      </c>
      <c r="E319" s="278">
        <v>1654.9666666666667</v>
      </c>
      <c r="F319" s="278">
        <v>1620.7333333333333</v>
      </c>
      <c r="G319" s="278">
        <v>1591.4666666666667</v>
      </c>
      <c r="H319" s="278">
        <v>1718.4666666666667</v>
      </c>
      <c r="I319" s="278">
        <v>1747.7333333333336</v>
      </c>
      <c r="J319" s="278">
        <v>1781.9666666666667</v>
      </c>
      <c r="K319" s="276">
        <v>1713.5</v>
      </c>
      <c r="L319" s="276">
        <v>1650</v>
      </c>
      <c r="M319" s="276">
        <v>4.5621700000000001</v>
      </c>
    </row>
    <row r="320" spans="1:13">
      <c r="A320" s="267">
        <v>312</v>
      </c>
      <c r="B320" s="276" t="s">
        <v>468</v>
      </c>
      <c r="C320" s="277">
        <v>1968.05</v>
      </c>
      <c r="D320" s="278">
        <v>1977.9333333333334</v>
      </c>
      <c r="E320" s="278">
        <v>1934.1666666666667</v>
      </c>
      <c r="F320" s="278">
        <v>1900.2833333333333</v>
      </c>
      <c r="G320" s="278">
        <v>1856.5166666666667</v>
      </c>
      <c r="H320" s="278">
        <v>2011.8166666666668</v>
      </c>
      <c r="I320" s="278">
        <v>2055.583333333333</v>
      </c>
      <c r="J320" s="278">
        <v>2089.4666666666672</v>
      </c>
      <c r="K320" s="276">
        <v>2021.7</v>
      </c>
      <c r="L320" s="276">
        <v>1944.05</v>
      </c>
      <c r="M320" s="276">
        <v>1.3016300000000001</v>
      </c>
    </row>
    <row r="321" spans="1:13">
      <c r="A321" s="267">
        <v>313</v>
      </c>
      <c r="B321" s="276" t="s">
        <v>144</v>
      </c>
      <c r="C321" s="277">
        <v>638.54999999999995</v>
      </c>
      <c r="D321" s="278">
        <v>639.01666666666654</v>
      </c>
      <c r="E321" s="278">
        <v>631.6333333333331</v>
      </c>
      <c r="F321" s="278">
        <v>624.71666666666658</v>
      </c>
      <c r="G321" s="278">
        <v>617.33333333333314</v>
      </c>
      <c r="H321" s="278">
        <v>645.93333333333305</v>
      </c>
      <c r="I321" s="278">
        <v>653.31666666666649</v>
      </c>
      <c r="J321" s="278">
        <v>660.23333333333301</v>
      </c>
      <c r="K321" s="276">
        <v>646.4</v>
      </c>
      <c r="L321" s="276">
        <v>632.1</v>
      </c>
      <c r="M321" s="276">
        <v>22.32621</v>
      </c>
    </row>
    <row r="322" spans="1:13">
      <c r="A322" s="267">
        <v>314</v>
      </c>
      <c r="B322" s="276" t="s">
        <v>145</v>
      </c>
      <c r="C322" s="277">
        <v>1037.75</v>
      </c>
      <c r="D322" s="278">
        <v>1039.5666666666666</v>
      </c>
      <c r="E322" s="278">
        <v>1029.1333333333332</v>
      </c>
      <c r="F322" s="278">
        <v>1020.5166666666667</v>
      </c>
      <c r="G322" s="278">
        <v>1010.0833333333333</v>
      </c>
      <c r="H322" s="278">
        <v>1048.1833333333332</v>
      </c>
      <c r="I322" s="278">
        <v>1058.6166666666666</v>
      </c>
      <c r="J322" s="278">
        <v>1067.2333333333331</v>
      </c>
      <c r="K322" s="276">
        <v>1050</v>
      </c>
      <c r="L322" s="276">
        <v>1030.95</v>
      </c>
      <c r="M322" s="276">
        <v>6.3341399999999997</v>
      </c>
    </row>
    <row r="323" spans="1:13">
      <c r="A323" s="267">
        <v>315</v>
      </c>
      <c r="B323" s="276" t="s">
        <v>465</v>
      </c>
      <c r="C323" s="277">
        <v>210.4</v>
      </c>
      <c r="D323" s="278">
        <v>209.35</v>
      </c>
      <c r="E323" s="278">
        <v>205.85</v>
      </c>
      <c r="F323" s="278">
        <v>201.3</v>
      </c>
      <c r="G323" s="278">
        <v>197.8</v>
      </c>
      <c r="H323" s="278">
        <v>213.89999999999998</v>
      </c>
      <c r="I323" s="278">
        <v>217.39999999999998</v>
      </c>
      <c r="J323" s="278">
        <v>221.94999999999996</v>
      </c>
      <c r="K323" s="276">
        <v>212.85</v>
      </c>
      <c r="L323" s="276">
        <v>204.8</v>
      </c>
      <c r="M323" s="276">
        <v>1.0338000000000001</v>
      </c>
    </row>
    <row r="324" spans="1:13">
      <c r="A324" s="267">
        <v>316</v>
      </c>
      <c r="B324" s="276" t="s">
        <v>1975</v>
      </c>
      <c r="C324" s="277">
        <v>198.8</v>
      </c>
      <c r="D324" s="278">
        <v>199.38333333333333</v>
      </c>
      <c r="E324" s="278">
        <v>195.76666666666665</v>
      </c>
      <c r="F324" s="278">
        <v>192.73333333333332</v>
      </c>
      <c r="G324" s="278">
        <v>189.11666666666665</v>
      </c>
      <c r="H324" s="278">
        <v>202.41666666666666</v>
      </c>
      <c r="I324" s="278">
        <v>206.03333333333333</v>
      </c>
      <c r="J324" s="278">
        <v>209.06666666666666</v>
      </c>
      <c r="K324" s="276">
        <v>203</v>
      </c>
      <c r="L324" s="276">
        <v>196.35</v>
      </c>
      <c r="M324" s="276">
        <v>3.7796500000000002</v>
      </c>
    </row>
    <row r="325" spans="1:13">
      <c r="A325" s="267">
        <v>317</v>
      </c>
      <c r="B325" s="276" t="s">
        <v>469</v>
      </c>
      <c r="C325" s="277">
        <v>87.2</v>
      </c>
      <c r="D325" s="278">
        <v>86.2</v>
      </c>
      <c r="E325" s="278">
        <v>84.65</v>
      </c>
      <c r="F325" s="278">
        <v>82.100000000000009</v>
      </c>
      <c r="G325" s="278">
        <v>80.550000000000011</v>
      </c>
      <c r="H325" s="278">
        <v>88.75</v>
      </c>
      <c r="I325" s="278">
        <v>90.299999999999983</v>
      </c>
      <c r="J325" s="278">
        <v>92.85</v>
      </c>
      <c r="K325" s="276">
        <v>87.75</v>
      </c>
      <c r="L325" s="276">
        <v>83.65</v>
      </c>
      <c r="M325" s="276">
        <v>12.26793</v>
      </c>
    </row>
    <row r="326" spans="1:13">
      <c r="A326" s="267">
        <v>318</v>
      </c>
      <c r="B326" s="276" t="s">
        <v>470</v>
      </c>
      <c r="C326" s="277">
        <v>388.35</v>
      </c>
      <c r="D326" s="278">
        <v>391.38333333333338</v>
      </c>
      <c r="E326" s="278">
        <v>383.96666666666675</v>
      </c>
      <c r="F326" s="278">
        <v>379.58333333333337</v>
      </c>
      <c r="G326" s="278">
        <v>372.16666666666674</v>
      </c>
      <c r="H326" s="278">
        <v>395.76666666666677</v>
      </c>
      <c r="I326" s="278">
        <v>403.18333333333339</v>
      </c>
      <c r="J326" s="278">
        <v>407.56666666666678</v>
      </c>
      <c r="K326" s="276">
        <v>398.8</v>
      </c>
      <c r="L326" s="276">
        <v>387</v>
      </c>
      <c r="M326" s="276">
        <v>0.74268000000000001</v>
      </c>
    </row>
    <row r="327" spans="1:13">
      <c r="A327" s="267">
        <v>319</v>
      </c>
      <c r="B327" s="276" t="s">
        <v>146</v>
      </c>
      <c r="C327" s="277">
        <v>1437.25</v>
      </c>
      <c r="D327" s="278">
        <v>1440.1333333333332</v>
      </c>
      <c r="E327" s="278">
        <v>1425.2666666666664</v>
      </c>
      <c r="F327" s="278">
        <v>1413.2833333333333</v>
      </c>
      <c r="G327" s="278">
        <v>1398.4166666666665</v>
      </c>
      <c r="H327" s="278">
        <v>1452.1166666666663</v>
      </c>
      <c r="I327" s="278">
        <v>1466.9833333333331</v>
      </c>
      <c r="J327" s="278">
        <v>1478.9666666666662</v>
      </c>
      <c r="K327" s="276">
        <v>1455</v>
      </c>
      <c r="L327" s="276">
        <v>1428.15</v>
      </c>
      <c r="M327" s="276">
        <v>6.3149899999999999</v>
      </c>
    </row>
    <row r="328" spans="1:13">
      <c r="A328" s="267">
        <v>320</v>
      </c>
      <c r="B328" s="276" t="s">
        <v>459</v>
      </c>
      <c r="C328" s="277">
        <v>21.15</v>
      </c>
      <c r="D328" s="278">
        <v>20.916666666666668</v>
      </c>
      <c r="E328" s="278">
        <v>19.933333333333337</v>
      </c>
      <c r="F328" s="278">
        <v>18.716666666666669</v>
      </c>
      <c r="G328" s="278">
        <v>17.733333333333338</v>
      </c>
      <c r="H328" s="278">
        <v>22.133333333333336</v>
      </c>
      <c r="I328" s="278">
        <v>23.116666666666664</v>
      </c>
      <c r="J328" s="278">
        <v>24.333333333333336</v>
      </c>
      <c r="K328" s="276">
        <v>21.9</v>
      </c>
      <c r="L328" s="276">
        <v>19.7</v>
      </c>
      <c r="M328" s="276">
        <v>39.013629999999999</v>
      </c>
    </row>
    <row r="329" spans="1:13">
      <c r="A329" s="267">
        <v>321</v>
      </c>
      <c r="B329" s="276" t="s">
        <v>460</v>
      </c>
      <c r="C329" s="277">
        <v>141.30000000000001</v>
      </c>
      <c r="D329" s="278">
        <v>141.43333333333334</v>
      </c>
      <c r="E329" s="278">
        <v>139.11666666666667</v>
      </c>
      <c r="F329" s="278">
        <v>136.93333333333334</v>
      </c>
      <c r="G329" s="278">
        <v>134.61666666666667</v>
      </c>
      <c r="H329" s="278">
        <v>143.61666666666667</v>
      </c>
      <c r="I329" s="278">
        <v>145.93333333333334</v>
      </c>
      <c r="J329" s="278">
        <v>148.11666666666667</v>
      </c>
      <c r="K329" s="276">
        <v>143.75</v>
      </c>
      <c r="L329" s="276">
        <v>139.25</v>
      </c>
      <c r="M329" s="276">
        <v>3.3094399999999999</v>
      </c>
    </row>
    <row r="330" spans="1:13">
      <c r="A330" s="267">
        <v>322</v>
      </c>
      <c r="B330" s="276" t="s">
        <v>147</v>
      </c>
      <c r="C330" s="277">
        <v>154.65</v>
      </c>
      <c r="D330" s="278">
        <v>155.46666666666667</v>
      </c>
      <c r="E330" s="278">
        <v>152.78333333333333</v>
      </c>
      <c r="F330" s="278">
        <v>150.91666666666666</v>
      </c>
      <c r="G330" s="278">
        <v>148.23333333333332</v>
      </c>
      <c r="H330" s="278">
        <v>157.33333333333334</v>
      </c>
      <c r="I330" s="278">
        <v>160.01666666666668</v>
      </c>
      <c r="J330" s="278">
        <v>161.88333333333335</v>
      </c>
      <c r="K330" s="276">
        <v>158.15</v>
      </c>
      <c r="L330" s="276">
        <v>153.6</v>
      </c>
      <c r="M330" s="276">
        <v>78.53031</v>
      </c>
    </row>
    <row r="331" spans="1:13">
      <c r="A331" s="267">
        <v>323</v>
      </c>
      <c r="B331" s="276" t="s">
        <v>471</v>
      </c>
      <c r="C331" s="277">
        <v>650.79999999999995</v>
      </c>
      <c r="D331" s="278">
        <v>647.44999999999993</v>
      </c>
      <c r="E331" s="278">
        <v>635.84999999999991</v>
      </c>
      <c r="F331" s="278">
        <v>620.9</v>
      </c>
      <c r="G331" s="278">
        <v>609.29999999999995</v>
      </c>
      <c r="H331" s="278">
        <v>662.39999999999986</v>
      </c>
      <c r="I331" s="278">
        <v>674</v>
      </c>
      <c r="J331" s="278">
        <v>688.94999999999982</v>
      </c>
      <c r="K331" s="276">
        <v>659.05</v>
      </c>
      <c r="L331" s="276">
        <v>632.5</v>
      </c>
      <c r="M331" s="276">
        <v>1.0458499999999999</v>
      </c>
    </row>
    <row r="332" spans="1:13">
      <c r="A332" s="267">
        <v>324</v>
      </c>
      <c r="B332" s="276" t="s">
        <v>268</v>
      </c>
      <c r="C332" s="277">
        <v>1306.8499999999999</v>
      </c>
      <c r="D332" s="278">
        <v>1310.9333333333334</v>
      </c>
      <c r="E332" s="278">
        <v>1296.9166666666667</v>
      </c>
      <c r="F332" s="278">
        <v>1286.9833333333333</v>
      </c>
      <c r="G332" s="278">
        <v>1272.9666666666667</v>
      </c>
      <c r="H332" s="278">
        <v>1320.8666666666668</v>
      </c>
      <c r="I332" s="278">
        <v>1334.8833333333332</v>
      </c>
      <c r="J332" s="278">
        <v>1344.8166666666668</v>
      </c>
      <c r="K332" s="276">
        <v>1324.95</v>
      </c>
      <c r="L332" s="276">
        <v>1301</v>
      </c>
      <c r="M332" s="276">
        <v>1.6281300000000001</v>
      </c>
    </row>
    <row r="333" spans="1:13">
      <c r="A333" s="267">
        <v>325</v>
      </c>
      <c r="B333" s="276" t="s">
        <v>148</v>
      </c>
      <c r="C333" s="277">
        <v>77615.199999999997</v>
      </c>
      <c r="D333" s="278">
        <v>77903.55</v>
      </c>
      <c r="E333" s="278">
        <v>77061.75</v>
      </c>
      <c r="F333" s="278">
        <v>76508.3</v>
      </c>
      <c r="G333" s="278">
        <v>75666.5</v>
      </c>
      <c r="H333" s="278">
        <v>78457</v>
      </c>
      <c r="I333" s="278">
        <v>79298.800000000017</v>
      </c>
      <c r="J333" s="278">
        <v>79852.25</v>
      </c>
      <c r="K333" s="276">
        <v>78745.350000000006</v>
      </c>
      <c r="L333" s="276">
        <v>77350.100000000006</v>
      </c>
      <c r="M333" s="276">
        <v>0.22452</v>
      </c>
    </row>
    <row r="334" spans="1:13">
      <c r="A334" s="267">
        <v>326</v>
      </c>
      <c r="B334" s="276" t="s">
        <v>267</v>
      </c>
      <c r="C334" s="277">
        <v>34.25</v>
      </c>
      <c r="D334" s="278">
        <v>34.283333333333331</v>
      </c>
      <c r="E334" s="278">
        <v>33.466666666666661</v>
      </c>
      <c r="F334" s="278">
        <v>32.68333333333333</v>
      </c>
      <c r="G334" s="278">
        <v>31.86666666666666</v>
      </c>
      <c r="H334" s="278">
        <v>35.066666666666663</v>
      </c>
      <c r="I334" s="278">
        <v>35.883333333333326</v>
      </c>
      <c r="J334" s="278">
        <v>36.666666666666664</v>
      </c>
      <c r="K334" s="276">
        <v>35.1</v>
      </c>
      <c r="L334" s="276">
        <v>33.5</v>
      </c>
      <c r="M334" s="276">
        <v>18.742730000000002</v>
      </c>
    </row>
    <row r="335" spans="1:13">
      <c r="A335" s="267">
        <v>327</v>
      </c>
      <c r="B335" s="276" t="s">
        <v>149</v>
      </c>
      <c r="C335" s="277">
        <v>1184.7</v>
      </c>
      <c r="D335" s="278">
        <v>1178.55</v>
      </c>
      <c r="E335" s="278">
        <v>1165.1499999999999</v>
      </c>
      <c r="F335" s="278">
        <v>1145.5999999999999</v>
      </c>
      <c r="G335" s="278">
        <v>1132.1999999999998</v>
      </c>
      <c r="H335" s="278">
        <v>1198.0999999999999</v>
      </c>
      <c r="I335" s="278">
        <v>1211.5</v>
      </c>
      <c r="J335" s="278">
        <v>1231.05</v>
      </c>
      <c r="K335" s="276">
        <v>1191.95</v>
      </c>
      <c r="L335" s="276">
        <v>1159</v>
      </c>
      <c r="M335" s="276">
        <v>21.16272</v>
      </c>
    </row>
    <row r="336" spans="1:13">
      <c r="A336" s="267">
        <v>328</v>
      </c>
      <c r="B336" s="276" t="s">
        <v>3161</v>
      </c>
      <c r="C336" s="277">
        <v>307.55</v>
      </c>
      <c r="D336" s="278">
        <v>303.51666666666665</v>
      </c>
      <c r="E336" s="278">
        <v>297.5333333333333</v>
      </c>
      <c r="F336" s="278">
        <v>287.51666666666665</v>
      </c>
      <c r="G336" s="278">
        <v>281.5333333333333</v>
      </c>
      <c r="H336" s="278">
        <v>313.5333333333333</v>
      </c>
      <c r="I336" s="278">
        <v>319.51666666666665</v>
      </c>
      <c r="J336" s="278">
        <v>329.5333333333333</v>
      </c>
      <c r="K336" s="276">
        <v>309.5</v>
      </c>
      <c r="L336" s="276">
        <v>293.5</v>
      </c>
      <c r="M336" s="276">
        <v>11.136839999999999</v>
      </c>
    </row>
    <row r="337" spans="1:13">
      <c r="A337" s="267">
        <v>329</v>
      </c>
      <c r="B337" s="276" t="s">
        <v>269</v>
      </c>
      <c r="C337" s="277">
        <v>959.15</v>
      </c>
      <c r="D337" s="278">
        <v>939</v>
      </c>
      <c r="E337" s="278">
        <v>906.8</v>
      </c>
      <c r="F337" s="278">
        <v>854.44999999999993</v>
      </c>
      <c r="G337" s="278">
        <v>822.24999999999989</v>
      </c>
      <c r="H337" s="278">
        <v>991.35</v>
      </c>
      <c r="I337" s="278">
        <v>1023.5500000000001</v>
      </c>
      <c r="J337" s="278">
        <v>1075.9000000000001</v>
      </c>
      <c r="K337" s="276">
        <v>971.2</v>
      </c>
      <c r="L337" s="276">
        <v>886.65</v>
      </c>
      <c r="M337" s="276">
        <v>2.72227</v>
      </c>
    </row>
    <row r="338" spans="1:13">
      <c r="A338" s="267">
        <v>330</v>
      </c>
      <c r="B338" s="276" t="s">
        <v>150</v>
      </c>
      <c r="C338" s="277">
        <v>41.8</v>
      </c>
      <c r="D338" s="278">
        <v>41.5</v>
      </c>
      <c r="E338" s="278">
        <v>40.799999999999997</v>
      </c>
      <c r="F338" s="278">
        <v>39.799999999999997</v>
      </c>
      <c r="G338" s="278">
        <v>39.099999999999994</v>
      </c>
      <c r="H338" s="278">
        <v>42.5</v>
      </c>
      <c r="I338" s="278">
        <v>43.2</v>
      </c>
      <c r="J338" s="278">
        <v>44.2</v>
      </c>
      <c r="K338" s="276">
        <v>42.2</v>
      </c>
      <c r="L338" s="276">
        <v>40.5</v>
      </c>
      <c r="M338" s="276">
        <v>159.08864</v>
      </c>
    </row>
    <row r="339" spans="1:13">
      <c r="A339" s="267">
        <v>331</v>
      </c>
      <c r="B339" s="276" t="s">
        <v>261</v>
      </c>
      <c r="C339" s="277">
        <v>4591.1499999999996</v>
      </c>
      <c r="D339" s="278">
        <v>4522.833333333333</v>
      </c>
      <c r="E339" s="278">
        <v>4421.6666666666661</v>
      </c>
      <c r="F339" s="278">
        <v>4252.1833333333334</v>
      </c>
      <c r="G339" s="278">
        <v>4151.0166666666664</v>
      </c>
      <c r="H339" s="278">
        <v>4692.3166666666657</v>
      </c>
      <c r="I339" s="278">
        <v>4793.4833333333318</v>
      </c>
      <c r="J339" s="278">
        <v>4962.9666666666653</v>
      </c>
      <c r="K339" s="276">
        <v>4624</v>
      </c>
      <c r="L339" s="276">
        <v>4353.3500000000004</v>
      </c>
      <c r="M339" s="276">
        <v>11.38363</v>
      </c>
    </row>
    <row r="340" spans="1:13">
      <c r="A340" s="267">
        <v>332</v>
      </c>
      <c r="B340" s="276" t="s">
        <v>478</v>
      </c>
      <c r="C340" s="277">
        <v>2554.4499999999998</v>
      </c>
      <c r="D340" s="278">
        <v>2564.8333333333335</v>
      </c>
      <c r="E340" s="278">
        <v>2534.666666666667</v>
      </c>
      <c r="F340" s="278">
        <v>2514.8833333333337</v>
      </c>
      <c r="G340" s="278">
        <v>2484.7166666666672</v>
      </c>
      <c r="H340" s="278">
        <v>2584.6166666666668</v>
      </c>
      <c r="I340" s="278">
        <v>2614.7833333333338</v>
      </c>
      <c r="J340" s="278">
        <v>2634.5666666666666</v>
      </c>
      <c r="K340" s="276">
        <v>2595</v>
      </c>
      <c r="L340" s="276">
        <v>2545.0500000000002</v>
      </c>
      <c r="M340" s="276">
        <v>0.79915999999999998</v>
      </c>
    </row>
    <row r="341" spans="1:13">
      <c r="A341" s="267">
        <v>333</v>
      </c>
      <c r="B341" s="276" t="s">
        <v>151</v>
      </c>
      <c r="C341" s="277">
        <v>28.15</v>
      </c>
      <c r="D341" s="278">
        <v>28.25</v>
      </c>
      <c r="E341" s="278">
        <v>27.75</v>
      </c>
      <c r="F341" s="278">
        <v>27.35</v>
      </c>
      <c r="G341" s="278">
        <v>26.85</v>
      </c>
      <c r="H341" s="278">
        <v>28.65</v>
      </c>
      <c r="I341" s="278">
        <v>29.15</v>
      </c>
      <c r="J341" s="278">
        <v>29.549999999999997</v>
      </c>
      <c r="K341" s="276">
        <v>28.75</v>
      </c>
      <c r="L341" s="276">
        <v>27.85</v>
      </c>
      <c r="M341" s="276">
        <v>87.15907</v>
      </c>
    </row>
    <row r="342" spans="1:13">
      <c r="A342" s="267">
        <v>334</v>
      </c>
      <c r="B342" s="276" t="s">
        <v>477</v>
      </c>
      <c r="C342" s="277">
        <v>55.3</v>
      </c>
      <c r="D342" s="278">
        <v>55.4</v>
      </c>
      <c r="E342" s="278">
        <v>54.5</v>
      </c>
      <c r="F342" s="278">
        <v>53.7</v>
      </c>
      <c r="G342" s="278">
        <v>52.800000000000004</v>
      </c>
      <c r="H342" s="278">
        <v>56.199999999999996</v>
      </c>
      <c r="I342" s="278">
        <v>57.099999999999987</v>
      </c>
      <c r="J342" s="278">
        <v>57.899999999999991</v>
      </c>
      <c r="K342" s="276">
        <v>56.3</v>
      </c>
      <c r="L342" s="276">
        <v>54.6</v>
      </c>
      <c r="M342" s="276">
        <v>6.7648999999999999</v>
      </c>
    </row>
    <row r="343" spans="1:13">
      <c r="A343" s="267">
        <v>335</v>
      </c>
      <c r="B343" s="276" t="s">
        <v>152</v>
      </c>
      <c r="C343" s="277">
        <v>55.4</v>
      </c>
      <c r="D343" s="278">
        <v>55.699999999999996</v>
      </c>
      <c r="E343" s="278">
        <v>53.999999999999993</v>
      </c>
      <c r="F343" s="278">
        <v>52.599999999999994</v>
      </c>
      <c r="G343" s="278">
        <v>50.899999999999991</v>
      </c>
      <c r="H343" s="278">
        <v>57.099999999999994</v>
      </c>
      <c r="I343" s="278">
        <v>58.8</v>
      </c>
      <c r="J343" s="278">
        <v>60.199999999999996</v>
      </c>
      <c r="K343" s="276">
        <v>57.4</v>
      </c>
      <c r="L343" s="276">
        <v>54.3</v>
      </c>
      <c r="M343" s="276">
        <v>150.75715</v>
      </c>
    </row>
    <row r="344" spans="1:13">
      <c r="A344" s="267">
        <v>336</v>
      </c>
      <c r="B344" s="276" t="s">
        <v>473</v>
      </c>
      <c r="C344" s="277">
        <v>544.35</v>
      </c>
      <c r="D344" s="278">
        <v>545.85</v>
      </c>
      <c r="E344" s="278">
        <v>539.5</v>
      </c>
      <c r="F344" s="278">
        <v>534.65</v>
      </c>
      <c r="G344" s="278">
        <v>528.29999999999995</v>
      </c>
      <c r="H344" s="278">
        <v>550.70000000000005</v>
      </c>
      <c r="I344" s="278">
        <v>557.05000000000018</v>
      </c>
      <c r="J344" s="278">
        <v>561.90000000000009</v>
      </c>
      <c r="K344" s="276">
        <v>552.20000000000005</v>
      </c>
      <c r="L344" s="276">
        <v>541</v>
      </c>
      <c r="M344" s="276">
        <v>0.73428000000000004</v>
      </c>
    </row>
    <row r="345" spans="1:13">
      <c r="A345" s="267">
        <v>337</v>
      </c>
      <c r="B345" s="276" t="s">
        <v>153</v>
      </c>
      <c r="C345" s="277">
        <v>18352.7</v>
      </c>
      <c r="D345" s="278">
        <v>18106.3</v>
      </c>
      <c r="E345" s="278">
        <v>17808.599999999999</v>
      </c>
      <c r="F345" s="278">
        <v>17264.5</v>
      </c>
      <c r="G345" s="278">
        <v>16966.8</v>
      </c>
      <c r="H345" s="278">
        <v>18650.399999999998</v>
      </c>
      <c r="I345" s="278">
        <v>18948.100000000002</v>
      </c>
      <c r="J345" s="278">
        <v>19492.199999999997</v>
      </c>
      <c r="K345" s="276">
        <v>18404</v>
      </c>
      <c r="L345" s="276">
        <v>17562.2</v>
      </c>
      <c r="M345" s="276">
        <v>3.04461</v>
      </c>
    </row>
    <row r="346" spans="1:13">
      <c r="A346" s="267">
        <v>338</v>
      </c>
      <c r="B346" s="276" t="s">
        <v>476</v>
      </c>
      <c r="C346" s="277">
        <v>37.450000000000003</v>
      </c>
      <c r="D346" s="278">
        <v>37.633333333333333</v>
      </c>
      <c r="E346" s="278">
        <v>36.916666666666664</v>
      </c>
      <c r="F346" s="278">
        <v>36.383333333333333</v>
      </c>
      <c r="G346" s="278">
        <v>35.666666666666664</v>
      </c>
      <c r="H346" s="278">
        <v>38.166666666666664</v>
      </c>
      <c r="I346" s="278">
        <v>38.883333333333333</v>
      </c>
      <c r="J346" s="278">
        <v>39.416666666666664</v>
      </c>
      <c r="K346" s="276">
        <v>38.35</v>
      </c>
      <c r="L346" s="276">
        <v>37.1</v>
      </c>
      <c r="M346" s="276">
        <v>21.611440000000002</v>
      </c>
    </row>
    <row r="347" spans="1:13">
      <c r="A347" s="267">
        <v>339</v>
      </c>
      <c r="B347" s="276" t="s">
        <v>475</v>
      </c>
      <c r="C347" s="277">
        <v>386.1</v>
      </c>
      <c r="D347" s="278">
        <v>384.36666666666662</v>
      </c>
      <c r="E347" s="278">
        <v>379.53333333333325</v>
      </c>
      <c r="F347" s="278">
        <v>372.96666666666664</v>
      </c>
      <c r="G347" s="278">
        <v>368.13333333333327</v>
      </c>
      <c r="H347" s="278">
        <v>390.93333333333322</v>
      </c>
      <c r="I347" s="278">
        <v>395.76666666666659</v>
      </c>
      <c r="J347" s="278">
        <v>402.3333333333332</v>
      </c>
      <c r="K347" s="276">
        <v>389.2</v>
      </c>
      <c r="L347" s="276">
        <v>377.8</v>
      </c>
      <c r="M347" s="276">
        <v>1.00871</v>
      </c>
    </row>
    <row r="348" spans="1:13">
      <c r="A348" s="267">
        <v>340</v>
      </c>
      <c r="B348" s="276" t="s">
        <v>270</v>
      </c>
      <c r="C348" s="277">
        <v>21.9</v>
      </c>
      <c r="D348" s="278">
        <v>21.95</v>
      </c>
      <c r="E348" s="278">
        <v>21.599999999999998</v>
      </c>
      <c r="F348" s="278">
        <v>21.299999999999997</v>
      </c>
      <c r="G348" s="278">
        <v>20.949999999999996</v>
      </c>
      <c r="H348" s="278">
        <v>22.25</v>
      </c>
      <c r="I348" s="278">
        <v>22.6</v>
      </c>
      <c r="J348" s="278">
        <v>22.900000000000002</v>
      </c>
      <c r="K348" s="276">
        <v>22.3</v>
      </c>
      <c r="L348" s="276">
        <v>21.65</v>
      </c>
      <c r="M348" s="276">
        <v>42.598289999999999</v>
      </c>
    </row>
    <row r="349" spans="1:13">
      <c r="A349" s="267">
        <v>341</v>
      </c>
      <c r="B349" s="276" t="s">
        <v>283</v>
      </c>
      <c r="C349" s="277">
        <v>129.35</v>
      </c>
      <c r="D349" s="278">
        <v>128.76666666666665</v>
      </c>
      <c r="E349" s="278">
        <v>123.43333333333331</v>
      </c>
      <c r="F349" s="278">
        <v>117.51666666666665</v>
      </c>
      <c r="G349" s="278">
        <v>112.18333333333331</v>
      </c>
      <c r="H349" s="278">
        <v>134.68333333333331</v>
      </c>
      <c r="I349" s="278">
        <v>140.01666666666668</v>
      </c>
      <c r="J349" s="278">
        <v>145.93333333333331</v>
      </c>
      <c r="K349" s="276">
        <v>134.1</v>
      </c>
      <c r="L349" s="276">
        <v>122.85</v>
      </c>
      <c r="M349" s="276">
        <v>18.186509999999998</v>
      </c>
    </row>
    <row r="350" spans="1:13">
      <c r="A350" s="267">
        <v>342</v>
      </c>
      <c r="B350" s="276" t="s">
        <v>479</v>
      </c>
      <c r="C350" s="277">
        <v>1413.9</v>
      </c>
      <c r="D350" s="278">
        <v>1418.0166666666667</v>
      </c>
      <c r="E350" s="278">
        <v>1396.0333333333333</v>
      </c>
      <c r="F350" s="278">
        <v>1378.1666666666667</v>
      </c>
      <c r="G350" s="278">
        <v>1356.1833333333334</v>
      </c>
      <c r="H350" s="278">
        <v>1435.8833333333332</v>
      </c>
      <c r="I350" s="278">
        <v>1457.8666666666663</v>
      </c>
      <c r="J350" s="278">
        <v>1475.7333333333331</v>
      </c>
      <c r="K350" s="276">
        <v>1440</v>
      </c>
      <c r="L350" s="276">
        <v>1400.15</v>
      </c>
      <c r="M350" s="276">
        <v>0.12243999999999999</v>
      </c>
    </row>
    <row r="351" spans="1:13">
      <c r="A351" s="267">
        <v>343</v>
      </c>
      <c r="B351" s="276" t="s">
        <v>474</v>
      </c>
      <c r="C351" s="277">
        <v>53.9</v>
      </c>
      <c r="D351" s="278">
        <v>53.883333333333326</v>
      </c>
      <c r="E351" s="278">
        <v>53.066666666666649</v>
      </c>
      <c r="F351" s="278">
        <v>52.23333333333332</v>
      </c>
      <c r="G351" s="278">
        <v>51.416666666666643</v>
      </c>
      <c r="H351" s="278">
        <v>54.716666666666654</v>
      </c>
      <c r="I351" s="278">
        <v>55.533333333333331</v>
      </c>
      <c r="J351" s="278">
        <v>56.36666666666666</v>
      </c>
      <c r="K351" s="276">
        <v>54.7</v>
      </c>
      <c r="L351" s="276">
        <v>53.05</v>
      </c>
      <c r="M351" s="276">
        <v>5.7783499999999997</v>
      </c>
    </row>
    <row r="352" spans="1:13">
      <c r="A352" s="267">
        <v>344</v>
      </c>
      <c r="B352" s="276" t="s">
        <v>155</v>
      </c>
      <c r="C352" s="277">
        <v>107.8</v>
      </c>
      <c r="D352" s="278">
        <v>106.73333333333333</v>
      </c>
      <c r="E352" s="278">
        <v>105.26666666666667</v>
      </c>
      <c r="F352" s="278">
        <v>102.73333333333333</v>
      </c>
      <c r="G352" s="278">
        <v>101.26666666666667</v>
      </c>
      <c r="H352" s="278">
        <v>109.26666666666667</v>
      </c>
      <c r="I352" s="278">
        <v>110.73333333333333</v>
      </c>
      <c r="J352" s="278">
        <v>113.26666666666667</v>
      </c>
      <c r="K352" s="276">
        <v>108.2</v>
      </c>
      <c r="L352" s="276">
        <v>104.2</v>
      </c>
      <c r="M352" s="276">
        <v>55.877510000000001</v>
      </c>
    </row>
    <row r="353" spans="1:13">
      <c r="A353" s="267">
        <v>345</v>
      </c>
      <c r="B353" s="276" t="s">
        <v>156</v>
      </c>
      <c r="C353" s="277">
        <v>97.15</v>
      </c>
      <c r="D353" s="278">
        <v>97.666666666666671</v>
      </c>
      <c r="E353" s="278">
        <v>95.983333333333348</v>
      </c>
      <c r="F353" s="278">
        <v>94.816666666666677</v>
      </c>
      <c r="G353" s="278">
        <v>93.133333333333354</v>
      </c>
      <c r="H353" s="278">
        <v>98.833333333333343</v>
      </c>
      <c r="I353" s="278">
        <v>100.51666666666665</v>
      </c>
      <c r="J353" s="278">
        <v>101.68333333333334</v>
      </c>
      <c r="K353" s="276">
        <v>99.35</v>
      </c>
      <c r="L353" s="276">
        <v>96.5</v>
      </c>
      <c r="M353" s="276">
        <v>259.85381999999998</v>
      </c>
    </row>
    <row r="354" spans="1:13">
      <c r="A354" s="267">
        <v>346</v>
      </c>
      <c r="B354" s="276" t="s">
        <v>271</v>
      </c>
      <c r="C354" s="277">
        <v>523.70000000000005</v>
      </c>
      <c r="D354" s="278">
        <v>524.98333333333335</v>
      </c>
      <c r="E354" s="278">
        <v>515.2166666666667</v>
      </c>
      <c r="F354" s="278">
        <v>506.73333333333335</v>
      </c>
      <c r="G354" s="278">
        <v>496.9666666666667</v>
      </c>
      <c r="H354" s="278">
        <v>533.4666666666667</v>
      </c>
      <c r="I354" s="278">
        <v>543.23333333333335</v>
      </c>
      <c r="J354" s="278">
        <v>551.7166666666667</v>
      </c>
      <c r="K354" s="276">
        <v>534.75</v>
      </c>
      <c r="L354" s="276">
        <v>516.5</v>
      </c>
      <c r="M354" s="276">
        <v>2.4765299999999999</v>
      </c>
    </row>
    <row r="355" spans="1:13">
      <c r="A355" s="267">
        <v>347</v>
      </c>
      <c r="B355" s="276" t="s">
        <v>272</v>
      </c>
      <c r="C355" s="277">
        <v>3133.3</v>
      </c>
      <c r="D355" s="278">
        <v>3128.4333333333329</v>
      </c>
      <c r="E355" s="278">
        <v>3090.8666666666659</v>
      </c>
      <c r="F355" s="278">
        <v>3048.4333333333329</v>
      </c>
      <c r="G355" s="278">
        <v>3010.8666666666659</v>
      </c>
      <c r="H355" s="278">
        <v>3170.8666666666659</v>
      </c>
      <c r="I355" s="278">
        <v>3208.4333333333325</v>
      </c>
      <c r="J355" s="278">
        <v>3250.8666666666659</v>
      </c>
      <c r="K355" s="276">
        <v>3166</v>
      </c>
      <c r="L355" s="276">
        <v>3086</v>
      </c>
      <c r="M355" s="276">
        <v>0.44635999999999998</v>
      </c>
    </row>
    <row r="356" spans="1:13">
      <c r="A356" s="267">
        <v>348</v>
      </c>
      <c r="B356" s="276" t="s">
        <v>157</v>
      </c>
      <c r="C356" s="277">
        <v>104.85</v>
      </c>
      <c r="D356" s="278">
        <v>104.98333333333333</v>
      </c>
      <c r="E356" s="278">
        <v>103.96666666666667</v>
      </c>
      <c r="F356" s="278">
        <v>103.08333333333333</v>
      </c>
      <c r="G356" s="278">
        <v>102.06666666666666</v>
      </c>
      <c r="H356" s="278">
        <v>105.86666666666667</v>
      </c>
      <c r="I356" s="278">
        <v>106.88333333333335</v>
      </c>
      <c r="J356" s="278">
        <v>107.76666666666668</v>
      </c>
      <c r="K356" s="276">
        <v>106</v>
      </c>
      <c r="L356" s="276">
        <v>104.1</v>
      </c>
      <c r="M356" s="276">
        <v>9.7056100000000001</v>
      </c>
    </row>
    <row r="357" spans="1:13">
      <c r="A357" s="267">
        <v>349</v>
      </c>
      <c r="B357" s="276" t="s">
        <v>480</v>
      </c>
      <c r="C357" s="277">
        <v>83.75</v>
      </c>
      <c r="D357" s="278">
        <v>85.316666666666663</v>
      </c>
      <c r="E357" s="278">
        <v>80.73333333333332</v>
      </c>
      <c r="F357" s="278">
        <v>77.716666666666654</v>
      </c>
      <c r="G357" s="278">
        <v>73.133333333333312</v>
      </c>
      <c r="H357" s="278">
        <v>88.333333333333329</v>
      </c>
      <c r="I357" s="278">
        <v>92.916666666666671</v>
      </c>
      <c r="J357" s="278">
        <v>95.933333333333337</v>
      </c>
      <c r="K357" s="276">
        <v>89.9</v>
      </c>
      <c r="L357" s="276">
        <v>82.3</v>
      </c>
      <c r="M357" s="276">
        <v>0.80962999999999996</v>
      </c>
    </row>
    <row r="358" spans="1:13">
      <c r="A358" s="267">
        <v>350</v>
      </c>
      <c r="B358" s="276" t="s">
        <v>158</v>
      </c>
      <c r="C358" s="277">
        <v>91.65</v>
      </c>
      <c r="D358" s="278">
        <v>90.850000000000009</v>
      </c>
      <c r="E358" s="278">
        <v>89.500000000000014</v>
      </c>
      <c r="F358" s="278">
        <v>87.350000000000009</v>
      </c>
      <c r="G358" s="278">
        <v>86.000000000000014</v>
      </c>
      <c r="H358" s="278">
        <v>93.000000000000014</v>
      </c>
      <c r="I358" s="278">
        <v>94.350000000000009</v>
      </c>
      <c r="J358" s="278">
        <v>96.500000000000014</v>
      </c>
      <c r="K358" s="276">
        <v>92.2</v>
      </c>
      <c r="L358" s="276">
        <v>88.7</v>
      </c>
      <c r="M358" s="276">
        <v>253.29334</v>
      </c>
    </row>
    <row r="359" spans="1:13">
      <c r="A359" s="267">
        <v>351</v>
      </c>
      <c r="B359" s="276" t="s">
        <v>481</v>
      </c>
      <c r="C359" s="277">
        <v>77.5</v>
      </c>
      <c r="D359" s="278">
        <v>77.933333333333337</v>
      </c>
      <c r="E359" s="278">
        <v>76.066666666666677</v>
      </c>
      <c r="F359" s="278">
        <v>74.63333333333334</v>
      </c>
      <c r="G359" s="278">
        <v>72.76666666666668</v>
      </c>
      <c r="H359" s="278">
        <v>79.366666666666674</v>
      </c>
      <c r="I359" s="278">
        <v>81.233333333333348</v>
      </c>
      <c r="J359" s="278">
        <v>82.666666666666671</v>
      </c>
      <c r="K359" s="276">
        <v>79.8</v>
      </c>
      <c r="L359" s="276">
        <v>76.5</v>
      </c>
      <c r="M359" s="276">
        <v>7.2928899999999999</v>
      </c>
    </row>
    <row r="360" spans="1:13">
      <c r="A360" s="267">
        <v>352</v>
      </c>
      <c r="B360" s="276" t="s">
        <v>482</v>
      </c>
      <c r="C360" s="277">
        <v>219.05</v>
      </c>
      <c r="D360" s="278">
        <v>217.98333333333335</v>
      </c>
      <c r="E360" s="278">
        <v>216.06666666666669</v>
      </c>
      <c r="F360" s="278">
        <v>213.08333333333334</v>
      </c>
      <c r="G360" s="278">
        <v>211.16666666666669</v>
      </c>
      <c r="H360" s="278">
        <v>220.9666666666667</v>
      </c>
      <c r="I360" s="278">
        <v>222.88333333333333</v>
      </c>
      <c r="J360" s="278">
        <v>225.8666666666667</v>
      </c>
      <c r="K360" s="276">
        <v>219.9</v>
      </c>
      <c r="L360" s="276">
        <v>215</v>
      </c>
      <c r="M360" s="276">
        <v>1.6735100000000001</v>
      </c>
    </row>
    <row r="361" spans="1:13">
      <c r="A361" s="267">
        <v>353</v>
      </c>
      <c r="B361" s="276" t="s">
        <v>483</v>
      </c>
      <c r="C361" s="277">
        <v>217.3</v>
      </c>
      <c r="D361" s="278">
        <v>217.79999999999998</v>
      </c>
      <c r="E361" s="278">
        <v>212.59999999999997</v>
      </c>
      <c r="F361" s="278">
        <v>207.89999999999998</v>
      </c>
      <c r="G361" s="278">
        <v>202.69999999999996</v>
      </c>
      <c r="H361" s="278">
        <v>222.49999999999997</v>
      </c>
      <c r="I361" s="278">
        <v>227.69999999999996</v>
      </c>
      <c r="J361" s="278">
        <v>232.39999999999998</v>
      </c>
      <c r="K361" s="276">
        <v>223</v>
      </c>
      <c r="L361" s="276">
        <v>213.1</v>
      </c>
      <c r="M361" s="276">
        <v>1.7356799999999999</v>
      </c>
    </row>
    <row r="362" spans="1:13">
      <c r="A362" s="267">
        <v>354</v>
      </c>
      <c r="B362" s="276" t="s">
        <v>159</v>
      </c>
      <c r="C362" s="277">
        <v>24351.85</v>
      </c>
      <c r="D362" s="278">
        <v>24317.733333333334</v>
      </c>
      <c r="E362" s="278">
        <v>24135.466666666667</v>
      </c>
      <c r="F362" s="278">
        <v>23919.083333333332</v>
      </c>
      <c r="G362" s="278">
        <v>23736.816666666666</v>
      </c>
      <c r="H362" s="278">
        <v>24534.116666666669</v>
      </c>
      <c r="I362" s="278">
        <v>24716.383333333339</v>
      </c>
      <c r="J362" s="278">
        <v>24932.76666666667</v>
      </c>
      <c r="K362" s="276">
        <v>24500</v>
      </c>
      <c r="L362" s="276">
        <v>24101.35</v>
      </c>
      <c r="M362" s="276">
        <v>0.29808000000000001</v>
      </c>
    </row>
    <row r="363" spans="1:13">
      <c r="A363" s="267">
        <v>355</v>
      </c>
      <c r="B363" s="276" t="s">
        <v>160</v>
      </c>
      <c r="C363" s="277">
        <v>1454</v>
      </c>
      <c r="D363" s="278">
        <v>1449.6499999999999</v>
      </c>
      <c r="E363" s="278">
        <v>1425.3499999999997</v>
      </c>
      <c r="F363" s="278">
        <v>1396.6999999999998</v>
      </c>
      <c r="G363" s="278">
        <v>1372.3999999999996</v>
      </c>
      <c r="H363" s="278">
        <v>1478.2999999999997</v>
      </c>
      <c r="I363" s="278">
        <v>1502.6</v>
      </c>
      <c r="J363" s="278">
        <v>1531.2499999999998</v>
      </c>
      <c r="K363" s="276">
        <v>1473.95</v>
      </c>
      <c r="L363" s="276">
        <v>1421</v>
      </c>
      <c r="M363" s="276">
        <v>11.45429</v>
      </c>
    </row>
    <row r="364" spans="1:13">
      <c r="A364" s="267">
        <v>356</v>
      </c>
      <c r="B364" s="276" t="s">
        <v>488</v>
      </c>
      <c r="C364" s="277">
        <v>1236.3</v>
      </c>
      <c r="D364" s="278">
        <v>1226.1000000000001</v>
      </c>
      <c r="E364" s="278">
        <v>1212.2000000000003</v>
      </c>
      <c r="F364" s="278">
        <v>1188.1000000000001</v>
      </c>
      <c r="G364" s="278">
        <v>1174.2000000000003</v>
      </c>
      <c r="H364" s="278">
        <v>1250.2000000000003</v>
      </c>
      <c r="I364" s="278">
        <v>1264.1000000000004</v>
      </c>
      <c r="J364" s="278">
        <v>1288.2000000000003</v>
      </c>
      <c r="K364" s="276">
        <v>1240</v>
      </c>
      <c r="L364" s="276">
        <v>1202</v>
      </c>
      <c r="M364" s="276">
        <v>0.93506999999999996</v>
      </c>
    </row>
    <row r="365" spans="1:13">
      <c r="A365" s="267">
        <v>357</v>
      </c>
      <c r="B365" s="276" t="s">
        <v>161</v>
      </c>
      <c r="C365" s="277">
        <v>254.9</v>
      </c>
      <c r="D365" s="278">
        <v>254.11666666666667</v>
      </c>
      <c r="E365" s="278">
        <v>251.43333333333334</v>
      </c>
      <c r="F365" s="278">
        <v>247.96666666666667</v>
      </c>
      <c r="G365" s="278">
        <v>245.28333333333333</v>
      </c>
      <c r="H365" s="278">
        <v>257.58333333333337</v>
      </c>
      <c r="I365" s="278">
        <v>260.26666666666665</v>
      </c>
      <c r="J365" s="278">
        <v>263.73333333333335</v>
      </c>
      <c r="K365" s="276">
        <v>256.8</v>
      </c>
      <c r="L365" s="276">
        <v>250.65</v>
      </c>
      <c r="M365" s="276">
        <v>55.277670000000001</v>
      </c>
    </row>
    <row r="366" spans="1:13">
      <c r="A366" s="267">
        <v>358</v>
      </c>
      <c r="B366" s="276" t="s">
        <v>162</v>
      </c>
      <c r="C366" s="277">
        <v>114.55</v>
      </c>
      <c r="D366" s="278">
        <v>114.01666666666667</v>
      </c>
      <c r="E366" s="278">
        <v>110.83333333333333</v>
      </c>
      <c r="F366" s="278">
        <v>107.11666666666666</v>
      </c>
      <c r="G366" s="278">
        <v>103.93333333333332</v>
      </c>
      <c r="H366" s="278">
        <v>117.73333333333333</v>
      </c>
      <c r="I366" s="278">
        <v>120.91666666666667</v>
      </c>
      <c r="J366" s="278">
        <v>124.63333333333334</v>
      </c>
      <c r="K366" s="276">
        <v>117.2</v>
      </c>
      <c r="L366" s="276">
        <v>110.3</v>
      </c>
      <c r="M366" s="276">
        <v>148.13851</v>
      </c>
    </row>
    <row r="367" spans="1:13">
      <c r="A367" s="267">
        <v>359</v>
      </c>
      <c r="B367" s="276" t="s">
        <v>275</v>
      </c>
      <c r="C367" s="277">
        <v>5202.1000000000004</v>
      </c>
      <c r="D367" s="278">
        <v>5197.0999999999995</v>
      </c>
      <c r="E367" s="278">
        <v>5105.1999999999989</v>
      </c>
      <c r="F367" s="278">
        <v>5008.2999999999993</v>
      </c>
      <c r="G367" s="278">
        <v>4916.3999999999987</v>
      </c>
      <c r="H367" s="278">
        <v>5293.9999999999991</v>
      </c>
      <c r="I367" s="278">
        <v>5385.8999999999987</v>
      </c>
      <c r="J367" s="278">
        <v>5482.7999999999993</v>
      </c>
      <c r="K367" s="276">
        <v>5289</v>
      </c>
      <c r="L367" s="276">
        <v>5100.2</v>
      </c>
      <c r="M367" s="276">
        <v>1.72594</v>
      </c>
    </row>
    <row r="368" spans="1:13">
      <c r="A368" s="267">
        <v>360</v>
      </c>
      <c r="B368" s="276" t="s">
        <v>277</v>
      </c>
      <c r="C368" s="277">
        <v>11197.45</v>
      </c>
      <c r="D368" s="278">
        <v>11141.016666666668</v>
      </c>
      <c r="E368" s="278">
        <v>10902.033333333336</v>
      </c>
      <c r="F368" s="278">
        <v>10606.616666666669</v>
      </c>
      <c r="G368" s="278">
        <v>10367.633333333337</v>
      </c>
      <c r="H368" s="278">
        <v>11436.433333333336</v>
      </c>
      <c r="I368" s="278">
        <v>11675.41666666667</v>
      </c>
      <c r="J368" s="278">
        <v>11970.833333333336</v>
      </c>
      <c r="K368" s="276">
        <v>11380</v>
      </c>
      <c r="L368" s="276">
        <v>10845.6</v>
      </c>
      <c r="M368" s="276">
        <v>0.10499</v>
      </c>
    </row>
    <row r="369" spans="1:13">
      <c r="A369" s="267">
        <v>361</v>
      </c>
      <c r="B369" s="276" t="s">
        <v>494</v>
      </c>
      <c r="C369" s="277">
        <v>6648.2</v>
      </c>
      <c r="D369" s="278">
        <v>6681.0166666666664</v>
      </c>
      <c r="E369" s="278">
        <v>6568.2333333333327</v>
      </c>
      <c r="F369" s="278">
        <v>6488.2666666666664</v>
      </c>
      <c r="G369" s="278">
        <v>6375.4833333333327</v>
      </c>
      <c r="H369" s="278">
        <v>6760.9833333333327</v>
      </c>
      <c r="I369" s="278">
        <v>6873.7666666666655</v>
      </c>
      <c r="J369" s="278">
        <v>6953.7333333333327</v>
      </c>
      <c r="K369" s="276">
        <v>6793.8</v>
      </c>
      <c r="L369" s="276">
        <v>6601.05</v>
      </c>
      <c r="M369" s="276">
        <v>5.8599999999999999E-2</v>
      </c>
    </row>
    <row r="370" spans="1:13">
      <c r="A370" s="267">
        <v>362</v>
      </c>
      <c r="B370" s="276" t="s">
        <v>489</v>
      </c>
      <c r="C370" s="277">
        <v>166.95</v>
      </c>
      <c r="D370" s="278">
        <v>166.43333333333331</v>
      </c>
      <c r="E370" s="278">
        <v>164.51666666666662</v>
      </c>
      <c r="F370" s="278">
        <v>162.08333333333331</v>
      </c>
      <c r="G370" s="278">
        <v>160.16666666666663</v>
      </c>
      <c r="H370" s="278">
        <v>168.86666666666662</v>
      </c>
      <c r="I370" s="278">
        <v>170.7833333333333</v>
      </c>
      <c r="J370" s="278">
        <v>173.21666666666661</v>
      </c>
      <c r="K370" s="276">
        <v>168.35</v>
      </c>
      <c r="L370" s="276">
        <v>164</v>
      </c>
      <c r="M370" s="276">
        <v>4.28681</v>
      </c>
    </row>
    <row r="371" spans="1:13">
      <c r="A371" s="267">
        <v>363</v>
      </c>
      <c r="B371" s="276" t="s">
        <v>490</v>
      </c>
      <c r="C371" s="277">
        <v>758.9</v>
      </c>
      <c r="D371" s="278">
        <v>750.6</v>
      </c>
      <c r="E371" s="278">
        <v>736.2</v>
      </c>
      <c r="F371" s="278">
        <v>713.5</v>
      </c>
      <c r="G371" s="278">
        <v>699.1</v>
      </c>
      <c r="H371" s="278">
        <v>773.30000000000007</v>
      </c>
      <c r="I371" s="278">
        <v>787.69999999999993</v>
      </c>
      <c r="J371" s="278">
        <v>810.40000000000009</v>
      </c>
      <c r="K371" s="276">
        <v>765</v>
      </c>
      <c r="L371" s="276">
        <v>727.9</v>
      </c>
      <c r="M371" s="276">
        <v>2.50284</v>
      </c>
    </row>
    <row r="372" spans="1:13">
      <c r="A372" s="267">
        <v>364</v>
      </c>
      <c r="B372" s="276" t="s">
        <v>163</v>
      </c>
      <c r="C372" s="277">
        <v>1651.35</v>
      </c>
      <c r="D372" s="278">
        <v>1640.7</v>
      </c>
      <c r="E372" s="278">
        <v>1623.45</v>
      </c>
      <c r="F372" s="278">
        <v>1595.55</v>
      </c>
      <c r="G372" s="278">
        <v>1578.3</v>
      </c>
      <c r="H372" s="278">
        <v>1668.6000000000001</v>
      </c>
      <c r="I372" s="278">
        <v>1685.8500000000001</v>
      </c>
      <c r="J372" s="278">
        <v>1713.7500000000002</v>
      </c>
      <c r="K372" s="276">
        <v>1657.95</v>
      </c>
      <c r="L372" s="276">
        <v>1612.8</v>
      </c>
      <c r="M372" s="276">
        <v>11.47367</v>
      </c>
    </row>
    <row r="373" spans="1:13">
      <c r="A373" s="267">
        <v>365</v>
      </c>
      <c r="B373" s="276" t="s">
        <v>273</v>
      </c>
      <c r="C373" s="277">
        <v>2317.1</v>
      </c>
      <c r="D373" s="278">
        <v>2318.6833333333329</v>
      </c>
      <c r="E373" s="278">
        <v>2301.016666666666</v>
      </c>
      <c r="F373" s="278">
        <v>2284.9333333333329</v>
      </c>
      <c r="G373" s="278">
        <v>2267.266666666666</v>
      </c>
      <c r="H373" s="278">
        <v>2334.766666666666</v>
      </c>
      <c r="I373" s="278">
        <v>2352.4333333333329</v>
      </c>
      <c r="J373" s="278">
        <v>2368.516666666666</v>
      </c>
      <c r="K373" s="276">
        <v>2336.35</v>
      </c>
      <c r="L373" s="276">
        <v>2302.6</v>
      </c>
      <c r="M373" s="276">
        <v>1.29081</v>
      </c>
    </row>
    <row r="374" spans="1:13">
      <c r="A374" s="267">
        <v>366</v>
      </c>
      <c r="B374" s="276" t="s">
        <v>164</v>
      </c>
      <c r="C374" s="277">
        <v>38.4</v>
      </c>
      <c r="D374" s="278">
        <v>38.633333333333333</v>
      </c>
      <c r="E374" s="278">
        <v>37.866666666666667</v>
      </c>
      <c r="F374" s="278">
        <v>37.333333333333336</v>
      </c>
      <c r="G374" s="278">
        <v>36.56666666666667</v>
      </c>
      <c r="H374" s="278">
        <v>39.166666666666664</v>
      </c>
      <c r="I374" s="278">
        <v>39.93333333333333</v>
      </c>
      <c r="J374" s="278">
        <v>40.466666666666661</v>
      </c>
      <c r="K374" s="276">
        <v>39.4</v>
      </c>
      <c r="L374" s="276">
        <v>38.1</v>
      </c>
      <c r="M374" s="276">
        <v>633.79052000000001</v>
      </c>
    </row>
    <row r="375" spans="1:13">
      <c r="A375" s="267">
        <v>367</v>
      </c>
      <c r="B375" s="276" t="s">
        <v>274</v>
      </c>
      <c r="C375" s="277">
        <v>375.45</v>
      </c>
      <c r="D375" s="278">
        <v>375.58333333333331</v>
      </c>
      <c r="E375" s="278">
        <v>371.91666666666663</v>
      </c>
      <c r="F375" s="278">
        <v>368.38333333333333</v>
      </c>
      <c r="G375" s="278">
        <v>364.71666666666664</v>
      </c>
      <c r="H375" s="278">
        <v>379.11666666666662</v>
      </c>
      <c r="I375" s="278">
        <v>382.78333333333325</v>
      </c>
      <c r="J375" s="278">
        <v>386.31666666666661</v>
      </c>
      <c r="K375" s="276">
        <v>379.25</v>
      </c>
      <c r="L375" s="276">
        <v>372.05</v>
      </c>
      <c r="M375" s="276">
        <v>1.1485300000000001</v>
      </c>
    </row>
    <row r="376" spans="1:13">
      <c r="A376" s="267">
        <v>368</v>
      </c>
      <c r="B376" s="276" t="s">
        <v>485</v>
      </c>
      <c r="C376" s="277">
        <v>175.15</v>
      </c>
      <c r="D376" s="278">
        <v>176.11666666666667</v>
      </c>
      <c r="E376" s="278">
        <v>173.18333333333334</v>
      </c>
      <c r="F376" s="278">
        <v>171.21666666666667</v>
      </c>
      <c r="G376" s="278">
        <v>168.28333333333333</v>
      </c>
      <c r="H376" s="278">
        <v>178.08333333333334</v>
      </c>
      <c r="I376" s="278">
        <v>181.01666666666668</v>
      </c>
      <c r="J376" s="278">
        <v>182.98333333333335</v>
      </c>
      <c r="K376" s="276">
        <v>179.05</v>
      </c>
      <c r="L376" s="276">
        <v>174.15</v>
      </c>
      <c r="M376" s="276">
        <v>1.6090100000000001</v>
      </c>
    </row>
    <row r="377" spans="1:13">
      <c r="A377" s="267">
        <v>369</v>
      </c>
      <c r="B377" s="276" t="s">
        <v>491</v>
      </c>
      <c r="C377" s="277">
        <v>1035.25</v>
      </c>
      <c r="D377" s="278">
        <v>1029.5166666666667</v>
      </c>
      <c r="E377" s="278">
        <v>1017.5333333333333</v>
      </c>
      <c r="F377" s="278">
        <v>999.81666666666661</v>
      </c>
      <c r="G377" s="278">
        <v>987.83333333333326</v>
      </c>
      <c r="H377" s="278">
        <v>1047.2333333333333</v>
      </c>
      <c r="I377" s="278">
        <v>1059.2166666666665</v>
      </c>
      <c r="J377" s="278">
        <v>1076.9333333333334</v>
      </c>
      <c r="K377" s="276">
        <v>1041.5</v>
      </c>
      <c r="L377" s="276">
        <v>1011.8</v>
      </c>
      <c r="M377" s="276">
        <v>5.8795999999999999</v>
      </c>
    </row>
    <row r="378" spans="1:13">
      <c r="A378" s="267">
        <v>370</v>
      </c>
      <c r="B378" s="276" t="s">
        <v>2223</v>
      </c>
      <c r="C378" s="277">
        <v>536.25</v>
      </c>
      <c r="D378" s="278">
        <v>530.13333333333333</v>
      </c>
      <c r="E378" s="278">
        <v>519.26666666666665</v>
      </c>
      <c r="F378" s="278">
        <v>502.2833333333333</v>
      </c>
      <c r="G378" s="278">
        <v>491.41666666666663</v>
      </c>
      <c r="H378" s="278">
        <v>547.11666666666667</v>
      </c>
      <c r="I378" s="278">
        <v>557.98333333333323</v>
      </c>
      <c r="J378" s="278">
        <v>574.9666666666667</v>
      </c>
      <c r="K378" s="276">
        <v>541</v>
      </c>
      <c r="L378" s="276">
        <v>513.15</v>
      </c>
      <c r="M378" s="276">
        <v>1.7697700000000001</v>
      </c>
    </row>
    <row r="379" spans="1:13">
      <c r="A379" s="267">
        <v>371</v>
      </c>
      <c r="B379" s="276" t="s">
        <v>165</v>
      </c>
      <c r="C379" s="277">
        <v>192.75</v>
      </c>
      <c r="D379" s="278">
        <v>193.21666666666667</v>
      </c>
      <c r="E379" s="278">
        <v>191.03333333333333</v>
      </c>
      <c r="F379" s="278">
        <v>189.31666666666666</v>
      </c>
      <c r="G379" s="278">
        <v>187.13333333333333</v>
      </c>
      <c r="H379" s="278">
        <v>194.93333333333334</v>
      </c>
      <c r="I379" s="278">
        <v>197.11666666666667</v>
      </c>
      <c r="J379" s="278">
        <v>198.83333333333334</v>
      </c>
      <c r="K379" s="276">
        <v>195.4</v>
      </c>
      <c r="L379" s="276">
        <v>191.5</v>
      </c>
      <c r="M379" s="276">
        <v>76.572469999999996</v>
      </c>
    </row>
    <row r="380" spans="1:13">
      <c r="A380" s="267">
        <v>372</v>
      </c>
      <c r="B380" s="276" t="s">
        <v>492</v>
      </c>
      <c r="C380" s="277">
        <v>108.95</v>
      </c>
      <c r="D380" s="278">
        <v>107.71666666666668</v>
      </c>
      <c r="E380" s="278">
        <v>104.53333333333336</v>
      </c>
      <c r="F380" s="278">
        <v>100.11666666666667</v>
      </c>
      <c r="G380" s="278">
        <v>96.933333333333351</v>
      </c>
      <c r="H380" s="278">
        <v>112.13333333333337</v>
      </c>
      <c r="I380" s="278">
        <v>115.31666666666668</v>
      </c>
      <c r="J380" s="278">
        <v>119.73333333333338</v>
      </c>
      <c r="K380" s="276">
        <v>110.9</v>
      </c>
      <c r="L380" s="276">
        <v>103.3</v>
      </c>
      <c r="M380" s="276">
        <v>46.718829999999997</v>
      </c>
    </row>
    <row r="381" spans="1:13">
      <c r="A381" s="267">
        <v>373</v>
      </c>
      <c r="B381" s="276" t="s">
        <v>276</v>
      </c>
      <c r="C381" s="277">
        <v>288.10000000000002</v>
      </c>
      <c r="D381" s="278">
        <v>289.65000000000003</v>
      </c>
      <c r="E381" s="278">
        <v>284.30000000000007</v>
      </c>
      <c r="F381" s="278">
        <v>280.50000000000006</v>
      </c>
      <c r="G381" s="278">
        <v>275.15000000000009</v>
      </c>
      <c r="H381" s="278">
        <v>293.45000000000005</v>
      </c>
      <c r="I381" s="278">
        <v>298.80000000000007</v>
      </c>
      <c r="J381" s="278">
        <v>302.60000000000002</v>
      </c>
      <c r="K381" s="276">
        <v>295</v>
      </c>
      <c r="L381" s="276">
        <v>285.85000000000002</v>
      </c>
      <c r="M381" s="276">
        <v>4.3558899999999996</v>
      </c>
    </row>
    <row r="382" spans="1:13">
      <c r="A382" s="267">
        <v>374</v>
      </c>
      <c r="B382" s="276" t="s">
        <v>493</v>
      </c>
      <c r="C382" s="277">
        <v>85.3</v>
      </c>
      <c r="D382" s="278">
        <v>85.616666666666674</v>
      </c>
      <c r="E382" s="278">
        <v>83.183333333333351</v>
      </c>
      <c r="F382" s="278">
        <v>81.066666666666677</v>
      </c>
      <c r="G382" s="278">
        <v>78.633333333333354</v>
      </c>
      <c r="H382" s="278">
        <v>87.733333333333348</v>
      </c>
      <c r="I382" s="278">
        <v>90.166666666666686</v>
      </c>
      <c r="J382" s="278">
        <v>92.283333333333346</v>
      </c>
      <c r="K382" s="276">
        <v>88.05</v>
      </c>
      <c r="L382" s="276">
        <v>83.5</v>
      </c>
      <c r="M382" s="276">
        <v>3.1738200000000001</v>
      </c>
    </row>
    <row r="383" spans="1:13">
      <c r="A383" s="267">
        <v>375</v>
      </c>
      <c r="B383" s="276" t="s">
        <v>486</v>
      </c>
      <c r="C383" s="277">
        <v>59.8</v>
      </c>
      <c r="D383" s="278">
        <v>60.1</v>
      </c>
      <c r="E383" s="278">
        <v>58.7</v>
      </c>
      <c r="F383" s="278">
        <v>57.6</v>
      </c>
      <c r="G383" s="278">
        <v>56.2</v>
      </c>
      <c r="H383" s="278">
        <v>61.2</v>
      </c>
      <c r="I383" s="278">
        <v>62.599999999999994</v>
      </c>
      <c r="J383" s="278">
        <v>63.7</v>
      </c>
      <c r="K383" s="276">
        <v>61.5</v>
      </c>
      <c r="L383" s="276">
        <v>59</v>
      </c>
      <c r="M383" s="276">
        <v>16.700959999999998</v>
      </c>
    </row>
    <row r="384" spans="1:13">
      <c r="A384" s="267">
        <v>376</v>
      </c>
      <c r="B384" s="276" t="s">
        <v>166</v>
      </c>
      <c r="C384" s="277">
        <v>1473.55</v>
      </c>
      <c r="D384" s="278">
        <v>1470.8</v>
      </c>
      <c r="E384" s="278">
        <v>1445.5</v>
      </c>
      <c r="F384" s="278">
        <v>1417.45</v>
      </c>
      <c r="G384" s="278">
        <v>1392.15</v>
      </c>
      <c r="H384" s="278">
        <v>1498.85</v>
      </c>
      <c r="I384" s="278">
        <v>1524.1499999999996</v>
      </c>
      <c r="J384" s="278">
        <v>1552.1999999999998</v>
      </c>
      <c r="K384" s="276">
        <v>1496.1</v>
      </c>
      <c r="L384" s="276">
        <v>1442.75</v>
      </c>
      <c r="M384" s="276">
        <v>20.010770000000001</v>
      </c>
    </row>
    <row r="385" spans="1:13">
      <c r="A385" s="267">
        <v>377</v>
      </c>
      <c r="B385" s="276" t="s">
        <v>278</v>
      </c>
      <c r="C385" s="277">
        <v>481.15</v>
      </c>
      <c r="D385" s="278">
        <v>483.81666666666666</v>
      </c>
      <c r="E385" s="278">
        <v>472.58333333333331</v>
      </c>
      <c r="F385" s="278">
        <v>464.01666666666665</v>
      </c>
      <c r="G385" s="278">
        <v>452.7833333333333</v>
      </c>
      <c r="H385" s="278">
        <v>492.38333333333333</v>
      </c>
      <c r="I385" s="278">
        <v>503.61666666666667</v>
      </c>
      <c r="J385" s="278">
        <v>512.18333333333339</v>
      </c>
      <c r="K385" s="276">
        <v>495.05</v>
      </c>
      <c r="L385" s="276">
        <v>475.25</v>
      </c>
      <c r="M385" s="276">
        <v>0.83255000000000001</v>
      </c>
    </row>
    <row r="386" spans="1:13">
      <c r="A386" s="267">
        <v>378</v>
      </c>
      <c r="B386" s="276" t="s">
        <v>496</v>
      </c>
      <c r="C386" s="277">
        <v>458.85</v>
      </c>
      <c r="D386" s="278">
        <v>458.81666666666666</v>
      </c>
      <c r="E386" s="278">
        <v>452.7833333333333</v>
      </c>
      <c r="F386" s="278">
        <v>446.71666666666664</v>
      </c>
      <c r="G386" s="278">
        <v>440.68333333333328</v>
      </c>
      <c r="H386" s="278">
        <v>464.88333333333333</v>
      </c>
      <c r="I386" s="278">
        <v>470.91666666666674</v>
      </c>
      <c r="J386" s="278">
        <v>476.98333333333335</v>
      </c>
      <c r="K386" s="276">
        <v>464.85</v>
      </c>
      <c r="L386" s="276">
        <v>452.75</v>
      </c>
      <c r="M386" s="276">
        <v>1.77451</v>
      </c>
    </row>
    <row r="387" spans="1:13">
      <c r="A387" s="267">
        <v>379</v>
      </c>
      <c r="B387" s="276" t="s">
        <v>498</v>
      </c>
      <c r="C387" s="277">
        <v>133.1</v>
      </c>
      <c r="D387" s="278">
        <v>133.4</v>
      </c>
      <c r="E387" s="278">
        <v>130.25</v>
      </c>
      <c r="F387" s="278">
        <v>127.4</v>
      </c>
      <c r="G387" s="278">
        <v>124.25</v>
      </c>
      <c r="H387" s="278">
        <v>136.25</v>
      </c>
      <c r="I387" s="278">
        <v>139.40000000000003</v>
      </c>
      <c r="J387" s="278">
        <v>142.25</v>
      </c>
      <c r="K387" s="276">
        <v>136.55000000000001</v>
      </c>
      <c r="L387" s="276">
        <v>130.55000000000001</v>
      </c>
      <c r="M387" s="276">
        <v>14.53271</v>
      </c>
    </row>
    <row r="388" spans="1:13">
      <c r="A388" s="267">
        <v>380</v>
      </c>
      <c r="B388" s="276" t="s">
        <v>279</v>
      </c>
      <c r="C388" s="277">
        <v>472.1</v>
      </c>
      <c r="D388" s="278">
        <v>475.63333333333338</v>
      </c>
      <c r="E388" s="278">
        <v>464.96666666666675</v>
      </c>
      <c r="F388" s="278">
        <v>457.83333333333337</v>
      </c>
      <c r="G388" s="278">
        <v>447.16666666666674</v>
      </c>
      <c r="H388" s="278">
        <v>482.76666666666677</v>
      </c>
      <c r="I388" s="278">
        <v>493.43333333333339</v>
      </c>
      <c r="J388" s="278">
        <v>500.56666666666678</v>
      </c>
      <c r="K388" s="276">
        <v>486.3</v>
      </c>
      <c r="L388" s="276">
        <v>468.5</v>
      </c>
      <c r="M388" s="276">
        <v>1.28332</v>
      </c>
    </row>
    <row r="389" spans="1:13">
      <c r="A389" s="267">
        <v>381</v>
      </c>
      <c r="B389" s="276" t="s">
        <v>499</v>
      </c>
      <c r="C389" s="277">
        <v>285.64999999999998</v>
      </c>
      <c r="D389" s="278">
        <v>287.41666666666669</v>
      </c>
      <c r="E389" s="278">
        <v>282.98333333333335</v>
      </c>
      <c r="F389" s="278">
        <v>280.31666666666666</v>
      </c>
      <c r="G389" s="278">
        <v>275.88333333333333</v>
      </c>
      <c r="H389" s="278">
        <v>290.08333333333337</v>
      </c>
      <c r="I389" s="278">
        <v>294.51666666666665</v>
      </c>
      <c r="J389" s="278">
        <v>297.18333333333339</v>
      </c>
      <c r="K389" s="276">
        <v>291.85000000000002</v>
      </c>
      <c r="L389" s="276">
        <v>284.75</v>
      </c>
      <c r="M389" s="276">
        <v>4.1963600000000003</v>
      </c>
    </row>
    <row r="390" spans="1:13">
      <c r="A390" s="267">
        <v>382</v>
      </c>
      <c r="B390" s="276" t="s">
        <v>167</v>
      </c>
      <c r="C390" s="277">
        <v>832.55</v>
      </c>
      <c r="D390" s="278">
        <v>843.9</v>
      </c>
      <c r="E390" s="278">
        <v>816.9</v>
      </c>
      <c r="F390" s="278">
        <v>801.25</v>
      </c>
      <c r="G390" s="278">
        <v>774.25</v>
      </c>
      <c r="H390" s="278">
        <v>859.55</v>
      </c>
      <c r="I390" s="278">
        <v>886.55</v>
      </c>
      <c r="J390" s="278">
        <v>902.19999999999993</v>
      </c>
      <c r="K390" s="276">
        <v>870.9</v>
      </c>
      <c r="L390" s="276">
        <v>828.25</v>
      </c>
      <c r="M390" s="276">
        <v>11.2525</v>
      </c>
    </row>
    <row r="391" spans="1:13">
      <c r="A391" s="267">
        <v>383</v>
      </c>
      <c r="B391" s="276" t="s">
        <v>501</v>
      </c>
      <c r="C391" s="277">
        <v>1601.75</v>
      </c>
      <c r="D391" s="278">
        <v>1607.9333333333334</v>
      </c>
      <c r="E391" s="278">
        <v>1586.8666666666668</v>
      </c>
      <c r="F391" s="278">
        <v>1571.9833333333333</v>
      </c>
      <c r="G391" s="278">
        <v>1550.9166666666667</v>
      </c>
      <c r="H391" s="278">
        <v>1622.8166666666668</v>
      </c>
      <c r="I391" s="278">
        <v>1643.8833333333334</v>
      </c>
      <c r="J391" s="278">
        <v>1658.7666666666669</v>
      </c>
      <c r="K391" s="276">
        <v>1629</v>
      </c>
      <c r="L391" s="276">
        <v>1593.05</v>
      </c>
      <c r="M391" s="276">
        <v>8.4589999999999999E-2</v>
      </c>
    </row>
    <row r="392" spans="1:13">
      <c r="A392" s="267">
        <v>384</v>
      </c>
      <c r="B392" s="276" t="s">
        <v>502</v>
      </c>
      <c r="C392" s="277">
        <v>329.25</v>
      </c>
      <c r="D392" s="278">
        <v>331.03333333333336</v>
      </c>
      <c r="E392" s="278">
        <v>322.2166666666667</v>
      </c>
      <c r="F392" s="278">
        <v>315.18333333333334</v>
      </c>
      <c r="G392" s="278">
        <v>306.36666666666667</v>
      </c>
      <c r="H392" s="278">
        <v>338.06666666666672</v>
      </c>
      <c r="I392" s="278">
        <v>346.88333333333344</v>
      </c>
      <c r="J392" s="278">
        <v>353.91666666666674</v>
      </c>
      <c r="K392" s="276">
        <v>339.85</v>
      </c>
      <c r="L392" s="276">
        <v>324</v>
      </c>
      <c r="M392" s="276">
        <v>7.4785300000000001</v>
      </c>
    </row>
    <row r="393" spans="1:13">
      <c r="A393" s="267">
        <v>385</v>
      </c>
      <c r="B393" s="276" t="s">
        <v>168</v>
      </c>
      <c r="C393" s="277">
        <v>234.7</v>
      </c>
      <c r="D393" s="278">
        <v>236.33333333333334</v>
      </c>
      <c r="E393" s="278">
        <v>229.86666666666667</v>
      </c>
      <c r="F393" s="278">
        <v>225.03333333333333</v>
      </c>
      <c r="G393" s="278">
        <v>218.56666666666666</v>
      </c>
      <c r="H393" s="278">
        <v>241.16666666666669</v>
      </c>
      <c r="I393" s="278">
        <v>247.63333333333333</v>
      </c>
      <c r="J393" s="278">
        <v>252.4666666666667</v>
      </c>
      <c r="K393" s="276">
        <v>242.8</v>
      </c>
      <c r="L393" s="276">
        <v>231.5</v>
      </c>
      <c r="M393" s="276">
        <v>135.9365</v>
      </c>
    </row>
    <row r="394" spans="1:13">
      <c r="A394" s="267">
        <v>386</v>
      </c>
      <c r="B394" s="276" t="s">
        <v>500</v>
      </c>
      <c r="C394" s="277">
        <v>52.9</v>
      </c>
      <c r="D394" s="278">
        <v>53.15</v>
      </c>
      <c r="E394" s="278">
        <v>51.849999999999994</v>
      </c>
      <c r="F394" s="278">
        <v>50.8</v>
      </c>
      <c r="G394" s="278">
        <v>49.499999999999993</v>
      </c>
      <c r="H394" s="278">
        <v>54.199999999999996</v>
      </c>
      <c r="I394" s="278">
        <v>55.499999999999993</v>
      </c>
      <c r="J394" s="278">
        <v>56.55</v>
      </c>
      <c r="K394" s="276">
        <v>54.45</v>
      </c>
      <c r="L394" s="276">
        <v>52.1</v>
      </c>
      <c r="M394" s="276">
        <v>86.686080000000004</v>
      </c>
    </row>
    <row r="395" spans="1:13">
      <c r="A395" s="267">
        <v>387</v>
      </c>
      <c r="B395" s="276" t="s">
        <v>169</v>
      </c>
      <c r="C395" s="277">
        <v>131.94999999999999</v>
      </c>
      <c r="D395" s="278">
        <v>130.46666666666667</v>
      </c>
      <c r="E395" s="278">
        <v>126.98333333333335</v>
      </c>
      <c r="F395" s="278">
        <v>122.01666666666668</v>
      </c>
      <c r="G395" s="278">
        <v>118.53333333333336</v>
      </c>
      <c r="H395" s="278">
        <v>135.43333333333334</v>
      </c>
      <c r="I395" s="278">
        <v>138.91666666666663</v>
      </c>
      <c r="J395" s="278">
        <v>143.88333333333333</v>
      </c>
      <c r="K395" s="276">
        <v>133.94999999999999</v>
      </c>
      <c r="L395" s="276">
        <v>125.5</v>
      </c>
      <c r="M395" s="276">
        <v>172.66091</v>
      </c>
    </row>
    <row r="396" spans="1:13">
      <c r="A396" s="267">
        <v>388</v>
      </c>
      <c r="B396" s="276" t="s">
        <v>503</v>
      </c>
      <c r="C396" s="277">
        <v>132.9</v>
      </c>
      <c r="D396" s="278">
        <v>134.33333333333334</v>
      </c>
      <c r="E396" s="278">
        <v>131.06666666666669</v>
      </c>
      <c r="F396" s="278">
        <v>129.23333333333335</v>
      </c>
      <c r="G396" s="278">
        <v>125.9666666666667</v>
      </c>
      <c r="H396" s="278">
        <v>136.16666666666669</v>
      </c>
      <c r="I396" s="278">
        <v>139.43333333333334</v>
      </c>
      <c r="J396" s="278">
        <v>141.26666666666668</v>
      </c>
      <c r="K396" s="276">
        <v>137.6</v>
      </c>
      <c r="L396" s="276">
        <v>132.5</v>
      </c>
      <c r="M396" s="276">
        <v>8.2274799999999999</v>
      </c>
    </row>
    <row r="397" spans="1:13">
      <c r="A397" s="267">
        <v>389</v>
      </c>
      <c r="B397" s="276" t="s">
        <v>504</v>
      </c>
      <c r="C397" s="277">
        <v>740.1</v>
      </c>
      <c r="D397" s="278">
        <v>734.69999999999993</v>
      </c>
      <c r="E397" s="278">
        <v>725.39999999999986</v>
      </c>
      <c r="F397" s="278">
        <v>710.69999999999993</v>
      </c>
      <c r="G397" s="278">
        <v>701.39999999999986</v>
      </c>
      <c r="H397" s="278">
        <v>749.39999999999986</v>
      </c>
      <c r="I397" s="278">
        <v>758.69999999999982</v>
      </c>
      <c r="J397" s="278">
        <v>773.39999999999986</v>
      </c>
      <c r="K397" s="276">
        <v>744</v>
      </c>
      <c r="L397" s="276">
        <v>720</v>
      </c>
      <c r="M397" s="276">
        <v>2.9616400000000001</v>
      </c>
    </row>
    <row r="398" spans="1:13">
      <c r="A398" s="267">
        <v>390</v>
      </c>
      <c r="B398" s="276" t="s">
        <v>170</v>
      </c>
      <c r="C398" s="277">
        <v>2007</v>
      </c>
      <c r="D398" s="278">
        <v>2012.1666666666667</v>
      </c>
      <c r="E398" s="278">
        <v>1995.8333333333335</v>
      </c>
      <c r="F398" s="278">
        <v>1984.6666666666667</v>
      </c>
      <c r="G398" s="278">
        <v>1968.3333333333335</v>
      </c>
      <c r="H398" s="278">
        <v>2023.3333333333335</v>
      </c>
      <c r="I398" s="278">
        <v>2039.666666666667</v>
      </c>
      <c r="J398" s="278">
        <v>2050.8333333333335</v>
      </c>
      <c r="K398" s="276">
        <v>2028.5</v>
      </c>
      <c r="L398" s="276">
        <v>2001</v>
      </c>
      <c r="M398" s="276">
        <v>74.142290000000003</v>
      </c>
    </row>
    <row r="399" spans="1:13">
      <c r="A399" s="267">
        <v>391</v>
      </c>
      <c r="B399" s="276" t="s">
        <v>519</v>
      </c>
      <c r="C399" s="277">
        <v>12</v>
      </c>
      <c r="D399" s="278">
        <v>11.950000000000001</v>
      </c>
      <c r="E399" s="278">
        <v>11.350000000000001</v>
      </c>
      <c r="F399" s="278">
        <v>10.700000000000001</v>
      </c>
      <c r="G399" s="278">
        <v>10.100000000000001</v>
      </c>
      <c r="H399" s="278">
        <v>12.600000000000001</v>
      </c>
      <c r="I399" s="278">
        <v>13.2</v>
      </c>
      <c r="J399" s="278">
        <v>13.850000000000001</v>
      </c>
      <c r="K399" s="276">
        <v>12.55</v>
      </c>
      <c r="L399" s="276">
        <v>11.3</v>
      </c>
      <c r="M399" s="276">
        <v>60.845790000000001</v>
      </c>
    </row>
    <row r="400" spans="1:13">
      <c r="A400" s="267">
        <v>392</v>
      </c>
      <c r="B400" s="276" t="s">
        <v>508</v>
      </c>
      <c r="C400" s="277">
        <v>248.75</v>
      </c>
      <c r="D400" s="278">
        <v>249.5</v>
      </c>
      <c r="E400" s="278">
        <v>244.45</v>
      </c>
      <c r="F400" s="278">
        <v>240.14999999999998</v>
      </c>
      <c r="G400" s="278">
        <v>235.09999999999997</v>
      </c>
      <c r="H400" s="278">
        <v>253.8</v>
      </c>
      <c r="I400" s="278">
        <v>258.85000000000002</v>
      </c>
      <c r="J400" s="278">
        <v>263.15000000000003</v>
      </c>
      <c r="K400" s="276">
        <v>254.55</v>
      </c>
      <c r="L400" s="276">
        <v>245.2</v>
      </c>
      <c r="M400" s="276">
        <v>1.9817199999999999</v>
      </c>
    </row>
    <row r="401" spans="1:13">
      <c r="A401" s="267">
        <v>393</v>
      </c>
      <c r="B401" s="276" t="s">
        <v>495</v>
      </c>
      <c r="C401" s="277">
        <v>262.64999999999998</v>
      </c>
      <c r="D401" s="278">
        <v>264.11666666666662</v>
      </c>
      <c r="E401" s="278">
        <v>259.53333333333325</v>
      </c>
      <c r="F401" s="278">
        <v>256.41666666666663</v>
      </c>
      <c r="G401" s="278">
        <v>251.83333333333326</v>
      </c>
      <c r="H401" s="278">
        <v>267.23333333333323</v>
      </c>
      <c r="I401" s="278">
        <v>271.81666666666661</v>
      </c>
      <c r="J401" s="278">
        <v>274.93333333333322</v>
      </c>
      <c r="K401" s="276">
        <v>268.7</v>
      </c>
      <c r="L401" s="276">
        <v>261</v>
      </c>
      <c r="M401" s="276">
        <v>2.97682</v>
      </c>
    </row>
    <row r="402" spans="1:13">
      <c r="A402" s="267">
        <v>394</v>
      </c>
      <c r="B402" s="276" t="s">
        <v>512</v>
      </c>
      <c r="C402" s="277">
        <v>61.5</v>
      </c>
      <c r="D402" s="278">
        <v>60.883333333333333</v>
      </c>
      <c r="E402" s="278">
        <v>58.616666666666667</v>
      </c>
      <c r="F402" s="278">
        <v>55.733333333333334</v>
      </c>
      <c r="G402" s="278">
        <v>53.466666666666669</v>
      </c>
      <c r="H402" s="278">
        <v>63.766666666666666</v>
      </c>
      <c r="I402" s="278">
        <v>66.033333333333331</v>
      </c>
      <c r="J402" s="278">
        <v>68.916666666666657</v>
      </c>
      <c r="K402" s="276">
        <v>63.15</v>
      </c>
      <c r="L402" s="276">
        <v>58</v>
      </c>
      <c r="M402" s="276">
        <v>8.6897400000000005</v>
      </c>
    </row>
    <row r="403" spans="1:13">
      <c r="A403" s="267">
        <v>395</v>
      </c>
      <c r="B403" s="276" t="s">
        <v>171</v>
      </c>
      <c r="C403" s="277">
        <v>55.75</v>
      </c>
      <c r="D403" s="278">
        <v>54.983333333333327</v>
      </c>
      <c r="E403" s="278">
        <v>53.766666666666652</v>
      </c>
      <c r="F403" s="278">
        <v>51.783333333333324</v>
      </c>
      <c r="G403" s="278">
        <v>50.566666666666649</v>
      </c>
      <c r="H403" s="278">
        <v>56.966666666666654</v>
      </c>
      <c r="I403" s="278">
        <v>58.183333333333337</v>
      </c>
      <c r="J403" s="278">
        <v>60.166666666666657</v>
      </c>
      <c r="K403" s="276">
        <v>56.2</v>
      </c>
      <c r="L403" s="276">
        <v>53</v>
      </c>
      <c r="M403" s="276">
        <v>426.50848000000002</v>
      </c>
    </row>
    <row r="404" spans="1:13">
      <c r="A404" s="267">
        <v>396</v>
      </c>
      <c r="B404" s="276" t="s">
        <v>513</v>
      </c>
      <c r="C404" s="277">
        <v>7984.25</v>
      </c>
      <c r="D404" s="278">
        <v>7982.4666666666672</v>
      </c>
      <c r="E404" s="278">
        <v>7939.0333333333347</v>
      </c>
      <c r="F404" s="278">
        <v>7893.8166666666675</v>
      </c>
      <c r="G404" s="278">
        <v>7850.383333333335</v>
      </c>
      <c r="H404" s="278">
        <v>8027.6833333333343</v>
      </c>
      <c r="I404" s="278">
        <v>8071.1166666666668</v>
      </c>
      <c r="J404" s="278">
        <v>8116.3333333333339</v>
      </c>
      <c r="K404" s="276">
        <v>8025.9</v>
      </c>
      <c r="L404" s="276">
        <v>7937.25</v>
      </c>
      <c r="M404" s="276">
        <v>0.20698</v>
      </c>
    </row>
    <row r="405" spans="1:13">
      <c r="A405" s="267">
        <v>397</v>
      </c>
      <c r="B405" s="276" t="s">
        <v>3523</v>
      </c>
      <c r="C405" s="277">
        <v>831.75</v>
      </c>
      <c r="D405" s="278">
        <v>834.4666666666667</v>
      </c>
      <c r="E405" s="278">
        <v>824.43333333333339</v>
      </c>
      <c r="F405" s="278">
        <v>817.11666666666667</v>
      </c>
      <c r="G405" s="278">
        <v>807.08333333333337</v>
      </c>
      <c r="H405" s="278">
        <v>841.78333333333342</v>
      </c>
      <c r="I405" s="278">
        <v>851.81666666666672</v>
      </c>
      <c r="J405" s="278">
        <v>859.13333333333344</v>
      </c>
      <c r="K405" s="276">
        <v>844.5</v>
      </c>
      <c r="L405" s="276">
        <v>827.15</v>
      </c>
      <c r="M405" s="276">
        <v>6.3496899999999998</v>
      </c>
    </row>
    <row r="406" spans="1:13">
      <c r="A406" s="267">
        <v>398</v>
      </c>
      <c r="B406" s="276" t="s">
        <v>280</v>
      </c>
      <c r="C406" s="277">
        <v>856.05</v>
      </c>
      <c r="D406" s="278">
        <v>857.98333333333323</v>
      </c>
      <c r="E406" s="278">
        <v>853.06666666666649</v>
      </c>
      <c r="F406" s="278">
        <v>850.08333333333326</v>
      </c>
      <c r="G406" s="278">
        <v>845.16666666666652</v>
      </c>
      <c r="H406" s="278">
        <v>860.96666666666647</v>
      </c>
      <c r="I406" s="278">
        <v>865.88333333333321</v>
      </c>
      <c r="J406" s="278">
        <v>868.86666666666645</v>
      </c>
      <c r="K406" s="276">
        <v>862.9</v>
      </c>
      <c r="L406" s="276">
        <v>855</v>
      </c>
      <c r="M406" s="276">
        <v>23.02834</v>
      </c>
    </row>
    <row r="407" spans="1:13">
      <c r="A407" s="267">
        <v>399</v>
      </c>
      <c r="B407" s="276" t="s">
        <v>172</v>
      </c>
      <c r="C407" s="277">
        <v>269.55</v>
      </c>
      <c r="D407" s="278">
        <v>268.7</v>
      </c>
      <c r="E407" s="278">
        <v>266.39999999999998</v>
      </c>
      <c r="F407" s="278">
        <v>263.25</v>
      </c>
      <c r="G407" s="278">
        <v>260.95</v>
      </c>
      <c r="H407" s="278">
        <v>271.84999999999997</v>
      </c>
      <c r="I407" s="278">
        <v>274.15000000000003</v>
      </c>
      <c r="J407" s="278">
        <v>277.29999999999995</v>
      </c>
      <c r="K407" s="276">
        <v>271</v>
      </c>
      <c r="L407" s="276">
        <v>265.55</v>
      </c>
      <c r="M407" s="276">
        <v>386.76657</v>
      </c>
    </row>
    <row r="408" spans="1:13">
      <c r="A408" s="267">
        <v>400</v>
      </c>
      <c r="B408" s="276" t="s">
        <v>514</v>
      </c>
      <c r="C408" s="277">
        <v>4353.1499999999996</v>
      </c>
      <c r="D408" s="278">
        <v>4312.833333333333</v>
      </c>
      <c r="E408" s="278">
        <v>4206.6666666666661</v>
      </c>
      <c r="F408" s="278">
        <v>4060.1833333333334</v>
      </c>
      <c r="G408" s="278">
        <v>3954.0166666666664</v>
      </c>
      <c r="H408" s="278">
        <v>4459.3166666666657</v>
      </c>
      <c r="I408" s="278">
        <v>4565.4833333333318</v>
      </c>
      <c r="J408" s="278">
        <v>4711.9666666666653</v>
      </c>
      <c r="K408" s="276">
        <v>4419</v>
      </c>
      <c r="L408" s="276">
        <v>4166.3500000000004</v>
      </c>
      <c r="M408" s="276">
        <v>0.14965999999999999</v>
      </c>
    </row>
    <row r="409" spans="1:13">
      <c r="A409" s="267">
        <v>401</v>
      </c>
      <c r="B409" s="276" t="s">
        <v>2402</v>
      </c>
      <c r="C409" s="277">
        <v>87.25</v>
      </c>
      <c r="D409" s="278">
        <v>87.316666666666677</v>
      </c>
      <c r="E409" s="278">
        <v>86.333333333333357</v>
      </c>
      <c r="F409" s="278">
        <v>85.416666666666686</v>
      </c>
      <c r="G409" s="278">
        <v>84.433333333333366</v>
      </c>
      <c r="H409" s="278">
        <v>88.233333333333348</v>
      </c>
      <c r="I409" s="278">
        <v>89.216666666666669</v>
      </c>
      <c r="J409" s="278">
        <v>90.13333333333334</v>
      </c>
      <c r="K409" s="276">
        <v>88.3</v>
      </c>
      <c r="L409" s="276">
        <v>86.4</v>
      </c>
      <c r="M409" s="276">
        <v>1.0240100000000001</v>
      </c>
    </row>
    <row r="410" spans="1:13">
      <c r="A410" s="267">
        <v>402</v>
      </c>
      <c r="B410" s="276" t="s">
        <v>2404</v>
      </c>
      <c r="C410" s="277">
        <v>88.4</v>
      </c>
      <c r="D410" s="278">
        <v>85.65000000000002</v>
      </c>
      <c r="E410" s="278">
        <v>82.900000000000034</v>
      </c>
      <c r="F410" s="278">
        <v>77.40000000000002</v>
      </c>
      <c r="G410" s="278">
        <v>74.650000000000034</v>
      </c>
      <c r="H410" s="278">
        <v>91.150000000000034</v>
      </c>
      <c r="I410" s="278">
        <v>93.9</v>
      </c>
      <c r="J410" s="278">
        <v>99.400000000000034</v>
      </c>
      <c r="K410" s="276">
        <v>88.4</v>
      </c>
      <c r="L410" s="276">
        <v>80.150000000000006</v>
      </c>
      <c r="M410" s="276">
        <v>350.45827000000003</v>
      </c>
    </row>
    <row r="411" spans="1:13">
      <c r="A411" s="267">
        <v>403</v>
      </c>
      <c r="B411" s="276" t="s">
        <v>2412</v>
      </c>
      <c r="C411" s="277">
        <v>174.05</v>
      </c>
      <c r="D411" s="278">
        <v>171.18333333333331</v>
      </c>
      <c r="E411" s="278">
        <v>167.36666666666662</v>
      </c>
      <c r="F411" s="278">
        <v>160.68333333333331</v>
      </c>
      <c r="G411" s="278">
        <v>156.86666666666662</v>
      </c>
      <c r="H411" s="278">
        <v>177.86666666666662</v>
      </c>
      <c r="I411" s="278">
        <v>181.68333333333328</v>
      </c>
      <c r="J411" s="278">
        <v>188.36666666666662</v>
      </c>
      <c r="K411" s="276">
        <v>175</v>
      </c>
      <c r="L411" s="276">
        <v>164.5</v>
      </c>
      <c r="M411" s="276">
        <v>9.6976099999999992</v>
      </c>
    </row>
    <row r="412" spans="1:13">
      <c r="A412" s="267">
        <v>404</v>
      </c>
      <c r="B412" s="276" t="s">
        <v>516</v>
      </c>
      <c r="C412" s="277">
        <v>1712.35</v>
      </c>
      <c r="D412" s="278">
        <v>1708.0833333333333</v>
      </c>
      <c r="E412" s="278">
        <v>1673.5166666666664</v>
      </c>
      <c r="F412" s="278">
        <v>1634.6833333333332</v>
      </c>
      <c r="G412" s="278">
        <v>1600.1166666666663</v>
      </c>
      <c r="H412" s="278">
        <v>1746.9166666666665</v>
      </c>
      <c r="I412" s="278">
        <v>1781.4833333333336</v>
      </c>
      <c r="J412" s="278">
        <v>1820.3166666666666</v>
      </c>
      <c r="K412" s="276">
        <v>1742.65</v>
      </c>
      <c r="L412" s="276">
        <v>1669.25</v>
      </c>
      <c r="M412" s="276">
        <v>0.12343999999999999</v>
      </c>
    </row>
    <row r="413" spans="1:13">
      <c r="A413" s="267">
        <v>405</v>
      </c>
      <c r="B413" s="276" t="s">
        <v>518</v>
      </c>
      <c r="C413" s="277">
        <v>209.6</v>
      </c>
      <c r="D413" s="278">
        <v>213.19999999999996</v>
      </c>
      <c r="E413" s="278">
        <v>204.69999999999993</v>
      </c>
      <c r="F413" s="278">
        <v>199.79999999999998</v>
      </c>
      <c r="G413" s="278">
        <v>191.29999999999995</v>
      </c>
      <c r="H413" s="278">
        <v>218.09999999999991</v>
      </c>
      <c r="I413" s="278">
        <v>226.59999999999997</v>
      </c>
      <c r="J413" s="278">
        <v>231.49999999999989</v>
      </c>
      <c r="K413" s="276">
        <v>221.7</v>
      </c>
      <c r="L413" s="276">
        <v>208.3</v>
      </c>
      <c r="M413" s="276">
        <v>5.9280900000000001</v>
      </c>
    </row>
    <row r="414" spans="1:13">
      <c r="A414" s="267">
        <v>406</v>
      </c>
      <c r="B414" s="276" t="s">
        <v>173</v>
      </c>
      <c r="C414" s="277">
        <v>23758.1</v>
      </c>
      <c r="D414" s="278">
        <v>23981.816666666669</v>
      </c>
      <c r="E414" s="278">
        <v>23463.683333333338</v>
      </c>
      <c r="F414" s="278">
        <v>23169.26666666667</v>
      </c>
      <c r="G414" s="278">
        <v>22651.133333333339</v>
      </c>
      <c r="H414" s="278">
        <v>24276.233333333337</v>
      </c>
      <c r="I414" s="278">
        <v>24794.366666666669</v>
      </c>
      <c r="J414" s="278">
        <v>25088.783333333336</v>
      </c>
      <c r="K414" s="276">
        <v>24499.95</v>
      </c>
      <c r="L414" s="276">
        <v>23687.4</v>
      </c>
      <c r="M414" s="276">
        <v>0.83757000000000004</v>
      </c>
    </row>
    <row r="415" spans="1:13">
      <c r="A415" s="267">
        <v>407</v>
      </c>
      <c r="B415" s="276" t="s">
        <v>520</v>
      </c>
      <c r="C415" s="277">
        <v>1071.9000000000001</v>
      </c>
      <c r="D415" s="278">
        <v>1085.3</v>
      </c>
      <c r="E415" s="278">
        <v>1056.5999999999999</v>
      </c>
      <c r="F415" s="278">
        <v>1041.3</v>
      </c>
      <c r="G415" s="278">
        <v>1012.5999999999999</v>
      </c>
      <c r="H415" s="278">
        <v>1100.5999999999999</v>
      </c>
      <c r="I415" s="278">
        <v>1129.3000000000002</v>
      </c>
      <c r="J415" s="278">
        <v>1144.5999999999999</v>
      </c>
      <c r="K415" s="276">
        <v>1114</v>
      </c>
      <c r="L415" s="276">
        <v>1070</v>
      </c>
      <c r="M415" s="276">
        <v>0.21459</v>
      </c>
    </row>
    <row r="416" spans="1:13">
      <c r="A416" s="267">
        <v>408</v>
      </c>
      <c r="B416" s="276" t="s">
        <v>174</v>
      </c>
      <c r="C416" s="277">
        <v>1537</v>
      </c>
      <c r="D416" s="278">
        <v>1544.5</v>
      </c>
      <c r="E416" s="278">
        <v>1517.5</v>
      </c>
      <c r="F416" s="278">
        <v>1498</v>
      </c>
      <c r="G416" s="278">
        <v>1471</v>
      </c>
      <c r="H416" s="278">
        <v>1564</v>
      </c>
      <c r="I416" s="278">
        <v>1591</v>
      </c>
      <c r="J416" s="278">
        <v>1610.5</v>
      </c>
      <c r="K416" s="276">
        <v>1571.5</v>
      </c>
      <c r="L416" s="276">
        <v>1525</v>
      </c>
      <c r="M416" s="276">
        <v>3.1080399999999999</v>
      </c>
    </row>
    <row r="417" spans="1:13">
      <c r="A417" s="267">
        <v>409</v>
      </c>
      <c r="B417" s="276" t="s">
        <v>515</v>
      </c>
      <c r="C417" s="277">
        <v>443.85</v>
      </c>
      <c r="D417" s="278">
        <v>443.63333333333338</v>
      </c>
      <c r="E417" s="278">
        <v>432.86666666666679</v>
      </c>
      <c r="F417" s="278">
        <v>421.88333333333338</v>
      </c>
      <c r="G417" s="278">
        <v>411.11666666666679</v>
      </c>
      <c r="H417" s="278">
        <v>454.61666666666679</v>
      </c>
      <c r="I417" s="278">
        <v>465.38333333333333</v>
      </c>
      <c r="J417" s="278">
        <v>476.36666666666679</v>
      </c>
      <c r="K417" s="276">
        <v>454.4</v>
      </c>
      <c r="L417" s="276">
        <v>432.65</v>
      </c>
      <c r="M417" s="276">
        <v>0.85209999999999997</v>
      </c>
    </row>
    <row r="418" spans="1:13">
      <c r="A418" s="267">
        <v>410</v>
      </c>
      <c r="B418" s="276" t="s">
        <v>510</v>
      </c>
      <c r="C418" s="277">
        <v>24.9</v>
      </c>
      <c r="D418" s="278">
        <v>24.866666666666664</v>
      </c>
      <c r="E418" s="278">
        <v>24.433333333333326</v>
      </c>
      <c r="F418" s="278">
        <v>23.966666666666661</v>
      </c>
      <c r="G418" s="278">
        <v>23.533333333333324</v>
      </c>
      <c r="H418" s="278">
        <v>25.333333333333329</v>
      </c>
      <c r="I418" s="278">
        <v>25.766666666666666</v>
      </c>
      <c r="J418" s="278">
        <v>26.233333333333331</v>
      </c>
      <c r="K418" s="276">
        <v>25.3</v>
      </c>
      <c r="L418" s="276">
        <v>24.4</v>
      </c>
      <c r="M418" s="276">
        <v>10.7294</v>
      </c>
    </row>
    <row r="419" spans="1:13">
      <c r="A419" s="267">
        <v>411</v>
      </c>
      <c r="B419" s="276" t="s">
        <v>511</v>
      </c>
      <c r="C419" s="277">
        <v>1651.8</v>
      </c>
      <c r="D419" s="278">
        <v>1654.6166666666668</v>
      </c>
      <c r="E419" s="278">
        <v>1637.1833333333336</v>
      </c>
      <c r="F419" s="278">
        <v>1622.5666666666668</v>
      </c>
      <c r="G419" s="278">
        <v>1605.1333333333337</v>
      </c>
      <c r="H419" s="278">
        <v>1669.2333333333336</v>
      </c>
      <c r="I419" s="278">
        <v>1686.666666666667</v>
      </c>
      <c r="J419" s="278">
        <v>1701.2833333333335</v>
      </c>
      <c r="K419" s="276">
        <v>1672.05</v>
      </c>
      <c r="L419" s="276">
        <v>1640</v>
      </c>
      <c r="M419" s="276">
        <v>0.13457</v>
      </c>
    </row>
    <row r="420" spans="1:13">
      <c r="A420" s="267">
        <v>412</v>
      </c>
      <c r="B420" s="276" t="s">
        <v>521</v>
      </c>
      <c r="C420" s="277">
        <v>318.85000000000002</v>
      </c>
      <c r="D420" s="278">
        <v>320.03333333333336</v>
      </c>
      <c r="E420" s="278">
        <v>314.01666666666671</v>
      </c>
      <c r="F420" s="278">
        <v>309.18333333333334</v>
      </c>
      <c r="G420" s="278">
        <v>303.16666666666669</v>
      </c>
      <c r="H420" s="278">
        <v>324.86666666666673</v>
      </c>
      <c r="I420" s="278">
        <v>330.88333333333338</v>
      </c>
      <c r="J420" s="278">
        <v>335.71666666666675</v>
      </c>
      <c r="K420" s="276">
        <v>326.05</v>
      </c>
      <c r="L420" s="276">
        <v>315.2</v>
      </c>
      <c r="M420" s="276">
        <v>1.60358</v>
      </c>
    </row>
    <row r="421" spans="1:13">
      <c r="A421" s="267">
        <v>413</v>
      </c>
      <c r="B421" s="276" t="s">
        <v>522</v>
      </c>
      <c r="C421" s="277">
        <v>1031.55</v>
      </c>
      <c r="D421" s="278">
        <v>1038.5166666666667</v>
      </c>
      <c r="E421" s="278">
        <v>1023.0333333333333</v>
      </c>
      <c r="F421" s="278">
        <v>1014.5166666666667</v>
      </c>
      <c r="G421" s="278">
        <v>999.0333333333333</v>
      </c>
      <c r="H421" s="278">
        <v>1047.0333333333333</v>
      </c>
      <c r="I421" s="278">
        <v>1062.5166666666664</v>
      </c>
      <c r="J421" s="278">
        <v>1071.0333333333333</v>
      </c>
      <c r="K421" s="276">
        <v>1054</v>
      </c>
      <c r="L421" s="276">
        <v>1030</v>
      </c>
      <c r="M421" s="276">
        <v>0.13439999999999999</v>
      </c>
    </row>
    <row r="422" spans="1:13">
      <c r="A422" s="267">
        <v>414</v>
      </c>
      <c r="B422" s="276" t="s">
        <v>523</v>
      </c>
      <c r="C422" s="277">
        <v>350.6</v>
      </c>
      <c r="D422" s="278">
        <v>349.5333333333333</v>
      </c>
      <c r="E422" s="278">
        <v>344.06666666666661</v>
      </c>
      <c r="F422" s="278">
        <v>337.5333333333333</v>
      </c>
      <c r="G422" s="278">
        <v>332.06666666666661</v>
      </c>
      <c r="H422" s="278">
        <v>356.06666666666661</v>
      </c>
      <c r="I422" s="278">
        <v>361.5333333333333</v>
      </c>
      <c r="J422" s="278">
        <v>368.06666666666661</v>
      </c>
      <c r="K422" s="276">
        <v>355</v>
      </c>
      <c r="L422" s="276">
        <v>343</v>
      </c>
      <c r="M422" s="276">
        <v>4.2248200000000002</v>
      </c>
    </row>
    <row r="423" spans="1:13">
      <c r="A423" s="267">
        <v>415</v>
      </c>
      <c r="B423" s="276" t="s">
        <v>524</v>
      </c>
      <c r="C423" s="277">
        <v>9.9499999999999993</v>
      </c>
      <c r="D423" s="278">
        <v>10.016666666666667</v>
      </c>
      <c r="E423" s="278">
        <v>9.7333333333333343</v>
      </c>
      <c r="F423" s="278">
        <v>9.5166666666666675</v>
      </c>
      <c r="G423" s="278">
        <v>9.2333333333333343</v>
      </c>
      <c r="H423" s="278">
        <v>10.233333333333334</v>
      </c>
      <c r="I423" s="278">
        <v>10.516666666666669</v>
      </c>
      <c r="J423" s="278">
        <v>10.733333333333334</v>
      </c>
      <c r="K423" s="276">
        <v>10.3</v>
      </c>
      <c r="L423" s="276">
        <v>9.8000000000000007</v>
      </c>
      <c r="M423" s="276">
        <v>365.90411</v>
      </c>
    </row>
    <row r="424" spans="1:13">
      <c r="A424" s="267">
        <v>416</v>
      </c>
      <c r="B424" s="276" t="s">
        <v>2516</v>
      </c>
      <c r="C424" s="277">
        <v>729.75</v>
      </c>
      <c r="D424" s="278">
        <v>726.48333333333323</v>
      </c>
      <c r="E424" s="278">
        <v>708.96666666666647</v>
      </c>
      <c r="F424" s="278">
        <v>688.18333333333328</v>
      </c>
      <c r="G424" s="278">
        <v>670.66666666666652</v>
      </c>
      <c r="H424" s="278">
        <v>747.26666666666642</v>
      </c>
      <c r="I424" s="278">
        <v>764.78333333333308</v>
      </c>
      <c r="J424" s="278">
        <v>785.56666666666638</v>
      </c>
      <c r="K424" s="276">
        <v>744</v>
      </c>
      <c r="L424" s="276">
        <v>705.7</v>
      </c>
      <c r="M424" s="276">
        <v>0.26008999999999999</v>
      </c>
    </row>
    <row r="425" spans="1:13">
      <c r="A425" s="267">
        <v>417</v>
      </c>
      <c r="B425" s="276" t="s">
        <v>527</v>
      </c>
      <c r="C425" s="285">
        <v>191.1</v>
      </c>
      <c r="D425" s="286">
        <v>191.18333333333331</v>
      </c>
      <c r="E425" s="286">
        <v>188.46666666666661</v>
      </c>
      <c r="F425" s="286">
        <v>185.83333333333331</v>
      </c>
      <c r="G425" s="286">
        <v>183.11666666666662</v>
      </c>
      <c r="H425" s="286">
        <v>193.81666666666661</v>
      </c>
      <c r="I425" s="286">
        <v>196.5333333333333</v>
      </c>
      <c r="J425" s="286">
        <v>199.1666666666666</v>
      </c>
      <c r="K425" s="287">
        <v>193.9</v>
      </c>
      <c r="L425" s="287">
        <v>188.55</v>
      </c>
      <c r="M425" s="287">
        <v>3.83012</v>
      </c>
    </row>
    <row r="426" spans="1:13">
      <c r="A426" s="267">
        <v>418</v>
      </c>
      <c r="B426" s="276" t="s">
        <v>2525</v>
      </c>
      <c r="C426" s="276">
        <v>99.7</v>
      </c>
      <c r="D426" s="278">
        <v>96.333333333333329</v>
      </c>
      <c r="E426" s="278">
        <v>91.416666666666657</v>
      </c>
      <c r="F426" s="278">
        <v>83.133333333333326</v>
      </c>
      <c r="G426" s="278">
        <v>78.216666666666654</v>
      </c>
      <c r="H426" s="278">
        <v>104.61666666666666</v>
      </c>
      <c r="I426" s="278">
        <v>109.53333333333332</v>
      </c>
      <c r="J426" s="278">
        <v>117.81666666666666</v>
      </c>
      <c r="K426" s="276">
        <v>101.25</v>
      </c>
      <c r="L426" s="276">
        <v>88.05</v>
      </c>
      <c r="M426" s="276">
        <v>221.18833000000001</v>
      </c>
    </row>
    <row r="427" spans="1:13">
      <c r="A427" s="267">
        <v>419</v>
      </c>
      <c r="B427" s="276" t="s">
        <v>175</v>
      </c>
      <c r="C427" s="276">
        <v>5314.35</v>
      </c>
      <c r="D427" s="278">
        <v>5337.7833333333338</v>
      </c>
      <c r="E427" s="278">
        <v>5256.5666666666675</v>
      </c>
      <c r="F427" s="278">
        <v>5198.7833333333338</v>
      </c>
      <c r="G427" s="278">
        <v>5117.5666666666675</v>
      </c>
      <c r="H427" s="278">
        <v>5395.5666666666675</v>
      </c>
      <c r="I427" s="278">
        <v>5476.7833333333328</v>
      </c>
      <c r="J427" s="278">
        <v>5534.5666666666675</v>
      </c>
      <c r="K427" s="276">
        <v>5419</v>
      </c>
      <c r="L427" s="276">
        <v>5280</v>
      </c>
      <c r="M427" s="276">
        <v>1.21245</v>
      </c>
    </row>
    <row r="428" spans="1:13">
      <c r="A428" s="267">
        <v>420</v>
      </c>
      <c r="B428" s="276" t="s">
        <v>176</v>
      </c>
      <c r="C428" s="276">
        <v>1049.75</v>
      </c>
      <c r="D428" s="278">
        <v>1045.5833333333333</v>
      </c>
      <c r="E428" s="278">
        <v>1029.1666666666665</v>
      </c>
      <c r="F428" s="278">
        <v>1008.5833333333333</v>
      </c>
      <c r="G428" s="278">
        <v>992.16666666666652</v>
      </c>
      <c r="H428" s="278">
        <v>1066.1666666666665</v>
      </c>
      <c r="I428" s="278">
        <v>1082.583333333333</v>
      </c>
      <c r="J428" s="278">
        <v>1103.1666666666665</v>
      </c>
      <c r="K428" s="276">
        <v>1062</v>
      </c>
      <c r="L428" s="276">
        <v>1025</v>
      </c>
      <c r="M428" s="276">
        <v>26.657720000000001</v>
      </c>
    </row>
    <row r="429" spans="1:13">
      <c r="A429" s="267">
        <v>421</v>
      </c>
      <c r="B429" s="276" t="s">
        <v>177</v>
      </c>
      <c r="C429" s="276">
        <v>813.45</v>
      </c>
      <c r="D429" s="278">
        <v>825.93333333333339</v>
      </c>
      <c r="E429" s="278">
        <v>792.51666666666677</v>
      </c>
      <c r="F429" s="278">
        <v>771.58333333333337</v>
      </c>
      <c r="G429" s="278">
        <v>738.16666666666674</v>
      </c>
      <c r="H429" s="278">
        <v>846.86666666666679</v>
      </c>
      <c r="I429" s="278">
        <v>880.2833333333333</v>
      </c>
      <c r="J429" s="278">
        <v>901.21666666666681</v>
      </c>
      <c r="K429" s="276">
        <v>859.35</v>
      </c>
      <c r="L429" s="276">
        <v>805</v>
      </c>
      <c r="M429" s="276">
        <v>7.6447700000000003</v>
      </c>
    </row>
    <row r="430" spans="1:13">
      <c r="A430" s="267">
        <v>422</v>
      </c>
      <c r="B430" s="276" t="s">
        <v>525</v>
      </c>
      <c r="C430" s="276">
        <v>93.85</v>
      </c>
      <c r="D430" s="278">
        <v>94.133333333333326</v>
      </c>
      <c r="E430" s="278">
        <v>91.966666666666654</v>
      </c>
      <c r="F430" s="278">
        <v>90.083333333333329</v>
      </c>
      <c r="G430" s="278">
        <v>87.916666666666657</v>
      </c>
      <c r="H430" s="278">
        <v>96.016666666666652</v>
      </c>
      <c r="I430" s="278">
        <v>98.183333333333337</v>
      </c>
      <c r="J430" s="278">
        <v>100.06666666666665</v>
      </c>
      <c r="K430" s="276">
        <v>96.3</v>
      </c>
      <c r="L430" s="276">
        <v>92.25</v>
      </c>
      <c r="M430" s="276">
        <v>2.1537500000000001</v>
      </c>
    </row>
    <row r="431" spans="1:13">
      <c r="A431" s="267">
        <v>423</v>
      </c>
      <c r="B431" s="276" t="s">
        <v>526</v>
      </c>
      <c r="C431" s="276">
        <v>492.45</v>
      </c>
      <c r="D431" s="278">
        <v>489.59999999999997</v>
      </c>
      <c r="E431" s="278">
        <v>482.34999999999991</v>
      </c>
      <c r="F431" s="278">
        <v>472.24999999999994</v>
      </c>
      <c r="G431" s="278">
        <v>464.99999999999989</v>
      </c>
      <c r="H431" s="278">
        <v>499.69999999999993</v>
      </c>
      <c r="I431" s="278">
        <v>506.95000000000005</v>
      </c>
      <c r="J431" s="278">
        <v>517.04999999999995</v>
      </c>
      <c r="K431" s="276">
        <v>496.85</v>
      </c>
      <c r="L431" s="276">
        <v>479.5</v>
      </c>
      <c r="M431" s="276">
        <v>2.0196900000000002</v>
      </c>
    </row>
    <row r="432" spans="1:13">
      <c r="A432" s="267">
        <v>425</v>
      </c>
      <c r="B432" s="276" t="s">
        <v>3387</v>
      </c>
      <c r="C432" s="276">
        <v>309.7</v>
      </c>
      <c r="D432" s="278">
        <v>307.26666666666665</v>
      </c>
      <c r="E432" s="278">
        <v>300.63333333333333</v>
      </c>
      <c r="F432" s="278">
        <v>291.56666666666666</v>
      </c>
      <c r="G432" s="278">
        <v>284.93333333333334</v>
      </c>
      <c r="H432" s="278">
        <v>316.33333333333331</v>
      </c>
      <c r="I432" s="278">
        <v>322.96666666666664</v>
      </c>
      <c r="J432" s="278">
        <v>332.0333333333333</v>
      </c>
      <c r="K432" s="276">
        <v>313.89999999999998</v>
      </c>
      <c r="L432" s="276">
        <v>298.2</v>
      </c>
      <c r="M432" s="276">
        <v>7.81595</v>
      </c>
    </row>
    <row r="433" spans="1:13">
      <c r="A433" s="267">
        <v>426</v>
      </c>
      <c r="B433" s="276" t="s">
        <v>529</v>
      </c>
      <c r="C433" s="276">
        <v>1806.15</v>
      </c>
      <c r="D433" s="278">
        <v>1802</v>
      </c>
      <c r="E433" s="278">
        <v>1770.15</v>
      </c>
      <c r="F433" s="278">
        <v>1734.15</v>
      </c>
      <c r="G433" s="278">
        <v>1702.3000000000002</v>
      </c>
      <c r="H433" s="278">
        <v>1838</v>
      </c>
      <c r="I433" s="278">
        <v>1869.85</v>
      </c>
      <c r="J433" s="278">
        <v>1905.85</v>
      </c>
      <c r="K433" s="276">
        <v>1833.85</v>
      </c>
      <c r="L433" s="276">
        <v>1766</v>
      </c>
      <c r="M433" s="276">
        <v>0.98570999999999998</v>
      </c>
    </row>
    <row r="434" spans="1:13">
      <c r="A434" s="267">
        <v>427</v>
      </c>
      <c r="B434" s="276" t="s">
        <v>530</v>
      </c>
      <c r="C434" s="276">
        <v>524.04999999999995</v>
      </c>
      <c r="D434" s="278">
        <v>527.56666666666672</v>
      </c>
      <c r="E434" s="278">
        <v>516.53333333333342</v>
      </c>
      <c r="F434" s="278">
        <v>509.01666666666665</v>
      </c>
      <c r="G434" s="278">
        <v>497.98333333333335</v>
      </c>
      <c r="H434" s="278">
        <v>535.08333333333348</v>
      </c>
      <c r="I434" s="278">
        <v>546.11666666666679</v>
      </c>
      <c r="J434" s="278">
        <v>553.63333333333355</v>
      </c>
      <c r="K434" s="276">
        <v>538.6</v>
      </c>
      <c r="L434" s="276">
        <v>520.04999999999995</v>
      </c>
      <c r="M434" s="276">
        <v>0.80193000000000003</v>
      </c>
    </row>
    <row r="435" spans="1:13">
      <c r="A435" s="267">
        <v>428</v>
      </c>
      <c r="B435" s="276" t="s">
        <v>178</v>
      </c>
      <c r="C435" s="276">
        <v>565.20000000000005</v>
      </c>
      <c r="D435" s="278">
        <v>566.68333333333339</v>
      </c>
      <c r="E435" s="278">
        <v>558.61666666666679</v>
      </c>
      <c r="F435" s="278">
        <v>552.03333333333342</v>
      </c>
      <c r="G435" s="278">
        <v>543.96666666666681</v>
      </c>
      <c r="H435" s="278">
        <v>573.26666666666677</v>
      </c>
      <c r="I435" s="278">
        <v>581.33333333333337</v>
      </c>
      <c r="J435" s="278">
        <v>587.91666666666674</v>
      </c>
      <c r="K435" s="276">
        <v>574.75</v>
      </c>
      <c r="L435" s="276">
        <v>560.1</v>
      </c>
      <c r="M435" s="276">
        <v>67.556929999999994</v>
      </c>
    </row>
    <row r="436" spans="1:13">
      <c r="A436" s="267">
        <v>429</v>
      </c>
      <c r="B436" s="276" t="s">
        <v>531</v>
      </c>
      <c r="C436" s="276">
        <v>324</v>
      </c>
      <c r="D436" s="278">
        <v>322.66666666666669</v>
      </c>
      <c r="E436" s="278">
        <v>317.48333333333335</v>
      </c>
      <c r="F436" s="278">
        <v>310.96666666666664</v>
      </c>
      <c r="G436" s="278">
        <v>305.7833333333333</v>
      </c>
      <c r="H436" s="278">
        <v>329.18333333333339</v>
      </c>
      <c r="I436" s="278">
        <v>334.36666666666667</v>
      </c>
      <c r="J436" s="278">
        <v>340.88333333333344</v>
      </c>
      <c r="K436" s="276">
        <v>327.85</v>
      </c>
      <c r="L436" s="276">
        <v>316.14999999999998</v>
      </c>
      <c r="M436" s="276">
        <v>4.4909800000000004</v>
      </c>
    </row>
    <row r="437" spans="1:13">
      <c r="A437" s="267">
        <v>430</v>
      </c>
      <c r="B437" s="276" t="s">
        <v>179</v>
      </c>
      <c r="C437" s="276">
        <v>474.4</v>
      </c>
      <c r="D437" s="278">
        <v>470.8</v>
      </c>
      <c r="E437" s="278">
        <v>465.1</v>
      </c>
      <c r="F437" s="278">
        <v>455.8</v>
      </c>
      <c r="G437" s="278">
        <v>450.1</v>
      </c>
      <c r="H437" s="278">
        <v>480.1</v>
      </c>
      <c r="I437" s="278">
        <v>485.79999999999995</v>
      </c>
      <c r="J437" s="278">
        <v>495.1</v>
      </c>
      <c r="K437" s="276">
        <v>476.5</v>
      </c>
      <c r="L437" s="276">
        <v>461.5</v>
      </c>
      <c r="M437" s="276">
        <v>26.13776</v>
      </c>
    </row>
    <row r="438" spans="1:13">
      <c r="A438" s="267">
        <v>431</v>
      </c>
      <c r="B438" s="276" t="s">
        <v>532</v>
      </c>
      <c r="C438" s="276">
        <v>197.2</v>
      </c>
      <c r="D438" s="278">
        <v>198.76666666666665</v>
      </c>
      <c r="E438" s="278">
        <v>193.5333333333333</v>
      </c>
      <c r="F438" s="278">
        <v>189.86666666666665</v>
      </c>
      <c r="G438" s="278">
        <v>184.6333333333333</v>
      </c>
      <c r="H438" s="278">
        <v>202.43333333333331</v>
      </c>
      <c r="I438" s="278">
        <v>207.66666666666666</v>
      </c>
      <c r="J438" s="278">
        <v>211.33333333333331</v>
      </c>
      <c r="K438" s="276">
        <v>204</v>
      </c>
      <c r="L438" s="276">
        <v>195.1</v>
      </c>
      <c r="M438" s="276">
        <v>0.78415000000000001</v>
      </c>
    </row>
    <row r="439" spans="1:13">
      <c r="A439" s="267">
        <v>432</v>
      </c>
      <c r="B439" s="276" t="s">
        <v>533</v>
      </c>
      <c r="C439" s="276">
        <v>1725.35</v>
      </c>
      <c r="D439" s="278">
        <v>1727.2833333333335</v>
      </c>
      <c r="E439" s="278">
        <v>1682.5666666666671</v>
      </c>
      <c r="F439" s="278">
        <v>1639.7833333333335</v>
      </c>
      <c r="G439" s="278">
        <v>1595.0666666666671</v>
      </c>
      <c r="H439" s="278">
        <v>1770.0666666666671</v>
      </c>
      <c r="I439" s="278">
        <v>1814.7833333333338</v>
      </c>
      <c r="J439" s="278">
        <v>1857.5666666666671</v>
      </c>
      <c r="K439" s="276">
        <v>1772</v>
      </c>
      <c r="L439" s="276">
        <v>1684.5</v>
      </c>
      <c r="M439" s="276">
        <v>1.85382</v>
      </c>
    </row>
    <row r="440" spans="1:13">
      <c r="A440" s="267">
        <v>433</v>
      </c>
      <c r="B440" s="276" t="s">
        <v>534</v>
      </c>
      <c r="C440" s="276">
        <v>3.7</v>
      </c>
      <c r="D440" s="278">
        <v>3.6166666666666671</v>
      </c>
      <c r="E440" s="278">
        <v>3.5333333333333341</v>
      </c>
      <c r="F440" s="278">
        <v>3.3666666666666671</v>
      </c>
      <c r="G440" s="278">
        <v>3.2833333333333341</v>
      </c>
      <c r="H440" s="278">
        <v>3.7833333333333341</v>
      </c>
      <c r="I440" s="278">
        <v>3.8666666666666671</v>
      </c>
      <c r="J440" s="278">
        <v>4.0333333333333341</v>
      </c>
      <c r="K440" s="276">
        <v>3.7</v>
      </c>
      <c r="L440" s="276">
        <v>3.45</v>
      </c>
      <c r="M440" s="276">
        <v>229.25699</v>
      </c>
    </row>
    <row r="441" spans="1:13">
      <c r="A441" s="267">
        <v>434</v>
      </c>
      <c r="B441" s="276" t="s">
        <v>535</v>
      </c>
      <c r="C441" s="276">
        <v>132.69999999999999</v>
      </c>
      <c r="D441" s="278">
        <v>133.76666666666665</v>
      </c>
      <c r="E441" s="278">
        <v>130.93333333333331</v>
      </c>
      <c r="F441" s="278">
        <v>129.16666666666666</v>
      </c>
      <c r="G441" s="278">
        <v>126.33333333333331</v>
      </c>
      <c r="H441" s="278">
        <v>135.5333333333333</v>
      </c>
      <c r="I441" s="278">
        <v>138.36666666666667</v>
      </c>
      <c r="J441" s="278">
        <v>140.1333333333333</v>
      </c>
      <c r="K441" s="276">
        <v>136.6</v>
      </c>
      <c r="L441" s="276">
        <v>132</v>
      </c>
      <c r="M441" s="276">
        <v>1.43275</v>
      </c>
    </row>
    <row r="442" spans="1:13">
      <c r="A442" s="267">
        <v>435</v>
      </c>
      <c r="B442" s="276" t="s">
        <v>2593</v>
      </c>
      <c r="C442" s="276">
        <v>260.25</v>
      </c>
      <c r="D442" s="278">
        <v>263.2</v>
      </c>
      <c r="E442" s="278">
        <v>254.09999999999997</v>
      </c>
      <c r="F442" s="278">
        <v>247.95</v>
      </c>
      <c r="G442" s="278">
        <v>238.84999999999997</v>
      </c>
      <c r="H442" s="278">
        <v>269.34999999999997</v>
      </c>
      <c r="I442" s="278">
        <v>278.45</v>
      </c>
      <c r="J442" s="278">
        <v>284.59999999999997</v>
      </c>
      <c r="K442" s="276">
        <v>272.3</v>
      </c>
      <c r="L442" s="276">
        <v>257.05</v>
      </c>
      <c r="M442" s="276">
        <v>2.4153099999999998</v>
      </c>
    </row>
    <row r="443" spans="1:13">
      <c r="A443" s="267">
        <v>436</v>
      </c>
      <c r="B443" s="276" t="s">
        <v>536</v>
      </c>
      <c r="C443" s="276">
        <v>909.5</v>
      </c>
      <c r="D443" s="278">
        <v>906.5</v>
      </c>
      <c r="E443" s="278">
        <v>899</v>
      </c>
      <c r="F443" s="278">
        <v>888.5</v>
      </c>
      <c r="G443" s="278">
        <v>881</v>
      </c>
      <c r="H443" s="278">
        <v>917</v>
      </c>
      <c r="I443" s="278">
        <v>924.5</v>
      </c>
      <c r="J443" s="278">
        <v>935</v>
      </c>
      <c r="K443" s="276">
        <v>914</v>
      </c>
      <c r="L443" s="276">
        <v>896</v>
      </c>
      <c r="M443" s="276">
        <v>1.0082</v>
      </c>
    </row>
    <row r="444" spans="1:13">
      <c r="A444" s="267">
        <v>437</v>
      </c>
      <c r="B444" s="276" t="s">
        <v>282</v>
      </c>
      <c r="C444" s="276">
        <v>596.85</v>
      </c>
      <c r="D444" s="278">
        <v>602.2833333333333</v>
      </c>
      <c r="E444" s="278">
        <v>586.56666666666661</v>
      </c>
      <c r="F444" s="278">
        <v>576.2833333333333</v>
      </c>
      <c r="G444" s="278">
        <v>560.56666666666661</v>
      </c>
      <c r="H444" s="278">
        <v>612.56666666666661</v>
      </c>
      <c r="I444" s="278">
        <v>628.2833333333333</v>
      </c>
      <c r="J444" s="278">
        <v>638.56666666666661</v>
      </c>
      <c r="K444" s="276">
        <v>618</v>
      </c>
      <c r="L444" s="276">
        <v>592</v>
      </c>
      <c r="M444" s="276">
        <v>8.8132800000000007</v>
      </c>
    </row>
    <row r="445" spans="1:13">
      <c r="A445" s="267">
        <v>438</v>
      </c>
      <c r="B445" s="276" t="s">
        <v>542</v>
      </c>
      <c r="C445" s="276">
        <v>46.05</v>
      </c>
      <c r="D445" s="278">
        <v>45.816666666666663</v>
      </c>
      <c r="E445" s="278">
        <v>44.683333333333323</v>
      </c>
      <c r="F445" s="278">
        <v>43.316666666666663</v>
      </c>
      <c r="G445" s="278">
        <v>42.183333333333323</v>
      </c>
      <c r="H445" s="278">
        <v>47.183333333333323</v>
      </c>
      <c r="I445" s="278">
        <v>48.316666666666663</v>
      </c>
      <c r="J445" s="278">
        <v>49.683333333333323</v>
      </c>
      <c r="K445" s="276">
        <v>46.95</v>
      </c>
      <c r="L445" s="276">
        <v>44.45</v>
      </c>
      <c r="M445" s="276">
        <v>20.93909</v>
      </c>
    </row>
    <row r="446" spans="1:13">
      <c r="A446" s="267">
        <v>439</v>
      </c>
      <c r="B446" s="276" t="s">
        <v>2608</v>
      </c>
      <c r="C446" s="276">
        <v>10969.9</v>
      </c>
      <c r="D446" s="278">
        <v>11011.300000000001</v>
      </c>
      <c r="E446" s="278">
        <v>10683.600000000002</v>
      </c>
      <c r="F446" s="278">
        <v>10397.300000000001</v>
      </c>
      <c r="G446" s="278">
        <v>10069.600000000002</v>
      </c>
      <c r="H446" s="278">
        <v>11297.600000000002</v>
      </c>
      <c r="I446" s="278">
        <v>11625.300000000003</v>
      </c>
      <c r="J446" s="278">
        <v>11911.600000000002</v>
      </c>
      <c r="K446" s="276">
        <v>11339</v>
      </c>
      <c r="L446" s="276">
        <v>10725</v>
      </c>
      <c r="M446" s="276">
        <v>2.0209999999999999E-2</v>
      </c>
    </row>
    <row r="447" spans="1:13">
      <c r="A447" s="267">
        <v>440</v>
      </c>
      <c r="B447" s="276" t="s">
        <v>2613</v>
      </c>
      <c r="C447" s="276">
        <v>1031.8499999999999</v>
      </c>
      <c r="D447" s="278">
        <v>1041.6166666666666</v>
      </c>
      <c r="E447" s="278">
        <v>1014.2333333333331</v>
      </c>
      <c r="F447" s="278">
        <v>996.61666666666656</v>
      </c>
      <c r="G447" s="278">
        <v>969.23333333333312</v>
      </c>
      <c r="H447" s="278">
        <v>1059.2333333333331</v>
      </c>
      <c r="I447" s="278">
        <v>1086.6166666666668</v>
      </c>
      <c r="J447" s="278">
        <v>1104.2333333333331</v>
      </c>
      <c r="K447" s="276">
        <v>1069</v>
      </c>
      <c r="L447" s="276">
        <v>1024</v>
      </c>
      <c r="M447" s="276">
        <v>1.47187</v>
      </c>
    </row>
    <row r="448" spans="1:13">
      <c r="A448" s="267">
        <v>441</v>
      </c>
      <c r="B448" s="276" t="s">
        <v>3464</v>
      </c>
      <c r="C448" s="276">
        <v>579.9</v>
      </c>
      <c r="D448" s="278">
        <v>574.93333333333328</v>
      </c>
      <c r="E448" s="278">
        <v>565.16666666666652</v>
      </c>
      <c r="F448" s="278">
        <v>550.43333333333328</v>
      </c>
      <c r="G448" s="278">
        <v>540.66666666666652</v>
      </c>
      <c r="H448" s="278">
        <v>589.66666666666652</v>
      </c>
      <c r="I448" s="278">
        <v>599.43333333333317</v>
      </c>
      <c r="J448" s="278">
        <v>614.16666666666652</v>
      </c>
      <c r="K448" s="276">
        <v>584.70000000000005</v>
      </c>
      <c r="L448" s="276">
        <v>560.20000000000005</v>
      </c>
      <c r="M448" s="276">
        <v>45.785200000000003</v>
      </c>
    </row>
    <row r="449" spans="1:13">
      <c r="A449" s="267">
        <v>442</v>
      </c>
      <c r="B449" s="276" t="s">
        <v>182</v>
      </c>
      <c r="C449" s="276">
        <v>1610.4</v>
      </c>
      <c r="D449" s="278">
        <v>1625.1333333333332</v>
      </c>
      <c r="E449" s="278">
        <v>1583.2666666666664</v>
      </c>
      <c r="F449" s="278">
        <v>1556.1333333333332</v>
      </c>
      <c r="G449" s="278">
        <v>1514.2666666666664</v>
      </c>
      <c r="H449" s="278">
        <v>1652.2666666666664</v>
      </c>
      <c r="I449" s="278">
        <v>1694.1333333333332</v>
      </c>
      <c r="J449" s="278">
        <v>1721.2666666666664</v>
      </c>
      <c r="K449" s="276">
        <v>1667</v>
      </c>
      <c r="L449" s="276">
        <v>1598</v>
      </c>
      <c r="M449" s="276">
        <v>3.1423999999999999</v>
      </c>
    </row>
    <row r="450" spans="1:13">
      <c r="A450" s="267">
        <v>443</v>
      </c>
      <c r="B450" s="276" t="s">
        <v>543</v>
      </c>
      <c r="C450" s="276">
        <v>1002.6</v>
      </c>
      <c r="D450" s="278">
        <v>1007.1666666666666</v>
      </c>
      <c r="E450" s="278">
        <v>989.38333333333321</v>
      </c>
      <c r="F450" s="278">
        <v>976.16666666666663</v>
      </c>
      <c r="G450" s="278">
        <v>958.38333333333321</v>
      </c>
      <c r="H450" s="278">
        <v>1020.3833333333332</v>
      </c>
      <c r="I450" s="278">
        <v>1038.1666666666667</v>
      </c>
      <c r="J450" s="278">
        <v>1051.3833333333332</v>
      </c>
      <c r="K450" s="276">
        <v>1024.95</v>
      </c>
      <c r="L450" s="276">
        <v>993.95</v>
      </c>
      <c r="M450" s="276">
        <v>0.46446999999999999</v>
      </c>
    </row>
    <row r="451" spans="1:13">
      <c r="A451" s="267">
        <v>444</v>
      </c>
      <c r="B451" s="276" t="s">
        <v>183</v>
      </c>
      <c r="C451" s="276">
        <v>177.6</v>
      </c>
      <c r="D451" s="278">
        <v>178.89999999999998</v>
      </c>
      <c r="E451" s="278">
        <v>175.09999999999997</v>
      </c>
      <c r="F451" s="278">
        <v>172.6</v>
      </c>
      <c r="G451" s="278">
        <v>168.79999999999998</v>
      </c>
      <c r="H451" s="278">
        <v>181.39999999999995</v>
      </c>
      <c r="I451" s="278">
        <v>185.19999999999996</v>
      </c>
      <c r="J451" s="278">
        <v>187.69999999999993</v>
      </c>
      <c r="K451" s="276">
        <v>182.7</v>
      </c>
      <c r="L451" s="276">
        <v>176.4</v>
      </c>
      <c r="M451" s="276">
        <v>383.68777</v>
      </c>
    </row>
    <row r="452" spans="1:13">
      <c r="A452" s="267">
        <v>445</v>
      </c>
      <c r="B452" s="276" t="s">
        <v>184</v>
      </c>
      <c r="C452" s="276">
        <v>74.8</v>
      </c>
      <c r="D452" s="278">
        <v>75.033333333333331</v>
      </c>
      <c r="E452" s="278">
        <v>73.86666666666666</v>
      </c>
      <c r="F452" s="278">
        <v>72.933333333333323</v>
      </c>
      <c r="G452" s="278">
        <v>71.766666666666652</v>
      </c>
      <c r="H452" s="278">
        <v>75.966666666666669</v>
      </c>
      <c r="I452" s="278">
        <v>77.133333333333354</v>
      </c>
      <c r="J452" s="278">
        <v>78.066666666666677</v>
      </c>
      <c r="K452" s="276">
        <v>76.2</v>
      </c>
      <c r="L452" s="276">
        <v>74.099999999999994</v>
      </c>
      <c r="M452" s="276">
        <v>31.797899999999998</v>
      </c>
    </row>
    <row r="453" spans="1:13">
      <c r="A453" s="267">
        <v>446</v>
      </c>
      <c r="B453" s="276" t="s">
        <v>185</v>
      </c>
      <c r="C453" s="276">
        <v>72.650000000000006</v>
      </c>
      <c r="D453" s="278">
        <v>72.366666666666674</v>
      </c>
      <c r="E453" s="278">
        <v>71.283333333333346</v>
      </c>
      <c r="F453" s="278">
        <v>69.916666666666671</v>
      </c>
      <c r="G453" s="278">
        <v>68.833333333333343</v>
      </c>
      <c r="H453" s="278">
        <v>73.733333333333348</v>
      </c>
      <c r="I453" s="278">
        <v>74.816666666666663</v>
      </c>
      <c r="J453" s="278">
        <v>76.183333333333351</v>
      </c>
      <c r="K453" s="276">
        <v>73.45</v>
      </c>
      <c r="L453" s="276">
        <v>71</v>
      </c>
      <c r="M453" s="276">
        <v>292.42808000000002</v>
      </c>
    </row>
    <row r="454" spans="1:13">
      <c r="A454" s="267">
        <v>447</v>
      </c>
      <c r="B454" s="276" t="s">
        <v>186</v>
      </c>
      <c r="C454" s="276">
        <v>610.1</v>
      </c>
      <c r="D454" s="278">
        <v>605.86666666666667</v>
      </c>
      <c r="E454" s="278">
        <v>597.73333333333335</v>
      </c>
      <c r="F454" s="278">
        <v>585.36666666666667</v>
      </c>
      <c r="G454" s="278">
        <v>577.23333333333335</v>
      </c>
      <c r="H454" s="278">
        <v>618.23333333333335</v>
      </c>
      <c r="I454" s="278">
        <v>626.36666666666679</v>
      </c>
      <c r="J454" s="278">
        <v>638.73333333333335</v>
      </c>
      <c r="K454" s="276">
        <v>614</v>
      </c>
      <c r="L454" s="276">
        <v>593.5</v>
      </c>
      <c r="M454" s="276">
        <v>198.29328000000001</v>
      </c>
    </row>
    <row r="455" spans="1:13">
      <c r="A455" s="267">
        <v>448</v>
      </c>
      <c r="B455" s="276" t="s">
        <v>2624</v>
      </c>
      <c r="C455" s="276">
        <v>37.15</v>
      </c>
      <c r="D455" s="278">
        <v>36.93333333333333</v>
      </c>
      <c r="E455" s="278">
        <v>36.316666666666663</v>
      </c>
      <c r="F455" s="278">
        <v>35.483333333333334</v>
      </c>
      <c r="G455" s="278">
        <v>34.866666666666667</v>
      </c>
      <c r="H455" s="278">
        <v>37.766666666666659</v>
      </c>
      <c r="I455" s="278">
        <v>38.383333333333319</v>
      </c>
      <c r="J455" s="278">
        <v>39.216666666666654</v>
      </c>
      <c r="K455" s="276">
        <v>37.549999999999997</v>
      </c>
      <c r="L455" s="276">
        <v>36.1</v>
      </c>
      <c r="M455" s="276">
        <v>49.082839999999997</v>
      </c>
    </row>
    <row r="456" spans="1:13">
      <c r="A456" s="267">
        <v>449</v>
      </c>
      <c r="B456" s="276" t="s">
        <v>537</v>
      </c>
      <c r="C456" s="276">
        <v>913.35</v>
      </c>
      <c r="D456" s="278">
        <v>917.48333333333323</v>
      </c>
      <c r="E456" s="278">
        <v>885.96666666666647</v>
      </c>
      <c r="F456" s="278">
        <v>858.58333333333326</v>
      </c>
      <c r="G456" s="278">
        <v>827.06666666666649</v>
      </c>
      <c r="H456" s="278">
        <v>944.86666666666645</v>
      </c>
      <c r="I456" s="278">
        <v>976.3833333333331</v>
      </c>
      <c r="J456" s="278">
        <v>1003.7666666666664</v>
      </c>
      <c r="K456" s="276">
        <v>949</v>
      </c>
      <c r="L456" s="276">
        <v>890.1</v>
      </c>
      <c r="M456" s="276">
        <v>0.21038999999999999</v>
      </c>
    </row>
    <row r="457" spans="1:13">
      <c r="A457" s="267">
        <v>450</v>
      </c>
      <c r="B457" s="276" t="s">
        <v>538</v>
      </c>
      <c r="C457" s="276">
        <v>418.05</v>
      </c>
      <c r="D457" s="278">
        <v>421.43333333333334</v>
      </c>
      <c r="E457" s="278">
        <v>404.86666666666667</v>
      </c>
      <c r="F457" s="278">
        <v>391.68333333333334</v>
      </c>
      <c r="G457" s="278">
        <v>375.11666666666667</v>
      </c>
      <c r="H457" s="278">
        <v>434.61666666666667</v>
      </c>
      <c r="I457" s="278">
        <v>451.18333333333339</v>
      </c>
      <c r="J457" s="278">
        <v>464.36666666666667</v>
      </c>
      <c r="K457" s="276">
        <v>438</v>
      </c>
      <c r="L457" s="276">
        <v>408.25</v>
      </c>
      <c r="M457" s="276">
        <v>0.11845</v>
      </c>
    </row>
    <row r="458" spans="1:13">
      <c r="A458" s="267">
        <v>451</v>
      </c>
      <c r="B458" s="276" t="s">
        <v>187</v>
      </c>
      <c r="C458" s="276">
        <v>2784.3</v>
      </c>
      <c r="D458" s="278">
        <v>2797.2833333333333</v>
      </c>
      <c r="E458" s="278">
        <v>2767.2666666666664</v>
      </c>
      <c r="F458" s="278">
        <v>2750.2333333333331</v>
      </c>
      <c r="G458" s="278">
        <v>2720.2166666666662</v>
      </c>
      <c r="H458" s="278">
        <v>2814.3166666666666</v>
      </c>
      <c r="I458" s="278">
        <v>2844.3333333333339</v>
      </c>
      <c r="J458" s="278">
        <v>2861.3666666666668</v>
      </c>
      <c r="K458" s="276">
        <v>2827.3</v>
      </c>
      <c r="L458" s="276">
        <v>2780.25</v>
      </c>
      <c r="M458" s="276">
        <v>21.278009999999998</v>
      </c>
    </row>
    <row r="459" spans="1:13">
      <c r="A459" s="267">
        <v>452</v>
      </c>
      <c r="B459" s="276" t="s">
        <v>544</v>
      </c>
      <c r="C459" s="276">
        <v>2594.85</v>
      </c>
      <c r="D459" s="278">
        <v>2591.9</v>
      </c>
      <c r="E459" s="278">
        <v>2549.8000000000002</v>
      </c>
      <c r="F459" s="278">
        <v>2504.75</v>
      </c>
      <c r="G459" s="278">
        <v>2462.65</v>
      </c>
      <c r="H459" s="278">
        <v>2636.9500000000003</v>
      </c>
      <c r="I459" s="278">
        <v>2679.0499999999997</v>
      </c>
      <c r="J459" s="278">
        <v>2724.1000000000004</v>
      </c>
      <c r="K459" s="276">
        <v>2634</v>
      </c>
      <c r="L459" s="276">
        <v>2546.85</v>
      </c>
      <c r="M459" s="276">
        <v>0.21284</v>
      </c>
    </row>
    <row r="460" spans="1:13">
      <c r="A460" s="267">
        <v>453</v>
      </c>
      <c r="B460" s="276" t="s">
        <v>188</v>
      </c>
      <c r="C460" s="276">
        <v>927.3</v>
      </c>
      <c r="D460" s="278">
        <v>925.66666666666663</v>
      </c>
      <c r="E460" s="278">
        <v>918.73333333333323</v>
      </c>
      <c r="F460" s="278">
        <v>910.16666666666663</v>
      </c>
      <c r="G460" s="278">
        <v>903.23333333333323</v>
      </c>
      <c r="H460" s="278">
        <v>934.23333333333323</v>
      </c>
      <c r="I460" s="278">
        <v>941.16666666666663</v>
      </c>
      <c r="J460" s="278">
        <v>949.73333333333323</v>
      </c>
      <c r="K460" s="276">
        <v>932.6</v>
      </c>
      <c r="L460" s="276">
        <v>917.1</v>
      </c>
      <c r="M460" s="276">
        <v>26.083580000000001</v>
      </c>
    </row>
    <row r="461" spans="1:13">
      <c r="A461" s="267">
        <v>454</v>
      </c>
      <c r="B461" s="276" t="s">
        <v>546</v>
      </c>
      <c r="C461" s="276">
        <v>909.85</v>
      </c>
      <c r="D461" s="278">
        <v>914.7833333333333</v>
      </c>
      <c r="E461" s="278">
        <v>901.66666666666663</v>
      </c>
      <c r="F461" s="278">
        <v>893.48333333333335</v>
      </c>
      <c r="G461" s="278">
        <v>880.36666666666667</v>
      </c>
      <c r="H461" s="278">
        <v>922.96666666666658</v>
      </c>
      <c r="I461" s="278">
        <v>936.08333333333337</v>
      </c>
      <c r="J461" s="278">
        <v>944.26666666666654</v>
      </c>
      <c r="K461" s="276">
        <v>927.9</v>
      </c>
      <c r="L461" s="276">
        <v>906.6</v>
      </c>
      <c r="M461" s="276">
        <v>0.19803000000000001</v>
      </c>
    </row>
    <row r="462" spans="1:13">
      <c r="A462" s="267">
        <v>455</v>
      </c>
      <c r="B462" s="276" t="s">
        <v>547</v>
      </c>
      <c r="C462" s="276">
        <v>1016.55</v>
      </c>
      <c r="D462" s="278">
        <v>1015.5499999999998</v>
      </c>
      <c r="E462" s="278">
        <v>1006.5499999999997</v>
      </c>
      <c r="F462" s="278">
        <v>996.54999999999984</v>
      </c>
      <c r="G462" s="278">
        <v>987.54999999999973</v>
      </c>
      <c r="H462" s="278">
        <v>1025.5499999999997</v>
      </c>
      <c r="I462" s="278">
        <v>1034.55</v>
      </c>
      <c r="J462" s="278">
        <v>1044.5499999999997</v>
      </c>
      <c r="K462" s="276">
        <v>1024.55</v>
      </c>
      <c r="L462" s="276">
        <v>1005.55</v>
      </c>
      <c r="M462" s="276">
        <v>0.53483000000000003</v>
      </c>
    </row>
    <row r="463" spans="1:13">
      <c r="A463" s="267">
        <v>456</v>
      </c>
      <c r="B463" s="276" t="s">
        <v>552</v>
      </c>
      <c r="C463" s="276">
        <v>846.25</v>
      </c>
      <c r="D463" s="278">
        <v>843.19999999999993</v>
      </c>
      <c r="E463" s="278">
        <v>804.39999999999986</v>
      </c>
      <c r="F463" s="278">
        <v>762.55</v>
      </c>
      <c r="G463" s="278">
        <v>723.74999999999989</v>
      </c>
      <c r="H463" s="278">
        <v>885.04999999999984</v>
      </c>
      <c r="I463" s="278">
        <v>923.8499999999998</v>
      </c>
      <c r="J463" s="278">
        <v>965.69999999999982</v>
      </c>
      <c r="K463" s="276">
        <v>882</v>
      </c>
      <c r="L463" s="276">
        <v>801.35</v>
      </c>
      <c r="M463" s="276">
        <v>7.4130700000000003</v>
      </c>
    </row>
    <row r="464" spans="1:13">
      <c r="A464" s="267">
        <v>457</v>
      </c>
      <c r="B464" s="276" t="s">
        <v>548</v>
      </c>
      <c r="C464" s="276">
        <v>48.4</v>
      </c>
      <c r="D464" s="278">
        <v>48.533333333333331</v>
      </c>
      <c r="E464" s="278">
        <v>46.86666666666666</v>
      </c>
      <c r="F464" s="278">
        <v>45.333333333333329</v>
      </c>
      <c r="G464" s="278">
        <v>43.666666666666657</v>
      </c>
      <c r="H464" s="278">
        <v>50.066666666666663</v>
      </c>
      <c r="I464" s="278">
        <v>51.733333333333334</v>
      </c>
      <c r="J464" s="278">
        <v>53.266666666666666</v>
      </c>
      <c r="K464" s="276">
        <v>50.2</v>
      </c>
      <c r="L464" s="276">
        <v>47</v>
      </c>
      <c r="M464" s="276">
        <v>6.7879899999999997</v>
      </c>
    </row>
    <row r="465" spans="1:13">
      <c r="A465" s="267">
        <v>458</v>
      </c>
      <c r="B465" s="276" t="s">
        <v>549</v>
      </c>
      <c r="C465" s="276">
        <v>1139.2</v>
      </c>
      <c r="D465" s="278">
        <v>1144.3833333333334</v>
      </c>
      <c r="E465" s="278">
        <v>1124.916666666667</v>
      </c>
      <c r="F465" s="278">
        <v>1110.6333333333334</v>
      </c>
      <c r="G465" s="278">
        <v>1091.166666666667</v>
      </c>
      <c r="H465" s="278">
        <v>1158.666666666667</v>
      </c>
      <c r="I465" s="278">
        <v>1178.1333333333337</v>
      </c>
      <c r="J465" s="278">
        <v>1192.416666666667</v>
      </c>
      <c r="K465" s="276">
        <v>1163.8499999999999</v>
      </c>
      <c r="L465" s="276">
        <v>1130.0999999999999</v>
      </c>
      <c r="M465" s="276">
        <v>0.12053999999999999</v>
      </c>
    </row>
    <row r="466" spans="1:13">
      <c r="A466" s="267">
        <v>459</v>
      </c>
      <c r="B466" s="276" t="s">
        <v>189</v>
      </c>
      <c r="C466" s="276">
        <v>1424.2</v>
      </c>
      <c r="D466" s="278">
        <v>1428.25</v>
      </c>
      <c r="E466" s="278">
        <v>1411.5</v>
      </c>
      <c r="F466" s="278">
        <v>1398.8</v>
      </c>
      <c r="G466" s="278">
        <v>1382.05</v>
      </c>
      <c r="H466" s="278">
        <v>1440.95</v>
      </c>
      <c r="I466" s="278">
        <v>1457.7</v>
      </c>
      <c r="J466" s="278">
        <v>1470.4</v>
      </c>
      <c r="K466" s="276">
        <v>1445</v>
      </c>
      <c r="L466" s="276">
        <v>1415.55</v>
      </c>
      <c r="M466" s="276">
        <v>25.884219999999999</v>
      </c>
    </row>
    <row r="467" spans="1:13">
      <c r="A467" s="267">
        <v>460</v>
      </c>
      <c r="B467" s="244" t="s">
        <v>190</v>
      </c>
      <c r="C467" s="276">
        <v>2651.7</v>
      </c>
      <c r="D467" s="278">
        <v>2656.8</v>
      </c>
      <c r="E467" s="278">
        <v>2619.9500000000003</v>
      </c>
      <c r="F467" s="278">
        <v>2588.2000000000003</v>
      </c>
      <c r="G467" s="278">
        <v>2551.3500000000004</v>
      </c>
      <c r="H467" s="278">
        <v>2688.55</v>
      </c>
      <c r="I467" s="278">
        <v>2725.4000000000005</v>
      </c>
      <c r="J467" s="278">
        <v>2757.15</v>
      </c>
      <c r="K467" s="276">
        <v>2693.65</v>
      </c>
      <c r="L467" s="276">
        <v>2625.05</v>
      </c>
      <c r="M467" s="276">
        <v>5.3528000000000002</v>
      </c>
    </row>
    <row r="468" spans="1:13">
      <c r="A468" s="267">
        <v>461</v>
      </c>
      <c r="B468" s="244" t="s">
        <v>191</v>
      </c>
      <c r="C468" s="276">
        <v>324</v>
      </c>
      <c r="D468" s="278">
        <v>326.68333333333334</v>
      </c>
      <c r="E468" s="278">
        <v>320.11666666666667</v>
      </c>
      <c r="F468" s="278">
        <v>316.23333333333335</v>
      </c>
      <c r="G468" s="278">
        <v>309.66666666666669</v>
      </c>
      <c r="H468" s="278">
        <v>330.56666666666666</v>
      </c>
      <c r="I468" s="278">
        <v>337.13333333333338</v>
      </c>
      <c r="J468" s="278">
        <v>341.01666666666665</v>
      </c>
      <c r="K468" s="276">
        <v>333.25</v>
      </c>
      <c r="L468" s="276">
        <v>322.8</v>
      </c>
      <c r="M468" s="276">
        <v>9.2591999999999999</v>
      </c>
    </row>
    <row r="469" spans="1:13">
      <c r="A469" s="267">
        <v>462</v>
      </c>
      <c r="B469" s="244" t="s">
        <v>550</v>
      </c>
      <c r="C469" s="276">
        <v>676.95</v>
      </c>
      <c r="D469" s="278">
        <v>681.6</v>
      </c>
      <c r="E469" s="278">
        <v>669.35</v>
      </c>
      <c r="F469" s="278">
        <v>661.75</v>
      </c>
      <c r="G469" s="278">
        <v>649.5</v>
      </c>
      <c r="H469" s="278">
        <v>689.2</v>
      </c>
      <c r="I469" s="278">
        <v>701.45</v>
      </c>
      <c r="J469" s="278">
        <v>709.05000000000007</v>
      </c>
      <c r="K469" s="276">
        <v>693.85</v>
      </c>
      <c r="L469" s="276">
        <v>674</v>
      </c>
      <c r="M469" s="276">
        <v>8.7452500000000004</v>
      </c>
    </row>
    <row r="470" spans="1:13">
      <c r="A470" s="267">
        <v>463</v>
      </c>
      <c r="B470" s="244" t="s">
        <v>551</v>
      </c>
      <c r="C470" s="276">
        <v>9.75</v>
      </c>
      <c r="D470" s="278">
        <v>9.8333333333333339</v>
      </c>
      <c r="E470" s="278">
        <v>9.5166666666666675</v>
      </c>
      <c r="F470" s="278">
        <v>9.2833333333333332</v>
      </c>
      <c r="G470" s="278">
        <v>8.9666666666666668</v>
      </c>
      <c r="H470" s="278">
        <v>10.066666666666668</v>
      </c>
      <c r="I470" s="278">
        <v>10.383333333333335</v>
      </c>
      <c r="J470" s="278">
        <v>10.616666666666669</v>
      </c>
      <c r="K470" s="276">
        <v>10.15</v>
      </c>
      <c r="L470" s="276">
        <v>9.6</v>
      </c>
      <c r="M470" s="276">
        <v>124.99499</v>
      </c>
    </row>
    <row r="471" spans="1:13">
      <c r="A471" s="267">
        <v>464</v>
      </c>
      <c r="B471" s="244" t="s">
        <v>539</v>
      </c>
      <c r="C471" s="276">
        <v>5811.35</v>
      </c>
      <c r="D471" s="278">
        <v>5856.9833333333336</v>
      </c>
      <c r="E471" s="278">
        <v>5720.3666666666668</v>
      </c>
      <c r="F471" s="278">
        <v>5629.3833333333332</v>
      </c>
      <c r="G471" s="278">
        <v>5492.7666666666664</v>
      </c>
      <c r="H471" s="278">
        <v>5947.9666666666672</v>
      </c>
      <c r="I471" s="278">
        <v>6084.5833333333339</v>
      </c>
      <c r="J471" s="278">
        <v>6175.5666666666675</v>
      </c>
      <c r="K471" s="276">
        <v>5993.6</v>
      </c>
      <c r="L471" s="276">
        <v>5766</v>
      </c>
      <c r="M471" s="276">
        <v>6.7479999999999998E-2</v>
      </c>
    </row>
    <row r="472" spans="1:13">
      <c r="A472" s="267">
        <v>465</v>
      </c>
      <c r="B472" s="244" t="s">
        <v>541</v>
      </c>
      <c r="C472" s="276">
        <v>30.8</v>
      </c>
      <c r="D472" s="278">
        <v>31.05</v>
      </c>
      <c r="E472" s="278">
        <v>30.450000000000003</v>
      </c>
      <c r="F472" s="278">
        <v>30.1</v>
      </c>
      <c r="G472" s="278">
        <v>29.500000000000004</v>
      </c>
      <c r="H472" s="278">
        <v>31.400000000000002</v>
      </c>
      <c r="I472" s="278">
        <v>32</v>
      </c>
      <c r="J472" s="278">
        <v>32.35</v>
      </c>
      <c r="K472" s="276">
        <v>31.65</v>
      </c>
      <c r="L472" s="276">
        <v>30.7</v>
      </c>
      <c r="M472" s="276">
        <v>46.906999999999996</v>
      </c>
    </row>
    <row r="473" spans="1:13">
      <c r="A473" s="267">
        <v>466</v>
      </c>
      <c r="B473" s="244" t="s">
        <v>192</v>
      </c>
      <c r="C473" s="276">
        <v>498.1</v>
      </c>
      <c r="D473" s="278">
        <v>497.88333333333338</v>
      </c>
      <c r="E473" s="278">
        <v>493.21666666666675</v>
      </c>
      <c r="F473" s="276">
        <v>488.33333333333337</v>
      </c>
      <c r="G473" s="278">
        <v>483.66666666666674</v>
      </c>
      <c r="H473" s="278">
        <v>502.76666666666677</v>
      </c>
      <c r="I473" s="276">
        <v>507.43333333333339</v>
      </c>
      <c r="J473" s="278">
        <v>512.31666666666683</v>
      </c>
      <c r="K473" s="278">
        <v>502.55</v>
      </c>
      <c r="L473" s="276">
        <v>493</v>
      </c>
      <c r="M473" s="278">
        <v>18.81353</v>
      </c>
    </row>
    <row r="474" spans="1:13">
      <c r="A474" s="267">
        <v>467</v>
      </c>
      <c r="B474" s="244" t="s">
        <v>540</v>
      </c>
      <c r="C474" s="276">
        <v>213.8</v>
      </c>
      <c r="D474" s="278">
        <v>214.78333333333333</v>
      </c>
      <c r="E474" s="278">
        <v>210.26666666666665</v>
      </c>
      <c r="F474" s="276">
        <v>206.73333333333332</v>
      </c>
      <c r="G474" s="278">
        <v>202.21666666666664</v>
      </c>
      <c r="H474" s="278">
        <v>218.31666666666666</v>
      </c>
      <c r="I474" s="276">
        <v>222.83333333333337</v>
      </c>
      <c r="J474" s="278">
        <v>226.36666666666667</v>
      </c>
      <c r="K474" s="278">
        <v>219.3</v>
      </c>
      <c r="L474" s="276">
        <v>211.25</v>
      </c>
      <c r="M474" s="278">
        <v>0.75387000000000004</v>
      </c>
    </row>
    <row r="475" spans="1:13">
      <c r="A475" s="267">
        <v>468</v>
      </c>
      <c r="B475" s="244" t="s">
        <v>193</v>
      </c>
      <c r="C475" s="244">
        <v>1137.8</v>
      </c>
      <c r="D475" s="288">
        <v>1136.75</v>
      </c>
      <c r="E475" s="288">
        <v>1125.5</v>
      </c>
      <c r="F475" s="288">
        <v>1113.2</v>
      </c>
      <c r="G475" s="288">
        <v>1101.95</v>
      </c>
      <c r="H475" s="288">
        <v>1149.05</v>
      </c>
      <c r="I475" s="288">
        <v>1160.3</v>
      </c>
      <c r="J475" s="288">
        <v>1172.5999999999999</v>
      </c>
      <c r="K475" s="288">
        <v>1148</v>
      </c>
      <c r="L475" s="288">
        <v>1124.45</v>
      </c>
      <c r="M475" s="288">
        <v>4.1388800000000003</v>
      </c>
    </row>
    <row r="476" spans="1:13">
      <c r="A476" s="267">
        <v>469</v>
      </c>
      <c r="B476" s="244" t="s">
        <v>553</v>
      </c>
      <c r="C476" s="244">
        <v>13.55</v>
      </c>
      <c r="D476" s="288">
        <v>13.550000000000002</v>
      </c>
      <c r="E476" s="288">
        <v>13.300000000000004</v>
      </c>
      <c r="F476" s="288">
        <v>13.050000000000002</v>
      </c>
      <c r="G476" s="288">
        <v>12.800000000000004</v>
      </c>
      <c r="H476" s="288">
        <v>13.800000000000004</v>
      </c>
      <c r="I476" s="288">
        <v>14.05</v>
      </c>
      <c r="J476" s="288">
        <v>14.300000000000004</v>
      </c>
      <c r="K476" s="288">
        <v>13.8</v>
      </c>
      <c r="L476" s="288">
        <v>13.3</v>
      </c>
      <c r="M476" s="288">
        <v>28.10624</v>
      </c>
    </row>
    <row r="477" spans="1:13">
      <c r="A477" s="267">
        <v>470</v>
      </c>
      <c r="B477" s="244" t="s">
        <v>554</v>
      </c>
      <c r="C477" s="288">
        <v>386.65</v>
      </c>
      <c r="D477" s="288">
        <v>386.5</v>
      </c>
      <c r="E477" s="288">
        <v>380.25</v>
      </c>
      <c r="F477" s="288">
        <v>373.85</v>
      </c>
      <c r="G477" s="288">
        <v>367.6</v>
      </c>
      <c r="H477" s="288">
        <v>392.9</v>
      </c>
      <c r="I477" s="288">
        <v>399.15</v>
      </c>
      <c r="J477" s="288">
        <v>405.54999999999995</v>
      </c>
      <c r="K477" s="288">
        <v>392.75</v>
      </c>
      <c r="L477" s="288">
        <v>380.1</v>
      </c>
      <c r="M477" s="288">
        <v>0.77871000000000001</v>
      </c>
    </row>
    <row r="478" spans="1:13">
      <c r="A478" s="267">
        <v>471</v>
      </c>
      <c r="B478" s="244" t="s">
        <v>194</v>
      </c>
      <c r="C478" s="288">
        <v>281.89999999999998</v>
      </c>
      <c r="D478" s="288">
        <v>280.31666666666666</v>
      </c>
      <c r="E478" s="288">
        <v>275.63333333333333</v>
      </c>
      <c r="F478" s="288">
        <v>269.36666666666667</v>
      </c>
      <c r="G478" s="288">
        <v>264.68333333333334</v>
      </c>
      <c r="H478" s="288">
        <v>286.58333333333331</v>
      </c>
      <c r="I478" s="288">
        <v>291.26666666666659</v>
      </c>
      <c r="J478" s="288">
        <v>297.5333333333333</v>
      </c>
      <c r="K478" s="288">
        <v>285</v>
      </c>
      <c r="L478" s="288">
        <v>274.05</v>
      </c>
      <c r="M478" s="288">
        <v>4.5865400000000003</v>
      </c>
    </row>
    <row r="479" spans="1:13">
      <c r="A479" s="267">
        <v>472</v>
      </c>
      <c r="B479" s="244" t="s">
        <v>3098</v>
      </c>
      <c r="C479" s="288">
        <v>39</v>
      </c>
      <c r="D479" s="288">
        <v>38.533333333333331</v>
      </c>
      <c r="E479" s="288">
        <v>37.466666666666661</v>
      </c>
      <c r="F479" s="288">
        <v>35.93333333333333</v>
      </c>
      <c r="G479" s="288">
        <v>34.86666666666666</v>
      </c>
      <c r="H479" s="288">
        <v>40.066666666666663</v>
      </c>
      <c r="I479" s="288">
        <v>41.133333333333326</v>
      </c>
      <c r="J479" s="288">
        <v>42.666666666666664</v>
      </c>
      <c r="K479" s="288">
        <v>39.6</v>
      </c>
      <c r="L479" s="288">
        <v>37</v>
      </c>
      <c r="M479" s="288">
        <v>21.728120000000001</v>
      </c>
    </row>
    <row r="480" spans="1:13">
      <c r="A480" s="267">
        <v>473</v>
      </c>
      <c r="B480" s="244" t="s">
        <v>195</v>
      </c>
      <c r="C480" s="288">
        <v>4964.3</v>
      </c>
      <c r="D480" s="288">
        <v>5011.0999999999995</v>
      </c>
      <c r="E480" s="288">
        <v>4903.1999999999989</v>
      </c>
      <c r="F480" s="288">
        <v>4842.0999999999995</v>
      </c>
      <c r="G480" s="288">
        <v>4734.1999999999989</v>
      </c>
      <c r="H480" s="288">
        <v>5072.1999999999989</v>
      </c>
      <c r="I480" s="288">
        <v>5180.0999999999985</v>
      </c>
      <c r="J480" s="288">
        <v>5241.1999999999989</v>
      </c>
      <c r="K480" s="288">
        <v>5119</v>
      </c>
      <c r="L480" s="288">
        <v>4950</v>
      </c>
      <c r="M480" s="288">
        <v>13.33296</v>
      </c>
    </row>
    <row r="481" spans="1:13">
      <c r="A481" s="267">
        <v>474</v>
      </c>
      <c r="B481" s="244" t="s">
        <v>196</v>
      </c>
      <c r="C481" s="288">
        <v>32.700000000000003</v>
      </c>
      <c r="D481" s="288">
        <v>32.966666666666669</v>
      </c>
      <c r="E481" s="288">
        <v>31.933333333333337</v>
      </c>
      <c r="F481" s="288">
        <v>31.166666666666671</v>
      </c>
      <c r="G481" s="288">
        <v>30.13333333333334</v>
      </c>
      <c r="H481" s="288">
        <v>33.733333333333334</v>
      </c>
      <c r="I481" s="288">
        <v>34.766666666666666</v>
      </c>
      <c r="J481" s="288">
        <v>35.533333333333331</v>
      </c>
      <c r="K481" s="288">
        <v>34</v>
      </c>
      <c r="L481" s="288">
        <v>32.200000000000003</v>
      </c>
      <c r="M481" s="288">
        <v>108.45010000000001</v>
      </c>
    </row>
    <row r="482" spans="1:13">
      <c r="A482" s="267">
        <v>475</v>
      </c>
      <c r="B482" s="244" t="s">
        <v>197</v>
      </c>
      <c r="C482" s="288">
        <v>438.45</v>
      </c>
      <c r="D482" s="288">
        <v>444.51666666666671</v>
      </c>
      <c r="E482" s="288">
        <v>410.03333333333342</v>
      </c>
      <c r="F482" s="288">
        <v>381.61666666666673</v>
      </c>
      <c r="G482" s="288">
        <v>347.13333333333344</v>
      </c>
      <c r="H482" s="288">
        <v>472.93333333333339</v>
      </c>
      <c r="I482" s="288">
        <v>507.41666666666663</v>
      </c>
      <c r="J482" s="288">
        <v>535.83333333333337</v>
      </c>
      <c r="K482" s="288">
        <v>479</v>
      </c>
      <c r="L482" s="288">
        <v>416.1</v>
      </c>
      <c r="M482" s="288">
        <v>872.79053999999996</v>
      </c>
    </row>
    <row r="483" spans="1:13">
      <c r="A483" s="267">
        <v>476</v>
      </c>
      <c r="B483" s="244" t="s">
        <v>560</v>
      </c>
      <c r="C483" s="288">
        <v>2088.6</v>
      </c>
      <c r="D483" s="288">
        <v>2100.6833333333329</v>
      </c>
      <c r="E483" s="288">
        <v>2073.9166666666661</v>
      </c>
      <c r="F483" s="288">
        <v>2059.2333333333331</v>
      </c>
      <c r="G483" s="288">
        <v>2032.4666666666662</v>
      </c>
      <c r="H483" s="288">
        <v>2115.3666666666659</v>
      </c>
      <c r="I483" s="288">
        <v>2142.1333333333332</v>
      </c>
      <c r="J483" s="288">
        <v>2156.8166666666657</v>
      </c>
      <c r="K483" s="288">
        <v>2127.4499999999998</v>
      </c>
      <c r="L483" s="288">
        <v>2086</v>
      </c>
      <c r="M483" s="288">
        <v>0.12916</v>
      </c>
    </row>
    <row r="484" spans="1:13">
      <c r="A484" s="267">
        <v>477</v>
      </c>
      <c r="B484" s="244" t="s">
        <v>561</v>
      </c>
      <c r="C484" s="288">
        <v>43.6</v>
      </c>
      <c r="D484" s="288">
        <v>43.966666666666661</v>
      </c>
      <c r="E484" s="288">
        <v>42.933333333333323</v>
      </c>
      <c r="F484" s="288">
        <v>42.266666666666659</v>
      </c>
      <c r="G484" s="288">
        <v>41.23333333333332</v>
      </c>
      <c r="H484" s="288">
        <v>44.633333333333326</v>
      </c>
      <c r="I484" s="288">
        <v>45.666666666666671</v>
      </c>
      <c r="J484" s="288">
        <v>46.333333333333329</v>
      </c>
      <c r="K484" s="288">
        <v>45</v>
      </c>
      <c r="L484" s="288">
        <v>43.3</v>
      </c>
      <c r="M484" s="288">
        <v>34.133560000000003</v>
      </c>
    </row>
    <row r="485" spans="1:13">
      <c r="A485" s="267">
        <v>478</v>
      </c>
      <c r="B485" s="244" t="s">
        <v>285</v>
      </c>
      <c r="C485" s="288">
        <v>408</v>
      </c>
      <c r="D485" s="288">
        <v>408.16666666666669</v>
      </c>
      <c r="E485" s="288">
        <v>402.83333333333337</v>
      </c>
      <c r="F485" s="288">
        <v>397.66666666666669</v>
      </c>
      <c r="G485" s="288">
        <v>392.33333333333337</v>
      </c>
      <c r="H485" s="288">
        <v>413.33333333333337</v>
      </c>
      <c r="I485" s="288">
        <v>418.66666666666674</v>
      </c>
      <c r="J485" s="288">
        <v>423.83333333333337</v>
      </c>
      <c r="K485" s="288">
        <v>413.5</v>
      </c>
      <c r="L485" s="288">
        <v>403</v>
      </c>
      <c r="M485" s="288">
        <v>0.84760000000000002</v>
      </c>
    </row>
    <row r="486" spans="1:13">
      <c r="A486" s="267">
        <v>479</v>
      </c>
      <c r="B486" s="244" t="s">
        <v>563</v>
      </c>
      <c r="C486" s="288">
        <v>910.85</v>
      </c>
      <c r="D486" s="288">
        <v>906.94999999999993</v>
      </c>
      <c r="E486" s="288">
        <v>899.89999999999986</v>
      </c>
      <c r="F486" s="288">
        <v>888.94999999999993</v>
      </c>
      <c r="G486" s="288">
        <v>881.89999999999986</v>
      </c>
      <c r="H486" s="288">
        <v>917.89999999999986</v>
      </c>
      <c r="I486" s="288">
        <v>924.94999999999982</v>
      </c>
      <c r="J486" s="288">
        <v>935.89999999999986</v>
      </c>
      <c r="K486" s="288">
        <v>914</v>
      </c>
      <c r="L486" s="288">
        <v>896</v>
      </c>
      <c r="M486" s="288">
        <v>3.8976999999999999</v>
      </c>
    </row>
    <row r="487" spans="1:13">
      <c r="A487" s="267">
        <v>480</v>
      </c>
      <c r="B487" s="244" t="s">
        <v>564</v>
      </c>
      <c r="C487" s="288">
        <v>1687.2</v>
      </c>
      <c r="D487" s="288">
        <v>1691.8833333333332</v>
      </c>
      <c r="E487" s="288">
        <v>1669.3166666666664</v>
      </c>
      <c r="F487" s="288">
        <v>1651.4333333333332</v>
      </c>
      <c r="G487" s="288">
        <v>1628.8666666666663</v>
      </c>
      <c r="H487" s="288">
        <v>1709.7666666666664</v>
      </c>
      <c r="I487" s="288">
        <v>1732.333333333333</v>
      </c>
      <c r="J487" s="288">
        <v>1750.2166666666665</v>
      </c>
      <c r="K487" s="288">
        <v>1714.45</v>
      </c>
      <c r="L487" s="288">
        <v>1674</v>
      </c>
      <c r="M487" s="288">
        <v>0.51580000000000004</v>
      </c>
    </row>
    <row r="488" spans="1:13">
      <c r="A488" s="267">
        <v>481</v>
      </c>
      <c r="B488" s="244" t="s">
        <v>2780</v>
      </c>
      <c r="C488" s="288">
        <v>1015.85</v>
      </c>
      <c r="D488" s="288">
        <v>1021.85</v>
      </c>
      <c r="E488" s="288">
        <v>1003.7</v>
      </c>
      <c r="F488" s="288">
        <v>991.55000000000007</v>
      </c>
      <c r="G488" s="288">
        <v>973.40000000000009</v>
      </c>
      <c r="H488" s="288">
        <v>1034</v>
      </c>
      <c r="I488" s="288">
        <v>1052.1499999999999</v>
      </c>
      <c r="J488" s="288">
        <v>1064.3</v>
      </c>
      <c r="K488" s="288">
        <v>1040</v>
      </c>
      <c r="L488" s="288">
        <v>1009.7</v>
      </c>
      <c r="M488" s="288">
        <v>0.21295</v>
      </c>
    </row>
    <row r="489" spans="1:13">
      <c r="A489" s="267">
        <v>482</v>
      </c>
      <c r="B489" s="244" t="s">
        <v>284</v>
      </c>
      <c r="C489" s="288">
        <v>186.45</v>
      </c>
      <c r="D489" s="288">
        <v>187.5</v>
      </c>
      <c r="E489" s="288">
        <v>184.2</v>
      </c>
      <c r="F489" s="288">
        <v>181.95</v>
      </c>
      <c r="G489" s="288">
        <v>178.64999999999998</v>
      </c>
      <c r="H489" s="288">
        <v>189.75</v>
      </c>
      <c r="I489" s="288">
        <v>193.05</v>
      </c>
      <c r="J489" s="288">
        <v>195.3</v>
      </c>
      <c r="K489" s="288">
        <v>190.8</v>
      </c>
      <c r="L489" s="288">
        <v>185.25</v>
      </c>
      <c r="M489" s="288">
        <v>8.4652200000000004</v>
      </c>
    </row>
    <row r="490" spans="1:13">
      <c r="A490" s="267">
        <v>483</v>
      </c>
      <c r="B490" s="244" t="s">
        <v>565</v>
      </c>
      <c r="C490" s="288">
        <v>1142.4000000000001</v>
      </c>
      <c r="D490" s="288">
        <v>1151.55</v>
      </c>
      <c r="E490" s="288">
        <v>1130.8499999999999</v>
      </c>
      <c r="F490" s="288">
        <v>1119.3</v>
      </c>
      <c r="G490" s="288">
        <v>1098.5999999999999</v>
      </c>
      <c r="H490" s="288">
        <v>1163.0999999999999</v>
      </c>
      <c r="I490" s="288">
        <v>1183.8000000000002</v>
      </c>
      <c r="J490" s="288">
        <v>1195.3499999999999</v>
      </c>
      <c r="K490" s="288">
        <v>1172.25</v>
      </c>
      <c r="L490" s="288">
        <v>1140</v>
      </c>
      <c r="M490" s="288">
        <v>0.65717999999999999</v>
      </c>
    </row>
    <row r="491" spans="1:13">
      <c r="A491" s="267">
        <v>484</v>
      </c>
      <c r="B491" s="244" t="s">
        <v>556</v>
      </c>
      <c r="C491" s="288">
        <v>367.25</v>
      </c>
      <c r="D491" s="288">
        <v>367.75</v>
      </c>
      <c r="E491" s="288">
        <v>361.5</v>
      </c>
      <c r="F491" s="288">
        <v>355.75</v>
      </c>
      <c r="G491" s="288">
        <v>349.5</v>
      </c>
      <c r="H491" s="288">
        <v>373.5</v>
      </c>
      <c r="I491" s="288">
        <v>379.75</v>
      </c>
      <c r="J491" s="288">
        <v>385.5</v>
      </c>
      <c r="K491" s="288">
        <v>374</v>
      </c>
      <c r="L491" s="288">
        <v>362</v>
      </c>
      <c r="M491" s="288">
        <v>2.93526</v>
      </c>
    </row>
    <row r="492" spans="1:13">
      <c r="A492" s="267">
        <v>485</v>
      </c>
      <c r="B492" s="244" t="s">
        <v>555</v>
      </c>
      <c r="C492" s="288">
        <v>2269.6999999999998</v>
      </c>
      <c r="D492" s="288">
        <v>2300</v>
      </c>
      <c r="E492" s="288">
        <v>2220.6999999999998</v>
      </c>
      <c r="F492" s="288">
        <v>2171.6999999999998</v>
      </c>
      <c r="G492" s="288">
        <v>2092.3999999999996</v>
      </c>
      <c r="H492" s="288">
        <v>2349</v>
      </c>
      <c r="I492" s="288">
        <v>2428.3000000000002</v>
      </c>
      <c r="J492" s="288">
        <v>2477.3000000000002</v>
      </c>
      <c r="K492" s="288">
        <v>2379.3000000000002</v>
      </c>
      <c r="L492" s="288">
        <v>2251</v>
      </c>
      <c r="M492" s="288">
        <v>0.23612</v>
      </c>
    </row>
    <row r="493" spans="1:13">
      <c r="A493" s="267">
        <v>486</v>
      </c>
      <c r="B493" s="244" t="s">
        <v>199</v>
      </c>
      <c r="C493" s="288">
        <v>814.25</v>
      </c>
      <c r="D493" s="288">
        <v>810.38333333333333</v>
      </c>
      <c r="E493" s="288">
        <v>805.06666666666661</v>
      </c>
      <c r="F493" s="288">
        <v>795.88333333333333</v>
      </c>
      <c r="G493" s="288">
        <v>790.56666666666661</v>
      </c>
      <c r="H493" s="288">
        <v>819.56666666666661</v>
      </c>
      <c r="I493" s="288">
        <v>824.88333333333344</v>
      </c>
      <c r="J493" s="288">
        <v>834.06666666666661</v>
      </c>
      <c r="K493" s="288">
        <v>815.7</v>
      </c>
      <c r="L493" s="288">
        <v>801.2</v>
      </c>
      <c r="M493" s="288">
        <v>10.08656</v>
      </c>
    </row>
    <row r="494" spans="1:13">
      <c r="A494" s="267">
        <v>487</v>
      </c>
      <c r="B494" s="244" t="s">
        <v>557</v>
      </c>
      <c r="C494" s="288">
        <v>203.85</v>
      </c>
      <c r="D494" s="288">
        <v>201.33333333333334</v>
      </c>
      <c r="E494" s="288">
        <v>196.31666666666669</v>
      </c>
      <c r="F494" s="288">
        <v>188.78333333333336</v>
      </c>
      <c r="G494" s="288">
        <v>183.76666666666671</v>
      </c>
      <c r="H494" s="288">
        <v>208.86666666666667</v>
      </c>
      <c r="I494" s="288">
        <v>213.88333333333333</v>
      </c>
      <c r="J494" s="288">
        <v>221.41666666666666</v>
      </c>
      <c r="K494" s="288">
        <v>206.35</v>
      </c>
      <c r="L494" s="288">
        <v>193.8</v>
      </c>
      <c r="M494" s="288">
        <v>6.6395999999999997</v>
      </c>
    </row>
    <row r="495" spans="1:13">
      <c r="A495" s="267">
        <v>488</v>
      </c>
      <c r="B495" s="244" t="s">
        <v>558</v>
      </c>
      <c r="C495" s="288">
        <v>3873.35</v>
      </c>
      <c r="D495" s="288">
        <v>3881.4500000000003</v>
      </c>
      <c r="E495" s="288">
        <v>3791.9000000000005</v>
      </c>
      <c r="F495" s="288">
        <v>3710.4500000000003</v>
      </c>
      <c r="G495" s="288">
        <v>3620.9000000000005</v>
      </c>
      <c r="H495" s="288">
        <v>3962.9000000000005</v>
      </c>
      <c r="I495" s="288">
        <v>4052.4500000000007</v>
      </c>
      <c r="J495" s="288">
        <v>4133.9000000000005</v>
      </c>
      <c r="K495" s="288">
        <v>3971</v>
      </c>
      <c r="L495" s="288">
        <v>3800</v>
      </c>
      <c r="M495" s="288">
        <v>5.8779999999999999E-2</v>
      </c>
    </row>
    <row r="496" spans="1:13">
      <c r="A496" s="267">
        <v>489</v>
      </c>
      <c r="B496" s="244" t="s">
        <v>562</v>
      </c>
      <c r="C496" s="288">
        <v>964.35</v>
      </c>
      <c r="D496" s="288">
        <v>965.1</v>
      </c>
      <c r="E496" s="288">
        <v>950.25</v>
      </c>
      <c r="F496" s="288">
        <v>936.15</v>
      </c>
      <c r="G496" s="288">
        <v>921.3</v>
      </c>
      <c r="H496" s="288">
        <v>979.2</v>
      </c>
      <c r="I496" s="288">
        <v>994.05000000000018</v>
      </c>
      <c r="J496" s="288">
        <v>1008.1500000000001</v>
      </c>
      <c r="K496" s="288">
        <v>979.95</v>
      </c>
      <c r="L496" s="288">
        <v>951</v>
      </c>
      <c r="M496" s="288">
        <v>0.45811000000000002</v>
      </c>
    </row>
    <row r="497" spans="1:13">
      <c r="A497" s="267">
        <v>490</v>
      </c>
      <c r="B497" s="244" t="s">
        <v>566</v>
      </c>
      <c r="C497" s="288">
        <v>5669.75</v>
      </c>
      <c r="D497" s="288">
        <v>5688.7666666666664</v>
      </c>
      <c r="E497" s="288">
        <v>5624.9833333333327</v>
      </c>
      <c r="F497" s="288">
        <v>5580.2166666666662</v>
      </c>
      <c r="G497" s="288">
        <v>5516.4333333333325</v>
      </c>
      <c r="H497" s="288">
        <v>5733.5333333333328</v>
      </c>
      <c r="I497" s="288">
        <v>5797.3166666666657</v>
      </c>
      <c r="J497" s="288">
        <v>5842.083333333333</v>
      </c>
      <c r="K497" s="288">
        <v>5752.55</v>
      </c>
      <c r="L497" s="288">
        <v>5644</v>
      </c>
      <c r="M497" s="288">
        <v>1.9970000000000002E-2</v>
      </c>
    </row>
    <row r="498" spans="1:13">
      <c r="A498" s="267">
        <v>491</v>
      </c>
      <c r="B498" s="244" t="s">
        <v>567</v>
      </c>
      <c r="C498" s="288">
        <v>131.9</v>
      </c>
      <c r="D498" s="288">
        <v>129.31666666666669</v>
      </c>
      <c r="E498" s="288">
        <v>125.73333333333338</v>
      </c>
      <c r="F498" s="288">
        <v>119.56666666666669</v>
      </c>
      <c r="G498" s="288">
        <v>115.98333333333338</v>
      </c>
      <c r="H498" s="288">
        <v>135.48333333333338</v>
      </c>
      <c r="I498" s="288">
        <v>139.06666666666669</v>
      </c>
      <c r="J498" s="288">
        <v>145.23333333333338</v>
      </c>
      <c r="K498" s="288">
        <v>132.9</v>
      </c>
      <c r="L498" s="288">
        <v>123.15</v>
      </c>
      <c r="M498" s="288">
        <v>19.133240000000001</v>
      </c>
    </row>
    <row r="499" spans="1:13">
      <c r="A499" s="267">
        <v>492</v>
      </c>
      <c r="B499" s="244" t="s">
        <v>568</v>
      </c>
      <c r="C499" s="288">
        <v>67.2</v>
      </c>
      <c r="D499" s="288">
        <v>67.016666666666666</v>
      </c>
      <c r="E499" s="288">
        <v>66.033333333333331</v>
      </c>
      <c r="F499" s="288">
        <v>64.86666666666666</v>
      </c>
      <c r="G499" s="288">
        <v>63.883333333333326</v>
      </c>
      <c r="H499" s="288">
        <v>68.183333333333337</v>
      </c>
      <c r="I499" s="288">
        <v>69.166666666666657</v>
      </c>
      <c r="J499" s="288">
        <v>70.333333333333343</v>
      </c>
      <c r="K499" s="288">
        <v>68</v>
      </c>
      <c r="L499" s="288">
        <v>65.849999999999994</v>
      </c>
      <c r="M499" s="288">
        <v>4.7140599999999999</v>
      </c>
    </row>
    <row r="500" spans="1:13">
      <c r="A500" s="267">
        <v>493</v>
      </c>
      <c r="B500" s="244" t="s">
        <v>2851</v>
      </c>
      <c r="C500" s="288">
        <v>428.65</v>
      </c>
      <c r="D500" s="288">
        <v>425.13333333333327</v>
      </c>
      <c r="E500" s="288">
        <v>420.06666666666655</v>
      </c>
      <c r="F500" s="288">
        <v>411.48333333333329</v>
      </c>
      <c r="G500" s="288">
        <v>406.41666666666657</v>
      </c>
      <c r="H500" s="288">
        <v>433.71666666666653</v>
      </c>
      <c r="I500" s="288">
        <v>438.78333333333325</v>
      </c>
      <c r="J500" s="288">
        <v>447.3666666666665</v>
      </c>
      <c r="K500" s="288">
        <v>430.2</v>
      </c>
      <c r="L500" s="288">
        <v>416.55</v>
      </c>
      <c r="M500" s="288">
        <v>0.83406000000000002</v>
      </c>
    </row>
    <row r="501" spans="1:13">
      <c r="A501" s="267">
        <v>494</v>
      </c>
      <c r="B501" s="244" t="s">
        <v>569</v>
      </c>
      <c r="C501" s="288">
        <v>2099.8000000000002</v>
      </c>
      <c r="D501" s="288">
        <v>2101.0499999999997</v>
      </c>
      <c r="E501" s="288">
        <v>2072.7499999999995</v>
      </c>
      <c r="F501" s="288">
        <v>2045.6999999999998</v>
      </c>
      <c r="G501" s="288">
        <v>2017.3999999999996</v>
      </c>
      <c r="H501" s="288">
        <v>2128.0999999999995</v>
      </c>
      <c r="I501" s="288">
        <v>2156.3999999999996</v>
      </c>
      <c r="J501" s="288">
        <v>2183.4499999999994</v>
      </c>
      <c r="K501" s="288">
        <v>2129.35</v>
      </c>
      <c r="L501" s="288">
        <v>2074</v>
      </c>
      <c r="M501" s="288">
        <v>0.42470999999999998</v>
      </c>
    </row>
    <row r="502" spans="1:13">
      <c r="A502" s="267">
        <v>495</v>
      </c>
      <c r="B502" s="244" t="s">
        <v>200</v>
      </c>
      <c r="C502" s="288">
        <v>355.9</v>
      </c>
      <c r="D502" s="288">
        <v>355.55</v>
      </c>
      <c r="E502" s="288">
        <v>353.1</v>
      </c>
      <c r="F502" s="288">
        <v>350.3</v>
      </c>
      <c r="G502" s="288">
        <v>347.85</v>
      </c>
      <c r="H502" s="288">
        <v>358.35</v>
      </c>
      <c r="I502" s="288">
        <v>360.79999999999995</v>
      </c>
      <c r="J502" s="288">
        <v>363.6</v>
      </c>
      <c r="K502" s="288">
        <v>358</v>
      </c>
      <c r="L502" s="288">
        <v>352.75</v>
      </c>
      <c r="M502" s="288">
        <v>68.973969999999994</v>
      </c>
    </row>
    <row r="503" spans="1:13">
      <c r="A503" s="267">
        <v>496</v>
      </c>
      <c r="B503" s="244" t="s">
        <v>570</v>
      </c>
      <c r="C503" s="288">
        <v>529.45000000000005</v>
      </c>
      <c r="D503" s="288">
        <v>523.6</v>
      </c>
      <c r="E503" s="288">
        <v>508.30000000000007</v>
      </c>
      <c r="F503" s="288">
        <v>487.15000000000003</v>
      </c>
      <c r="G503" s="288">
        <v>471.85000000000008</v>
      </c>
      <c r="H503" s="288">
        <v>544.75</v>
      </c>
      <c r="I503" s="288">
        <v>560.04999999999995</v>
      </c>
      <c r="J503" s="288">
        <v>581.20000000000005</v>
      </c>
      <c r="K503" s="288">
        <v>538.9</v>
      </c>
      <c r="L503" s="288">
        <v>502.45</v>
      </c>
      <c r="M503" s="288">
        <v>23.873270000000002</v>
      </c>
    </row>
    <row r="504" spans="1:13">
      <c r="A504" s="267">
        <v>497</v>
      </c>
      <c r="B504" s="244" t="s">
        <v>202</v>
      </c>
      <c r="C504" s="288">
        <v>212.5</v>
      </c>
      <c r="D504" s="288">
        <v>211.54999999999998</v>
      </c>
      <c r="E504" s="288">
        <v>209.19999999999996</v>
      </c>
      <c r="F504" s="288">
        <v>205.89999999999998</v>
      </c>
      <c r="G504" s="288">
        <v>203.54999999999995</v>
      </c>
      <c r="H504" s="288">
        <v>214.84999999999997</v>
      </c>
      <c r="I504" s="288">
        <v>217.2</v>
      </c>
      <c r="J504" s="288">
        <v>220.49999999999997</v>
      </c>
      <c r="K504" s="288">
        <v>213.9</v>
      </c>
      <c r="L504" s="288">
        <v>208.25</v>
      </c>
      <c r="M504" s="288">
        <v>126.90594</v>
      </c>
    </row>
    <row r="505" spans="1:13">
      <c r="A505" s="267">
        <v>498</v>
      </c>
      <c r="B505" s="244" t="s">
        <v>571</v>
      </c>
      <c r="C505" s="288">
        <v>253.5</v>
      </c>
      <c r="D505" s="288">
        <v>254.10000000000002</v>
      </c>
      <c r="E505" s="288">
        <v>247.75000000000006</v>
      </c>
      <c r="F505" s="288">
        <v>242.00000000000003</v>
      </c>
      <c r="G505" s="288">
        <v>235.65000000000006</v>
      </c>
      <c r="H505" s="288">
        <v>259.85000000000002</v>
      </c>
      <c r="I505" s="288">
        <v>266.19999999999993</v>
      </c>
      <c r="J505" s="288">
        <v>271.95000000000005</v>
      </c>
      <c r="K505" s="288">
        <v>260.45</v>
      </c>
      <c r="L505" s="288">
        <v>248.35</v>
      </c>
      <c r="M505" s="288">
        <v>4.1196200000000003</v>
      </c>
    </row>
    <row r="506" spans="1:13">
      <c r="A506" s="267">
        <v>499</v>
      </c>
      <c r="B506" s="244" t="s">
        <v>572</v>
      </c>
      <c r="C506" s="288">
        <v>1897.15</v>
      </c>
      <c r="D506" s="288">
        <v>1907.3833333333332</v>
      </c>
      <c r="E506" s="288">
        <v>1864.7666666666664</v>
      </c>
      <c r="F506" s="288">
        <v>1832.3833333333332</v>
      </c>
      <c r="G506" s="288">
        <v>1789.7666666666664</v>
      </c>
      <c r="H506" s="288">
        <v>1939.7666666666664</v>
      </c>
      <c r="I506" s="288">
        <v>1982.3833333333332</v>
      </c>
      <c r="J506" s="288">
        <v>2014.7666666666664</v>
      </c>
      <c r="K506" s="288">
        <v>1950</v>
      </c>
      <c r="L506" s="288">
        <v>1875</v>
      </c>
      <c r="M506" s="288">
        <v>0.35476999999999997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83"/>
      <c r="B5" s="583"/>
      <c r="C5" s="584"/>
      <c r="D5" s="584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5" t="s">
        <v>574</v>
      </c>
      <c r="C7" s="585"/>
      <c r="D7" s="261">
        <f>Main!B10</f>
        <v>44175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44175</v>
      </c>
      <c r="B10" s="266">
        <v>532404</v>
      </c>
      <c r="C10" s="267" t="s">
        <v>3763</v>
      </c>
      <c r="D10" s="267" t="s">
        <v>3686</v>
      </c>
      <c r="E10" s="267" t="s">
        <v>583</v>
      </c>
      <c r="F10" s="380">
        <v>70001</v>
      </c>
      <c r="G10" s="266">
        <v>35.799999999999997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44175</v>
      </c>
      <c r="B11" s="266">
        <v>532404</v>
      </c>
      <c r="C11" s="267" t="s">
        <v>3763</v>
      </c>
      <c r="D11" s="267" t="s">
        <v>3686</v>
      </c>
      <c r="E11" s="267" t="s">
        <v>584</v>
      </c>
      <c r="F11" s="380">
        <v>1</v>
      </c>
      <c r="G11" s="266">
        <v>37.15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44175</v>
      </c>
      <c r="B12" s="266">
        <v>532404</v>
      </c>
      <c r="C12" s="267" t="s">
        <v>3763</v>
      </c>
      <c r="D12" s="267" t="s">
        <v>3764</v>
      </c>
      <c r="E12" s="267" t="s">
        <v>584</v>
      </c>
      <c r="F12" s="380">
        <v>100000</v>
      </c>
      <c r="G12" s="266">
        <v>37.15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44175</v>
      </c>
      <c r="B13" s="266">
        <v>538351</v>
      </c>
      <c r="C13" s="267" t="s">
        <v>3765</v>
      </c>
      <c r="D13" s="267" t="s">
        <v>3766</v>
      </c>
      <c r="E13" s="267" t="s">
        <v>583</v>
      </c>
      <c r="F13" s="380">
        <v>21500</v>
      </c>
      <c r="G13" s="266">
        <v>13.38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44175</v>
      </c>
      <c r="B14" s="266">
        <v>538351</v>
      </c>
      <c r="C14" s="267" t="s">
        <v>3765</v>
      </c>
      <c r="D14" s="267" t="s">
        <v>3767</v>
      </c>
      <c r="E14" s="267" t="s">
        <v>584</v>
      </c>
      <c r="F14" s="380">
        <v>25000</v>
      </c>
      <c r="G14" s="266">
        <v>13.56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44175</v>
      </c>
      <c r="B15" s="266">
        <v>538351</v>
      </c>
      <c r="C15" s="267" t="s">
        <v>3765</v>
      </c>
      <c r="D15" s="267" t="s">
        <v>3768</v>
      </c>
      <c r="E15" s="267" t="s">
        <v>584</v>
      </c>
      <c r="F15" s="380">
        <v>21588</v>
      </c>
      <c r="G15" s="266">
        <v>13.14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44175</v>
      </c>
      <c r="B16" s="266">
        <v>540697</v>
      </c>
      <c r="C16" s="267" t="s">
        <v>3769</v>
      </c>
      <c r="D16" s="267" t="s">
        <v>3770</v>
      </c>
      <c r="E16" s="267" t="s">
        <v>584</v>
      </c>
      <c r="F16" s="380">
        <v>105547</v>
      </c>
      <c r="G16" s="266">
        <v>2.1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44175</v>
      </c>
      <c r="B17" s="266">
        <v>524663</v>
      </c>
      <c r="C17" s="267" t="s">
        <v>3732</v>
      </c>
      <c r="D17" s="267" t="s">
        <v>3686</v>
      </c>
      <c r="E17" s="267" t="s">
        <v>583</v>
      </c>
      <c r="F17" s="380">
        <v>4</v>
      </c>
      <c r="G17" s="266">
        <v>39.1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44175</v>
      </c>
      <c r="B18" s="266">
        <v>524663</v>
      </c>
      <c r="C18" s="267" t="s">
        <v>3732</v>
      </c>
      <c r="D18" s="267" t="s">
        <v>3686</v>
      </c>
      <c r="E18" s="267" t="s">
        <v>584</v>
      </c>
      <c r="F18" s="380">
        <v>298756</v>
      </c>
      <c r="G18" s="266">
        <v>39.08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44175</v>
      </c>
      <c r="B19" s="266">
        <v>531502</v>
      </c>
      <c r="C19" s="267" t="s">
        <v>3771</v>
      </c>
      <c r="D19" s="267" t="s">
        <v>3772</v>
      </c>
      <c r="E19" s="267" t="s">
        <v>583</v>
      </c>
      <c r="F19" s="380">
        <v>137883</v>
      </c>
      <c r="G19" s="266">
        <v>1.94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44175</v>
      </c>
      <c r="B20" s="266">
        <v>531502</v>
      </c>
      <c r="C20" s="267" t="s">
        <v>3771</v>
      </c>
      <c r="D20" s="267" t="s">
        <v>3772</v>
      </c>
      <c r="E20" s="267" t="s">
        <v>584</v>
      </c>
      <c r="F20" s="380">
        <v>254</v>
      </c>
      <c r="G20" s="266">
        <v>1.94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44175</v>
      </c>
      <c r="B21" s="266">
        <v>531502</v>
      </c>
      <c r="C21" s="267" t="s">
        <v>3771</v>
      </c>
      <c r="D21" s="267" t="s">
        <v>3773</v>
      </c>
      <c r="E21" s="267" t="s">
        <v>584</v>
      </c>
      <c r="F21" s="380">
        <v>118430</v>
      </c>
      <c r="G21" s="266">
        <v>1.94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44175</v>
      </c>
      <c r="B22" s="266">
        <v>540614</v>
      </c>
      <c r="C22" s="267" t="s">
        <v>3774</v>
      </c>
      <c r="D22" s="267" t="s">
        <v>3775</v>
      </c>
      <c r="E22" s="267" t="s">
        <v>583</v>
      </c>
      <c r="F22" s="380">
        <v>100000</v>
      </c>
      <c r="G22" s="266">
        <v>100.98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44175</v>
      </c>
      <c r="B23" s="266">
        <v>539097</v>
      </c>
      <c r="C23" s="267" t="s">
        <v>3776</v>
      </c>
      <c r="D23" s="267" t="s">
        <v>3777</v>
      </c>
      <c r="E23" s="267" t="s">
        <v>584</v>
      </c>
      <c r="F23" s="380">
        <v>95000</v>
      </c>
      <c r="G23" s="266">
        <v>36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44175</v>
      </c>
      <c r="B24" s="266">
        <v>540515</v>
      </c>
      <c r="C24" s="267" t="s">
        <v>3778</v>
      </c>
      <c r="D24" s="267" t="s">
        <v>3719</v>
      </c>
      <c r="E24" s="267" t="s">
        <v>584</v>
      </c>
      <c r="F24" s="380">
        <v>86600</v>
      </c>
      <c r="G24" s="266">
        <v>14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44175</v>
      </c>
      <c r="B25" s="266">
        <v>540515</v>
      </c>
      <c r="C25" s="267" t="s">
        <v>3778</v>
      </c>
      <c r="D25" s="267" t="s">
        <v>3779</v>
      </c>
      <c r="E25" s="267" t="s">
        <v>583</v>
      </c>
      <c r="F25" s="380">
        <v>84295</v>
      </c>
      <c r="G25" s="266">
        <v>14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44175</v>
      </c>
      <c r="B26" s="266">
        <v>511551</v>
      </c>
      <c r="C26" s="267" t="s">
        <v>3780</v>
      </c>
      <c r="D26" s="267" t="s">
        <v>3781</v>
      </c>
      <c r="E26" s="267" t="s">
        <v>584</v>
      </c>
      <c r="F26" s="380">
        <v>600000</v>
      </c>
      <c r="G26" s="266">
        <v>35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44175</v>
      </c>
      <c r="B27" s="266">
        <v>511551</v>
      </c>
      <c r="C27" s="267" t="s">
        <v>3780</v>
      </c>
      <c r="D27" s="267" t="s">
        <v>3782</v>
      </c>
      <c r="E27" s="267" t="s">
        <v>583</v>
      </c>
      <c r="F27" s="380">
        <v>597542</v>
      </c>
      <c r="G27" s="266">
        <v>35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44175</v>
      </c>
      <c r="B28" s="266">
        <v>511557</v>
      </c>
      <c r="C28" s="267" t="s">
        <v>3783</v>
      </c>
      <c r="D28" s="267" t="s">
        <v>3784</v>
      </c>
      <c r="E28" s="267" t="s">
        <v>583</v>
      </c>
      <c r="F28" s="380">
        <v>150000</v>
      </c>
      <c r="G28" s="266">
        <v>33.9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44175</v>
      </c>
      <c r="B29" s="266">
        <v>511557</v>
      </c>
      <c r="C29" s="267" t="s">
        <v>3783</v>
      </c>
      <c r="D29" s="267" t="s">
        <v>3785</v>
      </c>
      <c r="E29" s="267" t="s">
        <v>584</v>
      </c>
      <c r="F29" s="380">
        <v>151371</v>
      </c>
      <c r="G29" s="266">
        <v>33.880000000000003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44175</v>
      </c>
      <c r="B30" s="266">
        <v>540159</v>
      </c>
      <c r="C30" s="267" t="s">
        <v>3720</v>
      </c>
      <c r="D30" s="267" t="s">
        <v>3719</v>
      </c>
      <c r="E30" s="267" t="s">
        <v>584</v>
      </c>
      <c r="F30" s="380">
        <v>195246</v>
      </c>
      <c r="G30" s="266">
        <v>19.100000000000001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44175</v>
      </c>
      <c r="B31" s="266">
        <v>540159</v>
      </c>
      <c r="C31" s="267" t="s">
        <v>3720</v>
      </c>
      <c r="D31" s="267" t="s">
        <v>3779</v>
      </c>
      <c r="E31" s="267" t="s">
        <v>583</v>
      </c>
      <c r="F31" s="380">
        <v>195246</v>
      </c>
      <c r="G31" s="266">
        <v>19.100000000000001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44175</v>
      </c>
      <c r="B32" s="266">
        <v>539526</v>
      </c>
      <c r="C32" s="267" t="s">
        <v>3645</v>
      </c>
      <c r="D32" s="267" t="s">
        <v>3786</v>
      </c>
      <c r="E32" s="267" t="s">
        <v>584</v>
      </c>
      <c r="F32" s="380">
        <v>5000000</v>
      </c>
      <c r="G32" s="266">
        <v>1.23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44175</v>
      </c>
      <c r="B33" s="266">
        <v>539526</v>
      </c>
      <c r="C33" s="267" t="s">
        <v>3645</v>
      </c>
      <c r="D33" s="267" t="s">
        <v>3787</v>
      </c>
      <c r="E33" s="267" t="s">
        <v>584</v>
      </c>
      <c r="F33" s="380">
        <v>1633905</v>
      </c>
      <c r="G33" s="266">
        <v>1.22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44175</v>
      </c>
      <c r="B34" s="266">
        <v>539526</v>
      </c>
      <c r="C34" s="267" t="s">
        <v>3645</v>
      </c>
      <c r="D34" s="267" t="s">
        <v>3733</v>
      </c>
      <c r="E34" s="267" t="s">
        <v>584</v>
      </c>
      <c r="F34" s="380">
        <v>2232695</v>
      </c>
      <c r="G34" s="266">
        <v>1.08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44175</v>
      </c>
      <c r="B35" s="266">
        <v>539526</v>
      </c>
      <c r="C35" s="267" t="s">
        <v>3645</v>
      </c>
      <c r="D35" s="267" t="s">
        <v>3721</v>
      </c>
      <c r="E35" s="267" t="s">
        <v>583</v>
      </c>
      <c r="F35" s="380">
        <v>1519497</v>
      </c>
      <c r="G35" s="266">
        <v>1.17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44175</v>
      </c>
      <c r="B36" s="266">
        <v>539526</v>
      </c>
      <c r="C36" s="267" t="s">
        <v>3645</v>
      </c>
      <c r="D36" s="267" t="s">
        <v>3721</v>
      </c>
      <c r="E36" s="267" t="s">
        <v>584</v>
      </c>
      <c r="F36" s="380">
        <v>1519497</v>
      </c>
      <c r="G36" s="266">
        <v>1.1499999999999999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44175</v>
      </c>
      <c r="B37" s="266">
        <v>540210</v>
      </c>
      <c r="C37" s="267" t="s">
        <v>2683</v>
      </c>
      <c r="D37" s="267" t="s">
        <v>3788</v>
      </c>
      <c r="E37" s="267" t="s">
        <v>583</v>
      </c>
      <c r="F37" s="380">
        <v>114000</v>
      </c>
      <c r="G37" s="266">
        <v>11.8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44175</v>
      </c>
      <c r="B38" s="266">
        <v>540210</v>
      </c>
      <c r="C38" s="267" t="s">
        <v>2683</v>
      </c>
      <c r="D38" s="267" t="s">
        <v>3789</v>
      </c>
      <c r="E38" s="267" t="s">
        <v>584</v>
      </c>
      <c r="F38" s="380">
        <v>113689</v>
      </c>
      <c r="G38" s="266">
        <v>11.79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44175</v>
      </c>
      <c r="B39" s="266">
        <v>538732</v>
      </c>
      <c r="C39" s="267" t="s">
        <v>3660</v>
      </c>
      <c r="D39" s="267" t="s">
        <v>3661</v>
      </c>
      <c r="E39" s="267" t="s">
        <v>583</v>
      </c>
      <c r="F39" s="380">
        <v>300000</v>
      </c>
      <c r="G39" s="266">
        <v>16.53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44175</v>
      </c>
      <c r="B40" s="266">
        <v>538732</v>
      </c>
      <c r="C40" s="267" t="s">
        <v>3660</v>
      </c>
      <c r="D40" s="267" t="s">
        <v>3662</v>
      </c>
      <c r="E40" s="267" t="s">
        <v>584</v>
      </c>
      <c r="F40" s="380">
        <v>300000</v>
      </c>
      <c r="G40" s="266">
        <v>16.53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44175</v>
      </c>
      <c r="B41" s="266">
        <v>539222</v>
      </c>
      <c r="C41" s="267" t="s">
        <v>3734</v>
      </c>
      <c r="D41" s="267" t="s">
        <v>3736</v>
      </c>
      <c r="E41" s="267" t="s">
        <v>584</v>
      </c>
      <c r="F41" s="380">
        <v>105000</v>
      </c>
      <c r="G41" s="266">
        <v>40.07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44175</v>
      </c>
      <c r="B42" s="266">
        <v>539222</v>
      </c>
      <c r="C42" s="267" t="s">
        <v>3734</v>
      </c>
      <c r="D42" s="267" t="s">
        <v>3735</v>
      </c>
      <c r="E42" s="267" t="s">
        <v>583</v>
      </c>
      <c r="F42" s="380">
        <v>55000</v>
      </c>
      <c r="G42" s="266">
        <v>39.700000000000003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44175</v>
      </c>
      <c r="B43" s="266">
        <v>539222</v>
      </c>
      <c r="C43" s="267" t="s">
        <v>3734</v>
      </c>
      <c r="D43" s="267" t="s">
        <v>3790</v>
      </c>
      <c r="E43" s="267" t="s">
        <v>583</v>
      </c>
      <c r="F43" s="380">
        <v>67500</v>
      </c>
      <c r="G43" s="266">
        <v>40.49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44175</v>
      </c>
      <c r="B44" s="266">
        <v>539222</v>
      </c>
      <c r="C44" s="267" t="s">
        <v>3734</v>
      </c>
      <c r="D44" s="267" t="s">
        <v>3735</v>
      </c>
      <c r="E44" s="267" t="s">
        <v>584</v>
      </c>
      <c r="F44" s="380">
        <v>7500</v>
      </c>
      <c r="G44" s="266">
        <v>39.700000000000003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44175</v>
      </c>
      <c r="B45" s="266">
        <v>539222</v>
      </c>
      <c r="C45" s="267" t="s">
        <v>3734</v>
      </c>
      <c r="D45" s="267" t="s">
        <v>3791</v>
      </c>
      <c r="E45" s="267" t="s">
        <v>584</v>
      </c>
      <c r="F45" s="380">
        <v>30000</v>
      </c>
      <c r="G45" s="266">
        <v>39.69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44175</v>
      </c>
      <c r="B46" s="266" t="s">
        <v>914</v>
      </c>
      <c r="C46" s="267" t="s">
        <v>3792</v>
      </c>
      <c r="D46" s="267" t="s">
        <v>3793</v>
      </c>
      <c r="E46" s="267" t="s">
        <v>583</v>
      </c>
      <c r="F46" s="380">
        <v>391316</v>
      </c>
      <c r="G46" s="266">
        <v>136.19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44175</v>
      </c>
      <c r="B47" s="266" t="s">
        <v>945</v>
      </c>
      <c r="C47" s="267" t="s">
        <v>3794</v>
      </c>
      <c r="D47" s="267" t="s">
        <v>3795</v>
      </c>
      <c r="E47" s="267" t="s">
        <v>583</v>
      </c>
      <c r="F47" s="380">
        <v>1150000</v>
      </c>
      <c r="G47" s="266">
        <v>13.2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44175</v>
      </c>
      <c r="B48" s="266" t="s">
        <v>3223</v>
      </c>
      <c r="C48" s="267" t="s">
        <v>3737</v>
      </c>
      <c r="D48" s="267" t="s">
        <v>3796</v>
      </c>
      <c r="E48" s="267" t="s">
        <v>583</v>
      </c>
      <c r="F48" s="380">
        <v>650000</v>
      </c>
      <c r="G48" s="266">
        <v>8.17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44175</v>
      </c>
      <c r="B49" s="266" t="s">
        <v>323</v>
      </c>
      <c r="C49" s="267" t="s">
        <v>3797</v>
      </c>
      <c r="D49" s="267" t="s">
        <v>3798</v>
      </c>
      <c r="E49" s="267" t="s">
        <v>583</v>
      </c>
      <c r="F49" s="380">
        <v>3625000</v>
      </c>
      <c r="G49" s="266">
        <v>204.97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44175</v>
      </c>
      <c r="B50" s="266" t="s">
        <v>1431</v>
      </c>
      <c r="C50" s="267" t="s">
        <v>3799</v>
      </c>
      <c r="D50" s="267" t="s">
        <v>3800</v>
      </c>
      <c r="E50" s="267" t="s">
        <v>583</v>
      </c>
      <c r="F50" s="380">
        <v>356450</v>
      </c>
      <c r="G50" s="266">
        <v>54.32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44175</v>
      </c>
      <c r="B51" s="266" t="s">
        <v>3801</v>
      </c>
      <c r="C51" s="267" t="s">
        <v>3802</v>
      </c>
      <c r="D51" s="267" t="s">
        <v>3803</v>
      </c>
      <c r="E51" s="267" t="s">
        <v>583</v>
      </c>
      <c r="F51" s="380">
        <v>138000</v>
      </c>
      <c r="G51" s="266">
        <v>7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44175</v>
      </c>
      <c r="B52" s="266" t="s">
        <v>2931</v>
      </c>
      <c r="C52" s="267" t="s">
        <v>3804</v>
      </c>
      <c r="D52" s="267" t="s">
        <v>3805</v>
      </c>
      <c r="E52" s="267" t="s">
        <v>583</v>
      </c>
      <c r="F52" s="380">
        <v>937759</v>
      </c>
      <c r="G52" s="266">
        <v>1483.8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44175</v>
      </c>
      <c r="B53" s="266" t="s">
        <v>1693</v>
      </c>
      <c r="C53" s="267" t="s">
        <v>3806</v>
      </c>
      <c r="D53" s="267" t="s">
        <v>3722</v>
      </c>
      <c r="E53" s="267" t="s">
        <v>583</v>
      </c>
      <c r="F53" s="380">
        <v>159876</v>
      </c>
      <c r="G53" s="266">
        <v>76.569999999999993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44175</v>
      </c>
      <c r="B54" s="266" t="s">
        <v>1839</v>
      </c>
      <c r="C54" s="267" t="s">
        <v>3807</v>
      </c>
      <c r="D54" s="267" t="s">
        <v>3808</v>
      </c>
      <c r="E54" s="267" t="s">
        <v>583</v>
      </c>
      <c r="F54" s="380">
        <v>100000</v>
      </c>
      <c r="G54" s="266">
        <v>41.41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44175</v>
      </c>
      <c r="B55" s="266" t="s">
        <v>1839</v>
      </c>
      <c r="C55" s="267" t="s">
        <v>3807</v>
      </c>
      <c r="D55" s="267" t="s">
        <v>3809</v>
      </c>
      <c r="E55" s="267" t="s">
        <v>583</v>
      </c>
      <c r="F55" s="380">
        <v>106162</v>
      </c>
      <c r="G55" s="266">
        <v>32.729999999999997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44175</v>
      </c>
      <c r="B56" s="266" t="s">
        <v>1839</v>
      </c>
      <c r="C56" s="267" t="s">
        <v>3807</v>
      </c>
      <c r="D56" s="267" t="s">
        <v>3722</v>
      </c>
      <c r="E56" s="267" t="s">
        <v>583</v>
      </c>
      <c r="F56" s="380">
        <v>319052</v>
      </c>
      <c r="G56" s="266">
        <v>37.479999999999997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44175</v>
      </c>
      <c r="B57" s="266" t="s">
        <v>3371</v>
      </c>
      <c r="C57" s="267" t="s">
        <v>3810</v>
      </c>
      <c r="D57" s="267" t="s">
        <v>3811</v>
      </c>
      <c r="E57" s="267" t="s">
        <v>583</v>
      </c>
      <c r="F57" s="380">
        <v>190</v>
      </c>
      <c r="G57" s="266">
        <v>0.85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44175</v>
      </c>
      <c r="B58" s="266" t="s">
        <v>2734</v>
      </c>
      <c r="C58" s="267" t="s">
        <v>3703</v>
      </c>
      <c r="D58" s="267" t="s">
        <v>3738</v>
      </c>
      <c r="E58" s="267" t="s">
        <v>583</v>
      </c>
      <c r="F58" s="380">
        <v>2500000</v>
      </c>
      <c r="G58" s="266">
        <v>3.13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44175</v>
      </c>
      <c r="B59" s="266" t="s">
        <v>2734</v>
      </c>
      <c r="C59" s="267" t="s">
        <v>3703</v>
      </c>
      <c r="D59" s="267" t="s">
        <v>3812</v>
      </c>
      <c r="E59" s="267" t="s">
        <v>583</v>
      </c>
      <c r="F59" s="380">
        <v>1500000</v>
      </c>
      <c r="G59" s="266">
        <v>3.12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44175</v>
      </c>
      <c r="B60" s="266" t="s">
        <v>2734</v>
      </c>
      <c r="C60" s="267" t="s">
        <v>3703</v>
      </c>
      <c r="D60" s="267" t="s">
        <v>3739</v>
      </c>
      <c r="E60" s="267" t="s">
        <v>583</v>
      </c>
      <c r="F60" s="380">
        <v>2500000</v>
      </c>
      <c r="G60" s="266">
        <v>3.12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44175</v>
      </c>
      <c r="B61" s="266" t="s">
        <v>197</v>
      </c>
      <c r="C61" s="267" t="s">
        <v>3813</v>
      </c>
      <c r="D61" s="267" t="s">
        <v>3702</v>
      </c>
      <c r="E61" s="267" t="s">
        <v>583</v>
      </c>
      <c r="F61" s="380">
        <v>4162769</v>
      </c>
      <c r="G61" s="266">
        <v>431.97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44175</v>
      </c>
      <c r="B62" s="266" t="s">
        <v>197</v>
      </c>
      <c r="C62" s="267" t="s">
        <v>3813</v>
      </c>
      <c r="D62" s="267" t="s">
        <v>3814</v>
      </c>
      <c r="E62" s="267" t="s">
        <v>583</v>
      </c>
      <c r="F62" s="380">
        <v>4100869</v>
      </c>
      <c r="G62" s="266">
        <v>432.04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44175</v>
      </c>
      <c r="B63" s="266" t="s">
        <v>2748</v>
      </c>
      <c r="C63" s="267" t="s">
        <v>3815</v>
      </c>
      <c r="D63" s="267" t="s">
        <v>3816</v>
      </c>
      <c r="E63" s="267" t="s">
        <v>583</v>
      </c>
      <c r="F63" s="380">
        <v>2400000</v>
      </c>
      <c r="G63" s="266">
        <v>4.8499999999999996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44175</v>
      </c>
      <c r="B64" s="266" t="s">
        <v>914</v>
      </c>
      <c r="C64" s="267" t="s">
        <v>3792</v>
      </c>
      <c r="D64" s="267" t="s">
        <v>3793</v>
      </c>
      <c r="E64" s="267" t="s">
        <v>584</v>
      </c>
      <c r="F64" s="380">
        <v>210316</v>
      </c>
      <c r="G64" s="266">
        <v>136.25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44175</v>
      </c>
      <c r="B65" s="266" t="s">
        <v>945</v>
      </c>
      <c r="C65" s="267" t="s">
        <v>3794</v>
      </c>
      <c r="D65" s="267" t="s">
        <v>3817</v>
      </c>
      <c r="E65" s="267" t="s">
        <v>584</v>
      </c>
      <c r="F65" s="380">
        <v>1148933</v>
      </c>
      <c r="G65" s="266">
        <v>13.2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44175</v>
      </c>
      <c r="B66" s="266" t="s">
        <v>1431</v>
      </c>
      <c r="C66" s="267" t="s">
        <v>3799</v>
      </c>
      <c r="D66" s="267" t="s">
        <v>3800</v>
      </c>
      <c r="E66" s="267" t="s">
        <v>584</v>
      </c>
      <c r="F66" s="380">
        <v>145360</v>
      </c>
      <c r="G66" s="266">
        <v>54.47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44175</v>
      </c>
      <c r="B67" s="266" t="s">
        <v>3801</v>
      </c>
      <c r="C67" s="267" t="s">
        <v>3802</v>
      </c>
      <c r="D67" s="267" t="s">
        <v>3818</v>
      </c>
      <c r="E67" s="267" t="s">
        <v>584</v>
      </c>
      <c r="F67" s="380">
        <v>144000</v>
      </c>
      <c r="G67" s="266">
        <v>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44175</v>
      </c>
      <c r="B68" s="266" t="s">
        <v>2931</v>
      </c>
      <c r="C68" s="267" t="s">
        <v>3804</v>
      </c>
      <c r="D68" s="267" t="s">
        <v>3805</v>
      </c>
      <c r="E68" s="267" t="s">
        <v>584</v>
      </c>
      <c r="F68" s="380">
        <v>937759</v>
      </c>
      <c r="G68" s="266">
        <v>1484.27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44175</v>
      </c>
      <c r="B69" s="266" t="s">
        <v>2931</v>
      </c>
      <c r="C69" s="267" t="s">
        <v>3804</v>
      </c>
      <c r="D69" s="267" t="s">
        <v>3819</v>
      </c>
      <c r="E69" s="267" t="s">
        <v>584</v>
      </c>
      <c r="F69" s="380">
        <v>1250000</v>
      </c>
      <c r="G69" s="266">
        <v>1456.27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44175</v>
      </c>
      <c r="B70" s="266" t="s">
        <v>1693</v>
      </c>
      <c r="C70" s="267" t="s">
        <v>3806</v>
      </c>
      <c r="D70" s="267" t="s">
        <v>3722</v>
      </c>
      <c r="E70" s="267" t="s">
        <v>584</v>
      </c>
      <c r="F70" s="380">
        <v>159876</v>
      </c>
      <c r="G70" s="266">
        <v>76.98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44175</v>
      </c>
      <c r="B71" s="266" t="s">
        <v>1839</v>
      </c>
      <c r="C71" s="267" t="s">
        <v>3807</v>
      </c>
      <c r="D71" s="267" t="s">
        <v>3722</v>
      </c>
      <c r="E71" s="267" t="s">
        <v>584</v>
      </c>
      <c r="F71" s="380">
        <v>319052</v>
      </c>
      <c r="G71" s="266">
        <v>37.32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44175</v>
      </c>
      <c r="B72" s="266" t="s">
        <v>1839</v>
      </c>
      <c r="C72" s="267" t="s">
        <v>3807</v>
      </c>
      <c r="D72" s="267" t="s">
        <v>3809</v>
      </c>
      <c r="E72" s="267" t="s">
        <v>584</v>
      </c>
      <c r="F72" s="380">
        <v>106162</v>
      </c>
      <c r="G72" s="266">
        <v>32.729999999999997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44175</v>
      </c>
      <c r="B73" s="266" t="s">
        <v>2472</v>
      </c>
      <c r="C73" s="267" t="s">
        <v>3740</v>
      </c>
      <c r="D73" s="267" t="s">
        <v>3741</v>
      </c>
      <c r="E73" s="267" t="s">
        <v>584</v>
      </c>
      <c r="F73" s="380">
        <v>832969</v>
      </c>
      <c r="G73" s="266">
        <v>16.61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44175</v>
      </c>
      <c r="B74" s="266" t="s">
        <v>3820</v>
      </c>
      <c r="C74" s="267" t="s">
        <v>3821</v>
      </c>
      <c r="D74" s="267" t="s">
        <v>3822</v>
      </c>
      <c r="E74" s="267" t="s">
        <v>584</v>
      </c>
      <c r="F74" s="380">
        <v>21000</v>
      </c>
      <c r="G74" s="266">
        <v>53.9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44175</v>
      </c>
      <c r="B75" s="266" t="s">
        <v>3371</v>
      </c>
      <c r="C75" s="267" t="s">
        <v>3810</v>
      </c>
      <c r="D75" s="267" t="s">
        <v>3811</v>
      </c>
      <c r="E75" s="267" t="s">
        <v>584</v>
      </c>
      <c r="F75" s="380">
        <v>4893506</v>
      </c>
      <c r="G75" s="266">
        <v>0.95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44175</v>
      </c>
      <c r="B76" s="266" t="s">
        <v>2496</v>
      </c>
      <c r="C76" s="267" t="s">
        <v>3742</v>
      </c>
      <c r="D76" s="267" t="s">
        <v>3743</v>
      </c>
      <c r="E76" s="267" t="s">
        <v>584</v>
      </c>
      <c r="F76" s="380">
        <v>2981000</v>
      </c>
      <c r="G76" s="266">
        <v>57.7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44175</v>
      </c>
      <c r="B77" s="266" t="s">
        <v>2734</v>
      </c>
      <c r="C77" s="267" t="s">
        <v>3703</v>
      </c>
      <c r="D77" s="267" t="s">
        <v>3823</v>
      </c>
      <c r="E77" s="267" t="s">
        <v>584</v>
      </c>
      <c r="F77" s="380">
        <v>2351077</v>
      </c>
      <c r="G77" s="266">
        <v>3.16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44175</v>
      </c>
      <c r="B78" s="266" t="s">
        <v>2734</v>
      </c>
      <c r="C78" s="267" t="s">
        <v>3703</v>
      </c>
      <c r="D78" s="267" t="s">
        <v>3824</v>
      </c>
      <c r="E78" s="267" t="s">
        <v>584</v>
      </c>
      <c r="F78" s="380">
        <v>2050000</v>
      </c>
      <c r="G78" s="266">
        <v>3.1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44175</v>
      </c>
      <c r="B79" s="266" t="s">
        <v>2734</v>
      </c>
      <c r="C79" s="267" t="s">
        <v>3703</v>
      </c>
      <c r="D79" s="267" t="s">
        <v>3825</v>
      </c>
      <c r="E79" s="267" t="s">
        <v>584</v>
      </c>
      <c r="F79" s="380">
        <v>1871000</v>
      </c>
      <c r="G79" s="266">
        <v>3.29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44175</v>
      </c>
      <c r="B80" s="266" t="s">
        <v>2734</v>
      </c>
      <c r="C80" s="267" t="s">
        <v>3703</v>
      </c>
      <c r="D80" s="267" t="s">
        <v>3744</v>
      </c>
      <c r="E80" s="267" t="s">
        <v>584</v>
      </c>
      <c r="F80" s="380">
        <v>2148000</v>
      </c>
      <c r="G80" s="266">
        <v>3.22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44175</v>
      </c>
      <c r="B81" s="266" t="s">
        <v>2734</v>
      </c>
      <c r="C81" s="267" t="s">
        <v>3703</v>
      </c>
      <c r="D81" s="267" t="s">
        <v>3826</v>
      </c>
      <c r="E81" s="267" t="s">
        <v>584</v>
      </c>
      <c r="F81" s="380">
        <v>10450000</v>
      </c>
      <c r="G81" s="266">
        <v>3.14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44175</v>
      </c>
      <c r="B82" s="266" t="s">
        <v>197</v>
      </c>
      <c r="C82" s="267" t="s">
        <v>3813</v>
      </c>
      <c r="D82" s="267" t="s">
        <v>3702</v>
      </c>
      <c r="E82" s="267" t="s">
        <v>584</v>
      </c>
      <c r="F82" s="380">
        <v>4162769</v>
      </c>
      <c r="G82" s="266">
        <v>432.21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44175</v>
      </c>
      <c r="B83" s="266" t="s">
        <v>197</v>
      </c>
      <c r="C83" s="267" t="s">
        <v>3813</v>
      </c>
      <c r="D83" s="267" t="s">
        <v>3814</v>
      </c>
      <c r="E83" s="267" t="s">
        <v>584</v>
      </c>
      <c r="F83" s="380">
        <v>3978503</v>
      </c>
      <c r="G83" s="266">
        <v>432.9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44175</v>
      </c>
      <c r="B84" s="266" t="s">
        <v>2748</v>
      </c>
      <c r="C84" s="267" t="s">
        <v>3815</v>
      </c>
      <c r="D84" s="267" t="s">
        <v>3816</v>
      </c>
      <c r="E84" s="267" t="s">
        <v>584</v>
      </c>
      <c r="F84" s="380">
        <v>4000000</v>
      </c>
      <c r="G84" s="266">
        <v>4.9000000000000004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44175</v>
      </c>
      <c r="B85" s="266" t="s">
        <v>3827</v>
      </c>
      <c r="C85" s="267" t="s">
        <v>3828</v>
      </c>
      <c r="D85" s="267" t="s">
        <v>3829</v>
      </c>
      <c r="E85" s="267" t="s">
        <v>584</v>
      </c>
      <c r="F85" s="380">
        <v>42000</v>
      </c>
      <c r="G85" s="266">
        <v>17.34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6"/>
  <sheetViews>
    <sheetView zoomScale="70" zoomScaleNormal="70" workbookViewId="0">
      <selection activeCell="B10" sqref="B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44175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9">
        <v>1</v>
      </c>
      <c r="B10" s="510">
        <v>44110</v>
      </c>
      <c r="C10" s="511"/>
      <c r="D10" s="512" t="s">
        <v>142</v>
      </c>
      <c r="E10" s="513" t="s">
        <v>600</v>
      </c>
      <c r="F10" s="495">
        <v>6890</v>
      </c>
      <c r="G10" s="513">
        <v>6600</v>
      </c>
      <c r="H10" s="513">
        <v>7320</v>
      </c>
      <c r="I10" s="514">
        <v>7450</v>
      </c>
      <c r="J10" s="476" t="s">
        <v>3664</v>
      </c>
      <c r="K10" s="476">
        <f t="shared" ref="K10" si="0">H10-F10</f>
        <v>430</v>
      </c>
      <c r="L10" s="477">
        <f t="shared" ref="L10" si="1">(F10*-0.8)/100</f>
        <v>-55.12</v>
      </c>
      <c r="M10" s="478">
        <f t="shared" ref="M10" si="2">(K10+L10)/F10</f>
        <v>5.4409288824383166E-2</v>
      </c>
      <c r="N10" s="497" t="s">
        <v>599</v>
      </c>
      <c r="O10" s="479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9">
        <v>2</v>
      </c>
      <c r="B11" s="510">
        <v>44153</v>
      </c>
      <c r="C11" s="511"/>
      <c r="D11" s="512" t="s">
        <v>116</v>
      </c>
      <c r="E11" s="513" t="s">
        <v>600</v>
      </c>
      <c r="F11" s="495">
        <v>2137.5</v>
      </c>
      <c r="G11" s="513">
        <v>2000</v>
      </c>
      <c r="H11" s="513">
        <v>2267.5</v>
      </c>
      <c r="I11" s="514" t="s">
        <v>3642</v>
      </c>
      <c r="J11" s="556" t="s">
        <v>3724</v>
      </c>
      <c r="K11" s="556">
        <f t="shared" ref="K11" si="3">H11-F11</f>
        <v>130</v>
      </c>
      <c r="L11" s="477">
        <f t="shared" ref="L11" si="4">(F11*-0.8)/100</f>
        <v>-17.100000000000001</v>
      </c>
      <c r="M11" s="478">
        <f t="shared" ref="M11" si="5">(K11+L11)/F11</f>
        <v>5.2818713450292397E-2</v>
      </c>
      <c r="N11" s="497" t="s">
        <v>599</v>
      </c>
      <c r="O11" s="479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397">
        <v>44154</v>
      </c>
      <c r="C12" s="398"/>
      <c r="D12" s="411" t="s">
        <v>472</v>
      </c>
      <c r="E12" s="402" t="s">
        <v>600</v>
      </c>
      <c r="F12" s="402" t="s">
        <v>3643</v>
      </c>
      <c r="G12" s="409">
        <v>1515</v>
      </c>
      <c r="H12" s="402"/>
      <c r="I12" s="399" t="s">
        <v>3644</v>
      </c>
      <c r="J12" s="404" t="s">
        <v>601</v>
      </c>
      <c r="K12" s="404"/>
      <c r="L12" s="416"/>
      <c r="M12" s="375"/>
      <c r="N12" s="385"/>
      <c r="O12" s="381"/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9">
        <v>4</v>
      </c>
      <c r="B13" s="510">
        <v>44154</v>
      </c>
      <c r="C13" s="511"/>
      <c r="D13" s="512" t="s">
        <v>252</v>
      </c>
      <c r="E13" s="513" t="s">
        <v>600</v>
      </c>
      <c r="F13" s="495">
        <v>2450</v>
      </c>
      <c r="G13" s="513">
        <v>2300</v>
      </c>
      <c r="H13" s="513">
        <v>2605</v>
      </c>
      <c r="I13" s="514">
        <v>2750</v>
      </c>
      <c r="J13" s="532" t="s">
        <v>3687</v>
      </c>
      <c r="K13" s="529">
        <f t="shared" ref="K13:K14" si="6">H13-F13</f>
        <v>155</v>
      </c>
      <c r="L13" s="477">
        <f t="shared" ref="L13:L14" si="7">(F13*-0.8)/100</f>
        <v>-19.600000000000001</v>
      </c>
      <c r="M13" s="478">
        <f t="shared" ref="M13:M14" si="8">(K13+L13)/F13</f>
        <v>5.5265306122448982E-2</v>
      </c>
      <c r="N13" s="497" t="s">
        <v>599</v>
      </c>
      <c r="O13" s="479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9">
        <v>5</v>
      </c>
      <c r="B14" s="510">
        <v>44167</v>
      </c>
      <c r="C14" s="511"/>
      <c r="D14" s="512" t="s">
        <v>98</v>
      </c>
      <c r="E14" s="513" t="s">
        <v>600</v>
      </c>
      <c r="F14" s="495">
        <v>181</v>
      </c>
      <c r="G14" s="513">
        <v>167</v>
      </c>
      <c r="H14" s="513">
        <v>194</v>
      </c>
      <c r="I14" s="514" t="s">
        <v>3655</v>
      </c>
      <c r="J14" s="539" t="s">
        <v>3704</v>
      </c>
      <c r="K14" s="539">
        <f t="shared" si="6"/>
        <v>13</v>
      </c>
      <c r="L14" s="477">
        <f t="shared" si="7"/>
        <v>-1.4480000000000002</v>
      </c>
      <c r="M14" s="478">
        <f t="shared" si="8"/>
        <v>6.3823204419889507E-2</v>
      </c>
      <c r="N14" s="497" t="s">
        <v>599</v>
      </c>
      <c r="O14" s="479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60">
        <v>6</v>
      </c>
      <c r="B15" s="561">
        <v>44175</v>
      </c>
      <c r="C15" s="562"/>
      <c r="D15" s="563" t="s">
        <v>2931</v>
      </c>
      <c r="E15" s="564" t="s">
        <v>600</v>
      </c>
      <c r="F15" s="564">
        <v>1427.5</v>
      </c>
      <c r="G15" s="565">
        <v>1330</v>
      </c>
      <c r="H15" s="564">
        <v>1500</v>
      </c>
      <c r="I15" s="566" t="s">
        <v>3745</v>
      </c>
      <c r="J15" s="567" t="s">
        <v>3746</v>
      </c>
      <c r="K15" s="567">
        <f t="shared" ref="K15" si="9">H15-F15</f>
        <v>72.5</v>
      </c>
      <c r="L15" s="568">
        <f>(F15*-0.07)/100</f>
        <v>-0.99925000000000008</v>
      </c>
      <c r="M15" s="569">
        <f t="shared" ref="M15" si="10">(K15+L15)/F15</f>
        <v>5.008809106830122E-2</v>
      </c>
      <c r="N15" s="570" t="s">
        <v>599</v>
      </c>
      <c r="O15" s="571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>
        <v>7</v>
      </c>
      <c r="B16" s="397">
        <v>44175</v>
      </c>
      <c r="C16" s="398"/>
      <c r="D16" s="411" t="s">
        <v>128</v>
      </c>
      <c r="E16" s="402" t="s">
        <v>600</v>
      </c>
      <c r="F16" s="402" t="s">
        <v>3755</v>
      </c>
      <c r="G16" s="409">
        <v>197</v>
      </c>
      <c r="H16" s="402"/>
      <c r="I16" s="399" t="s">
        <v>3756</v>
      </c>
      <c r="J16" s="404" t="s">
        <v>601</v>
      </c>
      <c r="K16" s="404"/>
      <c r="L16" s="416"/>
      <c r="M16" s="375"/>
      <c r="N16" s="385"/>
      <c r="O16" s="381"/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382"/>
      <c r="B17" s="397"/>
      <c r="C17" s="398"/>
      <c r="D17" s="411"/>
      <c r="E17" s="402"/>
      <c r="F17" s="402"/>
      <c r="G17" s="409"/>
      <c r="H17" s="402"/>
      <c r="I17" s="399"/>
      <c r="J17" s="404"/>
      <c r="K17" s="404"/>
      <c r="L17" s="416"/>
      <c r="M17" s="375"/>
      <c r="N17" s="385"/>
      <c r="O17" s="381"/>
      <c r="P17" s="405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382"/>
      <c r="B18" s="397"/>
      <c r="C18" s="398"/>
      <c r="D18" s="411"/>
      <c r="E18" s="402"/>
      <c r="F18" s="402"/>
      <c r="G18" s="409"/>
      <c r="H18" s="402"/>
      <c r="I18" s="399"/>
      <c r="J18" s="404"/>
      <c r="K18" s="404"/>
      <c r="L18" s="416"/>
      <c r="M18" s="375"/>
      <c r="N18" s="385"/>
      <c r="O18" s="381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1"/>
      <c r="B19" s="462"/>
      <c r="C19" s="463"/>
      <c r="D19" s="464"/>
      <c r="E19" s="465"/>
      <c r="F19" s="465"/>
      <c r="G19" s="428"/>
      <c r="H19" s="465"/>
      <c r="I19" s="466"/>
      <c r="J19" s="429"/>
      <c r="K19" s="429"/>
      <c r="L19" s="467"/>
      <c r="M19" s="79"/>
      <c r="N19" s="468"/>
      <c r="O19" s="469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2" customHeight="1">
      <c r="A21" s="23" t="s">
        <v>603</v>
      </c>
      <c r="B21" s="24"/>
      <c r="C21" s="25"/>
      <c r="D21" s="26"/>
      <c r="E21" s="27"/>
      <c r="F21" s="28"/>
      <c r="G21" s="28"/>
      <c r="H21" s="28"/>
      <c r="I21" s="28"/>
      <c r="J21" s="65"/>
      <c r="K21" s="28"/>
      <c r="L21" s="417"/>
      <c r="M21" s="38"/>
      <c r="N21" s="65"/>
      <c r="O21" s="66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9" t="s">
        <v>604</v>
      </c>
      <c r="B22" s="23"/>
      <c r="C22" s="23"/>
      <c r="D22" s="23"/>
      <c r="F22" s="30" t="s">
        <v>605</v>
      </c>
      <c r="G22" s="17"/>
      <c r="H22" s="31"/>
      <c r="I22" s="36"/>
      <c r="J22" s="67"/>
      <c r="K22" s="68"/>
      <c r="L22" s="418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 t="s">
        <v>606</v>
      </c>
      <c r="B23" s="23"/>
      <c r="C23" s="23"/>
      <c r="D23" s="23"/>
      <c r="E23" s="32"/>
      <c r="F23" s="30" t="s">
        <v>607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/>
      <c r="B24" s="23"/>
      <c r="C24" s="23"/>
      <c r="D24" s="23"/>
      <c r="E24" s="32"/>
      <c r="F24" s="17"/>
      <c r="G24" s="17"/>
      <c r="H24" s="31"/>
      <c r="I24" s="36"/>
      <c r="J24" s="71"/>
      <c r="K24" s="68"/>
      <c r="L24" s="418"/>
      <c r="M24" s="17"/>
      <c r="N24" s="72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11"/>
      <c r="B25" s="33" t="s">
        <v>608</v>
      </c>
      <c r="C25" s="33"/>
      <c r="D25" s="33"/>
      <c r="E25" s="33"/>
      <c r="F25" s="34"/>
      <c r="G25" s="32"/>
      <c r="H25" s="32"/>
      <c r="I25" s="73"/>
      <c r="J25" s="74"/>
      <c r="K25" s="75"/>
      <c r="L25" s="419"/>
      <c r="M25" s="12"/>
      <c r="N25" s="11"/>
      <c r="O25" s="53"/>
      <c r="P25" s="7"/>
      <c r="R25" s="82"/>
      <c r="S25" s="16"/>
      <c r="T25" s="16"/>
      <c r="U25" s="16"/>
      <c r="V25" s="16"/>
      <c r="W25" s="16"/>
      <c r="X25" s="16"/>
      <c r="Y25" s="16"/>
      <c r="Z25" s="16"/>
    </row>
    <row r="26" spans="1:38" s="6" customFormat="1" ht="38.25">
      <c r="A26" s="20" t="s">
        <v>16</v>
      </c>
      <c r="B26" s="21" t="s">
        <v>575</v>
      </c>
      <c r="C26" s="21"/>
      <c r="D26" s="22" t="s">
        <v>588</v>
      </c>
      <c r="E26" s="21" t="s">
        <v>589</v>
      </c>
      <c r="F26" s="21" t="s">
        <v>590</v>
      </c>
      <c r="G26" s="21" t="s">
        <v>609</v>
      </c>
      <c r="H26" s="21" t="s">
        <v>592</v>
      </c>
      <c r="I26" s="21" t="s">
        <v>593</v>
      </c>
      <c r="J26" s="21" t="s">
        <v>594</v>
      </c>
      <c r="K26" s="62" t="s">
        <v>610</v>
      </c>
      <c r="L26" s="420" t="s">
        <v>3630</v>
      </c>
      <c r="M26" s="63" t="s">
        <v>3629</v>
      </c>
      <c r="N26" s="21" t="s">
        <v>597</v>
      </c>
      <c r="O26" s="78" t="s">
        <v>598</v>
      </c>
      <c r="P26" s="7"/>
      <c r="Q26" s="40"/>
      <c r="R26" s="38"/>
      <c r="S26" s="38"/>
      <c r="T26" s="38"/>
    </row>
    <row r="27" spans="1:38" s="393" customFormat="1" ht="15" customHeight="1">
      <c r="A27" s="480">
        <v>1</v>
      </c>
      <c r="B27" s="481">
        <v>44153</v>
      </c>
      <c r="C27" s="482"/>
      <c r="D27" s="483" t="s">
        <v>3641</v>
      </c>
      <c r="E27" s="484" t="s">
        <v>600</v>
      </c>
      <c r="F27" s="484">
        <v>376</v>
      </c>
      <c r="G27" s="485">
        <v>367</v>
      </c>
      <c r="H27" s="485">
        <v>376.5</v>
      </c>
      <c r="I27" s="484">
        <v>396</v>
      </c>
      <c r="J27" s="486" t="s">
        <v>3654</v>
      </c>
      <c r="K27" s="486">
        <f t="shared" ref="K27" si="11">H27-F27</f>
        <v>0.5</v>
      </c>
      <c r="L27" s="487">
        <f t="shared" ref="L27:L29" si="12">(F27*-0.7)/100</f>
        <v>-2.6319999999999997</v>
      </c>
      <c r="M27" s="488">
        <f t="shared" ref="M27:M29" si="13">(K27+L27)/F27</f>
        <v>-5.6702127659574459E-3</v>
      </c>
      <c r="N27" s="489" t="s">
        <v>708</v>
      </c>
      <c r="O27" s="490">
        <v>44167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91">
        <v>2</v>
      </c>
      <c r="B28" s="492">
        <v>44161</v>
      </c>
      <c r="C28" s="493"/>
      <c r="D28" s="494" t="s">
        <v>133</v>
      </c>
      <c r="E28" s="495" t="s">
        <v>3627</v>
      </c>
      <c r="F28" s="495">
        <v>1877</v>
      </c>
      <c r="G28" s="496">
        <v>1925</v>
      </c>
      <c r="H28" s="496">
        <v>1837</v>
      </c>
      <c r="I28" s="495">
        <v>1800</v>
      </c>
      <c r="J28" s="476" t="s">
        <v>636</v>
      </c>
      <c r="K28" s="476">
        <f>F28-H28</f>
        <v>40</v>
      </c>
      <c r="L28" s="477">
        <f t="shared" si="12"/>
        <v>-13.138999999999999</v>
      </c>
      <c r="M28" s="478">
        <f t="shared" si="13"/>
        <v>1.4310602024507194E-2</v>
      </c>
      <c r="N28" s="497" t="s">
        <v>599</v>
      </c>
      <c r="O28" s="479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1">
        <v>3</v>
      </c>
      <c r="B29" s="492">
        <v>44166</v>
      </c>
      <c r="C29" s="493"/>
      <c r="D29" s="494" t="s">
        <v>253</v>
      </c>
      <c r="E29" s="495" t="s">
        <v>600</v>
      </c>
      <c r="F29" s="495">
        <v>641.5</v>
      </c>
      <c r="G29" s="496">
        <v>619</v>
      </c>
      <c r="H29" s="496">
        <v>659</v>
      </c>
      <c r="I29" s="495">
        <v>680</v>
      </c>
      <c r="J29" s="557" t="s">
        <v>3709</v>
      </c>
      <c r="K29" s="557">
        <f t="shared" ref="K29" si="14">H29-F29</f>
        <v>17.5</v>
      </c>
      <c r="L29" s="477">
        <f t="shared" si="12"/>
        <v>-4.4904999999999999</v>
      </c>
      <c r="M29" s="478">
        <f t="shared" si="13"/>
        <v>2.0279812938425564E-2</v>
      </c>
      <c r="N29" s="497" t="s">
        <v>599</v>
      </c>
      <c r="O29" s="479">
        <v>44175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1">
        <v>4</v>
      </c>
      <c r="B30" s="492">
        <v>44166</v>
      </c>
      <c r="C30" s="493"/>
      <c r="D30" s="494" t="s">
        <v>957</v>
      </c>
      <c r="E30" s="495" t="s">
        <v>600</v>
      </c>
      <c r="F30" s="495">
        <v>115.5</v>
      </c>
      <c r="G30" s="496">
        <v>112</v>
      </c>
      <c r="H30" s="496">
        <v>118.5</v>
      </c>
      <c r="I30" s="495">
        <v>122</v>
      </c>
      <c r="J30" s="516" t="s">
        <v>3676</v>
      </c>
      <c r="K30" s="476">
        <f t="shared" ref="K30:K31" si="15">H30-F30</f>
        <v>3</v>
      </c>
      <c r="L30" s="477">
        <f t="shared" ref="L30:L31" si="16">(F30*-0.7)/100</f>
        <v>-0.8085</v>
      </c>
      <c r="M30" s="478">
        <f t="shared" ref="M30:M31" si="17">(K30+L30)/F30</f>
        <v>1.8974025974025973E-2</v>
      </c>
      <c r="N30" s="497" t="s">
        <v>599</v>
      </c>
      <c r="O30" s="479">
        <v>44168</v>
      </c>
      <c r="P30" s="7"/>
      <c r="Q30" s="7"/>
      <c r="R30" s="343" t="s">
        <v>3186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1">
        <v>5</v>
      </c>
      <c r="B31" s="492">
        <v>44167</v>
      </c>
      <c r="C31" s="493"/>
      <c r="D31" s="494" t="s">
        <v>55</v>
      </c>
      <c r="E31" s="495" t="s">
        <v>600</v>
      </c>
      <c r="F31" s="495">
        <v>608.5</v>
      </c>
      <c r="G31" s="496">
        <v>590</v>
      </c>
      <c r="H31" s="496">
        <v>624</v>
      </c>
      <c r="I31" s="495">
        <v>640</v>
      </c>
      <c r="J31" s="539" t="s">
        <v>3689</v>
      </c>
      <c r="K31" s="539">
        <f t="shared" si="15"/>
        <v>15.5</v>
      </c>
      <c r="L31" s="477">
        <f t="shared" si="16"/>
        <v>-4.2595000000000001</v>
      </c>
      <c r="M31" s="478">
        <f t="shared" si="17"/>
        <v>1.8472473294987676E-2</v>
      </c>
      <c r="N31" s="497" t="s">
        <v>599</v>
      </c>
      <c r="O31" s="479">
        <v>44173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91">
        <v>6</v>
      </c>
      <c r="B32" s="492">
        <v>44167</v>
      </c>
      <c r="C32" s="493"/>
      <c r="D32" s="494" t="s">
        <v>197</v>
      </c>
      <c r="E32" s="495" t="s">
        <v>600</v>
      </c>
      <c r="F32" s="495">
        <v>440</v>
      </c>
      <c r="G32" s="496">
        <v>428</v>
      </c>
      <c r="H32" s="496">
        <v>450.5</v>
      </c>
      <c r="I32" s="495" t="s">
        <v>3656</v>
      </c>
      <c r="J32" s="476" t="s">
        <v>3663</v>
      </c>
      <c r="K32" s="476">
        <f t="shared" ref="K32" si="18">H32-F32</f>
        <v>10.5</v>
      </c>
      <c r="L32" s="477">
        <f t="shared" ref="L32" si="19">(F32*-0.7)/100</f>
        <v>-3.08</v>
      </c>
      <c r="M32" s="478">
        <f t="shared" ref="M32" si="20">(K32+L32)/F32</f>
        <v>1.6863636363636362E-2</v>
      </c>
      <c r="N32" s="497" t="s">
        <v>599</v>
      </c>
      <c r="O32" s="479">
        <v>44168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91">
        <v>7</v>
      </c>
      <c r="B33" s="492">
        <v>44167</v>
      </c>
      <c r="C33" s="493"/>
      <c r="D33" s="494" t="s">
        <v>75</v>
      </c>
      <c r="E33" s="495" t="s">
        <v>600</v>
      </c>
      <c r="F33" s="495">
        <v>3585</v>
      </c>
      <c r="G33" s="496">
        <v>3480</v>
      </c>
      <c r="H33" s="496">
        <v>3670</v>
      </c>
      <c r="I33" s="495">
        <v>3800</v>
      </c>
      <c r="J33" s="534" t="s">
        <v>3688</v>
      </c>
      <c r="K33" s="534">
        <f t="shared" ref="K33" si="21">H33-F33</f>
        <v>85</v>
      </c>
      <c r="L33" s="477">
        <f t="shared" ref="L33" si="22">(F33*-0.7)/100</f>
        <v>-25.094999999999999</v>
      </c>
      <c r="M33" s="478">
        <f t="shared" ref="M33" si="23">(K33+L33)/F33</f>
        <v>1.6709902370990237E-2</v>
      </c>
      <c r="N33" s="497" t="s">
        <v>599</v>
      </c>
      <c r="O33" s="479">
        <v>44172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22">
        <v>8</v>
      </c>
      <c r="B34" s="446">
        <v>44168</v>
      </c>
      <c r="C34" s="449"/>
      <c r="D34" s="414" t="s">
        <v>315</v>
      </c>
      <c r="E34" s="415" t="s">
        <v>600</v>
      </c>
      <c r="F34" s="415" t="s">
        <v>3670</v>
      </c>
      <c r="G34" s="450">
        <v>193</v>
      </c>
      <c r="H34" s="450"/>
      <c r="I34" s="415">
        <v>210</v>
      </c>
      <c r="J34" s="442" t="s">
        <v>601</v>
      </c>
      <c r="K34" s="442"/>
      <c r="L34" s="443"/>
      <c r="M34" s="430"/>
      <c r="N34" s="403"/>
      <c r="O34" s="437"/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91">
        <v>9</v>
      </c>
      <c r="B35" s="492">
        <v>44168</v>
      </c>
      <c r="C35" s="493"/>
      <c r="D35" s="494" t="s">
        <v>409</v>
      </c>
      <c r="E35" s="495" t="s">
        <v>600</v>
      </c>
      <c r="F35" s="495">
        <v>87.25</v>
      </c>
      <c r="G35" s="496">
        <v>84.5</v>
      </c>
      <c r="H35" s="496">
        <v>89.25</v>
      </c>
      <c r="I35" s="495" t="s">
        <v>3671</v>
      </c>
      <c r="J35" s="476" t="s">
        <v>3672</v>
      </c>
      <c r="K35" s="476">
        <f t="shared" ref="K35:K37" si="24">H35-F35</f>
        <v>2</v>
      </c>
      <c r="L35" s="477">
        <f>(F35*-0.07)/100</f>
        <v>-6.1075000000000011E-2</v>
      </c>
      <c r="M35" s="478">
        <f t="shared" ref="M35:M37" si="25">(K35+L35)/F35</f>
        <v>2.2222636103151863E-2</v>
      </c>
      <c r="N35" s="497" t="s">
        <v>599</v>
      </c>
      <c r="O35" s="515">
        <v>44168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91">
        <v>10</v>
      </c>
      <c r="B36" s="492">
        <v>44168</v>
      </c>
      <c r="C36" s="493"/>
      <c r="D36" s="494" t="s">
        <v>2931</v>
      </c>
      <c r="E36" s="495" t="s">
        <v>600</v>
      </c>
      <c r="F36" s="495">
        <v>1370</v>
      </c>
      <c r="G36" s="496">
        <v>1335</v>
      </c>
      <c r="H36" s="496">
        <v>1407.5</v>
      </c>
      <c r="I36" s="495" t="s">
        <v>3673</v>
      </c>
      <c r="J36" s="529" t="s">
        <v>3678</v>
      </c>
      <c r="K36" s="529">
        <f t="shared" si="24"/>
        <v>37.5</v>
      </c>
      <c r="L36" s="477">
        <f t="shared" ref="L36:L37" si="26">(F36*-0.7)/100</f>
        <v>-9.5899999999999981</v>
      </c>
      <c r="M36" s="478">
        <f t="shared" si="25"/>
        <v>2.037226277372263E-2</v>
      </c>
      <c r="N36" s="497" t="s">
        <v>599</v>
      </c>
      <c r="O36" s="479">
        <v>44169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0">
        <v>11</v>
      </c>
      <c r="B37" s="481">
        <v>44168</v>
      </c>
      <c r="C37" s="482"/>
      <c r="D37" s="483" t="s">
        <v>523</v>
      </c>
      <c r="E37" s="484" t="s">
        <v>600</v>
      </c>
      <c r="F37" s="484">
        <v>345.5</v>
      </c>
      <c r="G37" s="485">
        <v>335</v>
      </c>
      <c r="H37" s="485">
        <v>346.5</v>
      </c>
      <c r="I37" s="484">
        <v>365</v>
      </c>
      <c r="J37" s="486" t="s">
        <v>3723</v>
      </c>
      <c r="K37" s="486">
        <f t="shared" si="24"/>
        <v>1</v>
      </c>
      <c r="L37" s="487">
        <f t="shared" si="26"/>
        <v>-2.4184999999999999</v>
      </c>
      <c r="M37" s="488">
        <f t="shared" si="25"/>
        <v>-4.1056439942112879E-3</v>
      </c>
      <c r="N37" s="489" t="s">
        <v>708</v>
      </c>
      <c r="O37" s="490">
        <v>44173</v>
      </c>
      <c r="P37" s="7"/>
      <c r="Q37" s="7"/>
      <c r="R37" s="343" t="s">
        <v>3186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91">
        <v>12</v>
      </c>
      <c r="B38" s="492">
        <v>44169</v>
      </c>
      <c r="C38" s="493"/>
      <c r="D38" s="494" t="s">
        <v>565</v>
      </c>
      <c r="E38" s="495" t="s">
        <v>600</v>
      </c>
      <c r="F38" s="495">
        <v>1150</v>
      </c>
      <c r="G38" s="496">
        <v>1115</v>
      </c>
      <c r="H38" s="496">
        <v>1183</v>
      </c>
      <c r="I38" s="495" t="s">
        <v>3679</v>
      </c>
      <c r="J38" s="539" t="s">
        <v>3708</v>
      </c>
      <c r="K38" s="539">
        <f t="shared" ref="K38" si="27">H38-F38</f>
        <v>33</v>
      </c>
      <c r="L38" s="477">
        <f t="shared" ref="L38" si="28">(F38*-0.7)/100</f>
        <v>-8.0500000000000007</v>
      </c>
      <c r="M38" s="478">
        <f t="shared" ref="M38" si="29">(K38+L38)/F38</f>
        <v>2.1695652173913043E-2</v>
      </c>
      <c r="N38" s="497" t="s">
        <v>599</v>
      </c>
      <c r="O38" s="479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91">
        <v>13</v>
      </c>
      <c r="B39" s="492">
        <v>44169</v>
      </c>
      <c r="C39" s="493"/>
      <c r="D39" s="494" t="s">
        <v>179</v>
      </c>
      <c r="E39" s="495" t="s">
        <v>600</v>
      </c>
      <c r="F39" s="495">
        <v>452</v>
      </c>
      <c r="G39" s="496">
        <v>437</v>
      </c>
      <c r="H39" s="496">
        <v>462.5</v>
      </c>
      <c r="I39" s="495">
        <v>475</v>
      </c>
      <c r="J39" s="534" t="s">
        <v>3663</v>
      </c>
      <c r="K39" s="534">
        <f t="shared" ref="K39" si="30">H39-F39</f>
        <v>10.5</v>
      </c>
      <c r="L39" s="477">
        <f t="shared" ref="L39" si="31">(F39*-0.7)/100</f>
        <v>-3.1639999999999997</v>
      </c>
      <c r="M39" s="478">
        <f t="shared" ref="M39" si="32">(K39+L39)/F39</f>
        <v>1.6230088495575223E-2</v>
      </c>
      <c r="N39" s="497" t="s">
        <v>599</v>
      </c>
      <c r="O39" s="479">
        <v>44172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91">
        <v>14</v>
      </c>
      <c r="B40" s="492">
        <v>44172</v>
      </c>
      <c r="C40" s="493"/>
      <c r="D40" s="494" t="s">
        <v>3691</v>
      </c>
      <c r="E40" s="495" t="s">
        <v>600</v>
      </c>
      <c r="F40" s="495">
        <v>156.75</v>
      </c>
      <c r="G40" s="496">
        <v>152</v>
      </c>
      <c r="H40" s="496">
        <v>161.25</v>
      </c>
      <c r="I40" s="495" t="s">
        <v>3692</v>
      </c>
      <c r="J40" s="534" t="s">
        <v>3693</v>
      </c>
      <c r="K40" s="534">
        <f t="shared" ref="K40:K42" si="33">H40-F40</f>
        <v>4.5</v>
      </c>
      <c r="L40" s="477">
        <f>(F40*-0.07)/100</f>
        <v>-0.10972500000000002</v>
      </c>
      <c r="M40" s="478">
        <f t="shared" ref="M40:M42" si="34">(K40+L40)/F40</f>
        <v>2.8008133971291864E-2</v>
      </c>
      <c r="N40" s="497" t="s">
        <v>599</v>
      </c>
      <c r="O40" s="515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542">
        <v>15</v>
      </c>
      <c r="B41" s="537">
        <v>44172</v>
      </c>
      <c r="C41" s="543"/>
      <c r="D41" s="544" t="s">
        <v>3387</v>
      </c>
      <c r="E41" s="527" t="s">
        <v>600</v>
      </c>
      <c r="F41" s="527">
        <v>317.5</v>
      </c>
      <c r="G41" s="545">
        <v>309</v>
      </c>
      <c r="H41" s="545">
        <v>309</v>
      </c>
      <c r="I41" s="527" t="s">
        <v>3639</v>
      </c>
      <c r="J41" s="517" t="s">
        <v>3707</v>
      </c>
      <c r="K41" s="517">
        <f t="shared" si="33"/>
        <v>-8.5</v>
      </c>
      <c r="L41" s="518">
        <f t="shared" ref="L41:L42" si="35">(F41*-0.7)/100</f>
        <v>-2.2225000000000001</v>
      </c>
      <c r="M41" s="546">
        <f t="shared" si="34"/>
        <v>-3.3771653543307086E-2</v>
      </c>
      <c r="N41" s="520" t="s">
        <v>663</v>
      </c>
      <c r="O41" s="521">
        <v>44173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91">
        <v>16</v>
      </c>
      <c r="B42" s="492">
        <v>44172</v>
      </c>
      <c r="C42" s="493"/>
      <c r="D42" s="494" t="s">
        <v>460</v>
      </c>
      <c r="E42" s="495" t="s">
        <v>600</v>
      </c>
      <c r="F42" s="495">
        <v>141.4</v>
      </c>
      <c r="G42" s="496">
        <v>137</v>
      </c>
      <c r="H42" s="496">
        <v>145</v>
      </c>
      <c r="I42" s="495" t="s">
        <v>3698</v>
      </c>
      <c r="J42" s="556" t="s">
        <v>3725</v>
      </c>
      <c r="K42" s="556">
        <f t="shared" si="33"/>
        <v>3.5999999999999943</v>
      </c>
      <c r="L42" s="477">
        <f t="shared" si="35"/>
        <v>-0.98980000000000001</v>
      </c>
      <c r="M42" s="478">
        <f t="shared" si="34"/>
        <v>1.845968882602542E-2</v>
      </c>
      <c r="N42" s="497" t="s">
        <v>599</v>
      </c>
      <c r="O42" s="479">
        <v>44174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91">
        <v>17</v>
      </c>
      <c r="B43" s="492">
        <v>44172</v>
      </c>
      <c r="C43" s="493"/>
      <c r="D43" s="494" t="s">
        <v>445</v>
      </c>
      <c r="E43" s="495" t="s">
        <v>600</v>
      </c>
      <c r="F43" s="495">
        <v>549</v>
      </c>
      <c r="G43" s="496">
        <v>534</v>
      </c>
      <c r="H43" s="496">
        <v>563</v>
      </c>
      <c r="I43" s="495" t="s">
        <v>3701</v>
      </c>
      <c r="J43" s="539" t="s">
        <v>3705</v>
      </c>
      <c r="K43" s="539">
        <f t="shared" ref="K43:K44" si="36">H43-F43</f>
        <v>14</v>
      </c>
      <c r="L43" s="477">
        <f t="shared" ref="L43:L44" si="37">(F43*-0.7)/100</f>
        <v>-3.8429999999999995</v>
      </c>
      <c r="M43" s="478">
        <f t="shared" ref="M43:M44" si="38">(K43+L43)/F43</f>
        <v>1.8500910746812385E-2</v>
      </c>
      <c r="N43" s="497" t="s">
        <v>599</v>
      </c>
      <c r="O43" s="479">
        <v>44173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91">
        <v>18</v>
      </c>
      <c r="B44" s="492">
        <v>44173</v>
      </c>
      <c r="C44" s="493"/>
      <c r="D44" s="494" t="s">
        <v>179</v>
      </c>
      <c r="E44" s="495" t="s">
        <v>600</v>
      </c>
      <c r="F44" s="495">
        <v>455</v>
      </c>
      <c r="G44" s="496">
        <v>438</v>
      </c>
      <c r="H44" s="496">
        <v>467.5</v>
      </c>
      <c r="I44" s="495" t="s">
        <v>3712</v>
      </c>
      <c r="J44" s="556" t="s">
        <v>3726</v>
      </c>
      <c r="K44" s="556">
        <f t="shared" si="36"/>
        <v>12.5</v>
      </c>
      <c r="L44" s="477">
        <f t="shared" si="37"/>
        <v>-3.1850000000000001</v>
      </c>
      <c r="M44" s="478">
        <f t="shared" si="38"/>
        <v>2.0472527472527473E-2</v>
      </c>
      <c r="N44" s="497" t="s">
        <v>599</v>
      </c>
      <c r="O44" s="479">
        <v>44174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22">
        <v>19</v>
      </c>
      <c r="B45" s="446">
        <v>44174</v>
      </c>
      <c r="C45" s="449"/>
      <c r="D45" s="414" t="s">
        <v>449</v>
      </c>
      <c r="E45" s="415" t="s">
        <v>600</v>
      </c>
      <c r="F45" s="415" t="s">
        <v>3729</v>
      </c>
      <c r="G45" s="450">
        <v>365</v>
      </c>
      <c r="H45" s="450"/>
      <c r="I45" s="415" t="s">
        <v>3730</v>
      </c>
      <c r="J45" s="442" t="s">
        <v>601</v>
      </c>
      <c r="K45" s="442"/>
      <c r="L45" s="443"/>
      <c r="M45" s="430"/>
      <c r="N45" s="403"/>
      <c r="O45" s="437"/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91">
        <v>20</v>
      </c>
      <c r="B46" s="492">
        <v>44174</v>
      </c>
      <c r="C46" s="493"/>
      <c r="D46" s="494" t="s">
        <v>1220</v>
      </c>
      <c r="E46" s="495" t="s">
        <v>600</v>
      </c>
      <c r="F46" s="495">
        <v>741</v>
      </c>
      <c r="G46" s="496">
        <v>718</v>
      </c>
      <c r="H46" s="496">
        <v>761</v>
      </c>
      <c r="I46" s="495">
        <v>780</v>
      </c>
      <c r="J46" s="557" t="s">
        <v>3749</v>
      </c>
      <c r="K46" s="557">
        <f t="shared" ref="K46" si="39">H46-F46</f>
        <v>20</v>
      </c>
      <c r="L46" s="477">
        <f t="shared" ref="L46" si="40">(F46*-0.7)/100</f>
        <v>-5.1869999999999994</v>
      </c>
      <c r="M46" s="478">
        <f t="shared" ref="M46" si="41">(K46+L46)/F46</f>
        <v>1.9990553306342782E-2</v>
      </c>
      <c r="N46" s="497" t="s">
        <v>599</v>
      </c>
      <c r="O46" s="479">
        <v>44175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91">
        <v>21</v>
      </c>
      <c r="B47" s="492">
        <v>44175</v>
      </c>
      <c r="C47" s="493"/>
      <c r="D47" s="494" t="s">
        <v>252</v>
      </c>
      <c r="E47" s="495" t="s">
        <v>600</v>
      </c>
      <c r="F47" s="495">
        <v>2790</v>
      </c>
      <c r="G47" s="496">
        <v>2710</v>
      </c>
      <c r="H47" s="496">
        <v>2845</v>
      </c>
      <c r="I47" s="495" t="s">
        <v>3748</v>
      </c>
      <c r="J47" s="557" t="s">
        <v>723</v>
      </c>
      <c r="K47" s="557">
        <f t="shared" ref="K47" si="42">H47-F47</f>
        <v>55</v>
      </c>
      <c r="L47" s="477">
        <f>(F47*-0.07)/100</f>
        <v>-1.9530000000000001</v>
      </c>
      <c r="M47" s="478">
        <f t="shared" ref="M47" si="43">(K47+L47)/F47</f>
        <v>1.9013261648745519E-2</v>
      </c>
      <c r="N47" s="497" t="s">
        <v>599</v>
      </c>
      <c r="O47" s="515">
        <v>44175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91">
        <v>22</v>
      </c>
      <c r="B48" s="492">
        <v>44175</v>
      </c>
      <c r="C48" s="493"/>
      <c r="D48" s="494" t="s">
        <v>163</v>
      </c>
      <c r="E48" s="495" t="s">
        <v>600</v>
      </c>
      <c r="F48" s="495">
        <v>1627.5</v>
      </c>
      <c r="G48" s="496">
        <v>1580</v>
      </c>
      <c r="H48" s="496">
        <v>1657.5</v>
      </c>
      <c r="I48" s="495" t="s">
        <v>3750</v>
      </c>
      <c r="J48" s="557" t="s">
        <v>3753</v>
      </c>
      <c r="K48" s="557">
        <f t="shared" ref="K48" si="44">H48-F48</f>
        <v>30</v>
      </c>
      <c r="L48" s="477">
        <f>(F48*-0.07)/100</f>
        <v>-1.1392500000000001</v>
      </c>
      <c r="M48" s="478">
        <f t="shared" ref="M48" si="45">(K48+L48)/F48</f>
        <v>1.7733179723502305E-2</v>
      </c>
      <c r="N48" s="497" t="s">
        <v>599</v>
      </c>
      <c r="O48" s="515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22">
        <v>23</v>
      </c>
      <c r="B49" s="446">
        <v>44175</v>
      </c>
      <c r="C49" s="449"/>
      <c r="D49" s="414" t="s">
        <v>483</v>
      </c>
      <c r="E49" s="415" t="s">
        <v>600</v>
      </c>
      <c r="F49" s="415" t="s">
        <v>3751</v>
      </c>
      <c r="G49" s="450">
        <v>209</v>
      </c>
      <c r="H49" s="450"/>
      <c r="I49" s="415" t="s">
        <v>3752</v>
      </c>
      <c r="J49" s="433" t="s">
        <v>601</v>
      </c>
      <c r="K49" s="433"/>
      <c r="L49" s="434"/>
      <c r="M49" s="430"/>
      <c r="N49" s="435"/>
      <c r="O49" s="437"/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422">
        <v>24</v>
      </c>
      <c r="B50" s="446">
        <v>44175</v>
      </c>
      <c r="C50" s="449"/>
      <c r="D50" s="414" t="s">
        <v>565</v>
      </c>
      <c r="E50" s="415" t="s">
        <v>600</v>
      </c>
      <c r="F50" s="415" t="s">
        <v>3754</v>
      </c>
      <c r="G50" s="450">
        <v>1110</v>
      </c>
      <c r="H50" s="450"/>
      <c r="I50" s="415">
        <v>1200</v>
      </c>
      <c r="J50" s="433" t="s">
        <v>601</v>
      </c>
      <c r="K50" s="433"/>
      <c r="L50" s="434"/>
      <c r="M50" s="430"/>
      <c r="N50" s="435"/>
      <c r="O50" s="437"/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422"/>
      <c r="B51" s="446"/>
      <c r="C51" s="449"/>
      <c r="D51" s="414"/>
      <c r="E51" s="415"/>
      <c r="F51" s="415"/>
      <c r="G51" s="450"/>
      <c r="H51" s="450"/>
      <c r="I51" s="415"/>
      <c r="J51" s="433"/>
      <c r="K51" s="433"/>
      <c r="L51" s="434"/>
      <c r="M51" s="430"/>
      <c r="N51" s="435"/>
      <c r="O51" s="437"/>
      <c r="P51" s="7"/>
      <c r="Q51" s="7"/>
      <c r="R51" s="343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422"/>
      <c r="B52" s="446"/>
      <c r="C52" s="449"/>
      <c r="D52" s="412"/>
      <c r="E52" s="415"/>
      <c r="F52" s="415"/>
      <c r="G52" s="450"/>
      <c r="H52" s="450"/>
      <c r="I52" s="415"/>
      <c r="J52" s="376"/>
      <c r="K52" s="376"/>
      <c r="L52" s="432"/>
      <c r="M52" s="430"/>
      <c r="N52" s="404"/>
      <c r="O52" s="421"/>
      <c r="P52" s="7"/>
      <c r="Q52" s="7"/>
      <c r="R52" s="343"/>
      <c r="S52" s="40"/>
      <c r="T52" s="40"/>
      <c r="U52" s="40"/>
      <c r="V52" s="40"/>
      <c r="W52" s="40"/>
      <c r="X52" s="40"/>
      <c r="Y52" s="40"/>
      <c r="Z52" s="40"/>
      <c r="AA52" s="40"/>
    </row>
    <row r="53" spans="1:34" ht="44.25" customHeight="1">
      <c r="A53" s="23" t="s">
        <v>603</v>
      </c>
      <c r="B53" s="39"/>
      <c r="C53" s="39"/>
      <c r="D53" s="40"/>
      <c r="E53" s="36"/>
      <c r="F53" s="36"/>
      <c r="G53" s="35"/>
      <c r="H53" s="35" t="s">
        <v>3632</v>
      </c>
      <c r="I53" s="36"/>
      <c r="J53" s="17"/>
      <c r="K53" s="79"/>
      <c r="L53" s="80"/>
      <c r="M53" s="79"/>
      <c r="N53" s="81"/>
      <c r="O53" s="79"/>
      <c r="P53" s="7"/>
      <c r="Q53" s="438"/>
      <c r="R53" s="451"/>
      <c r="S53" s="438"/>
      <c r="T53" s="438"/>
      <c r="U53" s="438"/>
      <c r="V53" s="438"/>
      <c r="W53" s="438"/>
      <c r="X53" s="438"/>
      <c r="Y53" s="438"/>
      <c r="Z53" s="40"/>
      <c r="AA53" s="40"/>
      <c r="AB53" s="40"/>
    </row>
    <row r="54" spans="1:34" s="6" customFormat="1">
      <c r="A54" s="29" t="s">
        <v>604</v>
      </c>
      <c r="B54" s="23"/>
      <c r="C54" s="23"/>
      <c r="D54" s="23"/>
      <c r="E54" s="5"/>
      <c r="F54" s="30" t="s">
        <v>605</v>
      </c>
      <c r="G54" s="41"/>
      <c r="H54" s="42"/>
      <c r="I54" s="82"/>
      <c r="J54" s="17"/>
      <c r="K54" s="83"/>
      <c r="L54" s="84"/>
      <c r="M54" s="85"/>
      <c r="N54" s="86"/>
      <c r="O54" s="87"/>
      <c r="P54" s="5"/>
      <c r="Q54" s="4"/>
      <c r="R54" s="12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9" customFormat="1" ht="14.25" customHeight="1">
      <c r="A55" s="29"/>
      <c r="B55" s="23"/>
      <c r="C55" s="23"/>
      <c r="D55" s="23"/>
      <c r="E55" s="32"/>
      <c r="F55" s="30" t="s">
        <v>607</v>
      </c>
      <c r="G55" s="41"/>
      <c r="H55" s="42"/>
      <c r="I55" s="82"/>
      <c r="J55" s="17"/>
      <c r="K55" s="83"/>
      <c r="L55" s="84"/>
      <c r="M55" s="85"/>
      <c r="N55" s="86"/>
      <c r="O55" s="87"/>
      <c r="P55" s="5"/>
      <c r="Q55" s="4"/>
      <c r="R55" s="12"/>
      <c r="S55" s="6"/>
      <c r="Y55" s="6"/>
      <c r="Z55" s="6"/>
    </row>
    <row r="56" spans="1:34" s="9" customFormat="1" ht="14.25" customHeight="1">
      <c r="A56" s="23"/>
      <c r="B56" s="23"/>
      <c r="C56" s="23"/>
      <c r="D56" s="23"/>
      <c r="E56" s="32"/>
      <c r="F56" s="17"/>
      <c r="G56" s="17"/>
      <c r="H56" s="31"/>
      <c r="I56" s="36"/>
      <c r="J56" s="71"/>
      <c r="K56" s="68"/>
      <c r="L56" s="69"/>
      <c r="M56" s="17"/>
      <c r="N56" s="72"/>
      <c r="O56" s="57"/>
      <c r="P56" s="8"/>
      <c r="Q56" s="4"/>
      <c r="R56" s="12"/>
      <c r="S56" s="6"/>
      <c r="Y56" s="6"/>
      <c r="Z56" s="6"/>
    </row>
    <row r="57" spans="1:34" s="9" customFormat="1" ht="15">
      <c r="A57" s="43" t="s">
        <v>614</v>
      </c>
      <c r="B57" s="43"/>
      <c r="C57" s="43"/>
      <c r="D57" s="43"/>
      <c r="E57" s="32"/>
      <c r="F57" s="17"/>
      <c r="G57" s="12"/>
      <c r="H57" s="17"/>
      <c r="I57" s="12"/>
      <c r="J57" s="88"/>
      <c r="K57" s="12"/>
      <c r="L57" s="12"/>
      <c r="M57" s="12"/>
      <c r="N57" s="12"/>
      <c r="O57" s="89"/>
      <c r="P57"/>
      <c r="Q57" s="4"/>
      <c r="R57" s="12"/>
      <c r="S57" s="6"/>
      <c r="Y57" s="6"/>
      <c r="Z57" s="6"/>
    </row>
    <row r="58" spans="1:34" s="9" customFormat="1" ht="38.25">
      <c r="A58" s="21" t="s">
        <v>16</v>
      </c>
      <c r="B58" s="21" t="s">
        <v>575</v>
      </c>
      <c r="C58" s="21"/>
      <c r="D58" s="22" t="s">
        <v>588</v>
      </c>
      <c r="E58" s="21" t="s">
        <v>589</v>
      </c>
      <c r="F58" s="21" t="s">
        <v>590</v>
      </c>
      <c r="G58" s="21" t="s">
        <v>609</v>
      </c>
      <c r="H58" s="21" t="s">
        <v>592</v>
      </c>
      <c r="I58" s="21" t="s">
        <v>593</v>
      </c>
      <c r="J58" s="20" t="s">
        <v>594</v>
      </c>
      <c r="K58" s="77" t="s">
        <v>615</v>
      </c>
      <c r="L58" s="63" t="s">
        <v>3630</v>
      </c>
      <c r="M58" s="77" t="s">
        <v>611</v>
      </c>
      <c r="N58" s="21" t="s">
        <v>612</v>
      </c>
      <c r="O58" s="20" t="s">
        <v>597</v>
      </c>
      <c r="P58" s="90" t="s">
        <v>598</v>
      </c>
      <c r="Q58" s="4"/>
      <c r="R58" s="17"/>
      <c r="S58" s="6"/>
      <c r="Y58" s="6"/>
      <c r="Z58" s="6"/>
    </row>
    <row r="59" spans="1:34" s="393" customFormat="1" ht="13.9" customHeight="1">
      <c r="A59" s="595">
        <v>1</v>
      </c>
      <c r="B59" s="597">
        <v>44161</v>
      </c>
      <c r="C59" s="506"/>
      <c r="D59" s="502" t="s">
        <v>3646</v>
      </c>
      <c r="E59" s="503" t="s">
        <v>3627</v>
      </c>
      <c r="F59" s="495">
        <v>1412</v>
      </c>
      <c r="G59" s="495">
        <v>1452</v>
      </c>
      <c r="H59" s="495">
        <v>1397.5</v>
      </c>
      <c r="I59" s="498">
        <v>1350</v>
      </c>
      <c r="J59" s="592" t="s">
        <v>3667</v>
      </c>
      <c r="K59" s="498">
        <f t="shared" ref="K59" si="46">F59-H59</f>
        <v>14.5</v>
      </c>
      <c r="L59" s="477">
        <f t="shared" ref="L59" si="47">(H59*N59)*0.035%</f>
        <v>269.01875000000001</v>
      </c>
      <c r="M59" s="592">
        <f>(17*550)-369</f>
        <v>8981</v>
      </c>
      <c r="N59" s="592">
        <v>550</v>
      </c>
      <c r="O59" s="592" t="s">
        <v>599</v>
      </c>
      <c r="P59" s="594">
        <v>44168</v>
      </c>
      <c r="Q59" s="387"/>
      <c r="R59" s="343" t="s">
        <v>602</v>
      </c>
      <c r="S59" s="40"/>
      <c r="Y59" s="40"/>
      <c r="Z59" s="40"/>
    </row>
    <row r="60" spans="1:34" s="393" customFormat="1" ht="13.9" customHeight="1">
      <c r="A60" s="596"/>
      <c r="B60" s="598"/>
      <c r="C60" s="506"/>
      <c r="D60" s="502" t="s">
        <v>3647</v>
      </c>
      <c r="E60" s="503" t="s">
        <v>3627</v>
      </c>
      <c r="F60" s="495">
        <v>29</v>
      </c>
      <c r="G60" s="495">
        <v>26.5</v>
      </c>
      <c r="H60" s="495"/>
      <c r="I60" s="498"/>
      <c r="J60" s="593"/>
      <c r="K60" s="498">
        <v>2.5</v>
      </c>
      <c r="L60" s="498">
        <v>100</v>
      </c>
      <c r="M60" s="593"/>
      <c r="N60" s="593"/>
      <c r="O60" s="593"/>
      <c r="P60" s="593"/>
      <c r="Q60" s="387"/>
      <c r="R60" s="343" t="s">
        <v>602</v>
      </c>
      <c r="S60" s="40"/>
      <c r="Y60" s="40"/>
      <c r="Z60" s="40"/>
    </row>
    <row r="61" spans="1:34" s="393" customFormat="1" ht="13.9" customHeight="1">
      <c r="A61" s="522">
        <v>2</v>
      </c>
      <c r="B61" s="523">
        <v>44162</v>
      </c>
      <c r="C61" s="524"/>
      <c r="D61" s="525" t="s">
        <v>3648</v>
      </c>
      <c r="E61" s="526" t="s">
        <v>3627</v>
      </c>
      <c r="F61" s="527">
        <v>13040</v>
      </c>
      <c r="G61" s="527">
        <v>13200</v>
      </c>
      <c r="H61" s="527">
        <v>13195</v>
      </c>
      <c r="I61" s="528">
        <v>12700</v>
      </c>
      <c r="J61" s="517" t="s">
        <v>3668</v>
      </c>
      <c r="K61" s="517">
        <f t="shared" ref="K61" si="48">F61-H61</f>
        <v>-155</v>
      </c>
      <c r="L61" s="518">
        <f t="shared" ref="L61" si="49">(H61*N61)*0.035%</f>
        <v>346.36875000000003</v>
      </c>
      <c r="M61" s="519">
        <f t="shared" ref="M61" si="50">(K61*N61)-L61</f>
        <v>-11971.36875</v>
      </c>
      <c r="N61" s="517">
        <v>75</v>
      </c>
      <c r="O61" s="520" t="s">
        <v>663</v>
      </c>
      <c r="P61" s="521">
        <v>44168</v>
      </c>
      <c r="Q61" s="387"/>
      <c r="R61" s="343" t="s">
        <v>602</v>
      </c>
      <c r="S61" s="40"/>
      <c r="Y61" s="40"/>
      <c r="Z61" s="40"/>
    </row>
    <row r="62" spans="1:34" s="393" customFormat="1" ht="13.9" customHeight="1">
      <c r="A62" s="504">
        <v>3</v>
      </c>
      <c r="B62" s="505">
        <v>44162</v>
      </c>
      <c r="C62" s="506"/>
      <c r="D62" s="502" t="s">
        <v>3649</v>
      </c>
      <c r="E62" s="503" t="s">
        <v>600</v>
      </c>
      <c r="F62" s="495">
        <v>511.5</v>
      </c>
      <c r="G62" s="495">
        <v>502</v>
      </c>
      <c r="H62" s="495">
        <v>517.5</v>
      </c>
      <c r="I62" s="498">
        <v>530</v>
      </c>
      <c r="J62" s="498" t="s">
        <v>3658</v>
      </c>
      <c r="K62" s="476">
        <f t="shared" ref="K62" si="51">H62-F62</f>
        <v>6</v>
      </c>
      <c r="L62" s="477">
        <f t="shared" ref="L62" si="52">(H62*N62)*0.035%</f>
        <v>271.68750000000006</v>
      </c>
      <c r="M62" s="507">
        <f t="shared" ref="M62" si="53">(K62*N62)-L62</f>
        <v>8728.3125</v>
      </c>
      <c r="N62" s="498">
        <v>1500</v>
      </c>
      <c r="O62" s="500" t="s">
        <v>599</v>
      </c>
      <c r="P62" s="479">
        <v>44167</v>
      </c>
      <c r="Q62" s="387"/>
      <c r="R62" s="343" t="s">
        <v>3186</v>
      </c>
      <c r="S62" s="40"/>
      <c r="Y62" s="40"/>
      <c r="Z62" s="40"/>
    </row>
    <row r="63" spans="1:34" s="393" customFormat="1" ht="13.9" customHeight="1">
      <c r="A63" s="530">
        <v>4</v>
      </c>
      <c r="B63" s="531">
        <v>44169</v>
      </c>
      <c r="C63" s="506"/>
      <c r="D63" s="502" t="s">
        <v>3680</v>
      </c>
      <c r="E63" s="503" t="s">
        <v>600</v>
      </c>
      <c r="F63" s="495">
        <v>925</v>
      </c>
      <c r="G63" s="495">
        <v>912</v>
      </c>
      <c r="H63" s="495">
        <v>934</v>
      </c>
      <c r="I63" s="498">
        <v>940</v>
      </c>
      <c r="J63" s="498" t="s">
        <v>3405</v>
      </c>
      <c r="K63" s="529">
        <f t="shared" ref="K63:K64" si="54">H63-F63</f>
        <v>9</v>
      </c>
      <c r="L63" s="477">
        <f t="shared" ref="L63:L64" si="55">(H63*N63)*0.035%</f>
        <v>310.55500000000006</v>
      </c>
      <c r="M63" s="507">
        <f t="shared" ref="M63:M64" si="56">(K63*N63)-L63</f>
        <v>8239.4449999999997</v>
      </c>
      <c r="N63" s="498">
        <v>950</v>
      </c>
      <c r="O63" s="500" t="s">
        <v>599</v>
      </c>
      <c r="P63" s="515">
        <v>44169</v>
      </c>
      <c r="Q63" s="387"/>
      <c r="R63" s="343" t="s">
        <v>3186</v>
      </c>
      <c r="S63" s="40"/>
      <c r="Y63" s="40"/>
      <c r="Z63" s="40"/>
    </row>
    <row r="64" spans="1:34" s="393" customFormat="1" ht="13.9" customHeight="1">
      <c r="A64" s="535">
        <v>5</v>
      </c>
      <c r="B64" s="536">
        <v>44169</v>
      </c>
      <c r="C64" s="506"/>
      <c r="D64" s="502" t="s">
        <v>3681</v>
      </c>
      <c r="E64" s="503" t="s">
        <v>600</v>
      </c>
      <c r="F64" s="495">
        <v>904.5</v>
      </c>
      <c r="G64" s="495">
        <v>884</v>
      </c>
      <c r="H64" s="495">
        <v>920</v>
      </c>
      <c r="I64" s="498">
        <v>940</v>
      </c>
      <c r="J64" s="498" t="s">
        <v>3689</v>
      </c>
      <c r="K64" s="534">
        <f t="shared" si="54"/>
        <v>15.5</v>
      </c>
      <c r="L64" s="477">
        <f t="shared" si="55"/>
        <v>209.30000000000004</v>
      </c>
      <c r="M64" s="507">
        <f t="shared" si="56"/>
        <v>9865.7000000000007</v>
      </c>
      <c r="N64" s="498">
        <v>650</v>
      </c>
      <c r="O64" s="500" t="s">
        <v>599</v>
      </c>
      <c r="P64" s="479">
        <v>44172</v>
      </c>
      <c r="Q64" s="387"/>
      <c r="R64" s="343" t="s">
        <v>3186</v>
      </c>
      <c r="S64" s="40"/>
      <c r="Y64" s="40"/>
      <c r="Z64" s="40"/>
    </row>
    <row r="65" spans="1:34" s="393" customFormat="1" ht="13.9" customHeight="1">
      <c r="A65" s="535">
        <v>6</v>
      </c>
      <c r="B65" s="536">
        <v>44169</v>
      </c>
      <c r="C65" s="506"/>
      <c r="D65" s="502" t="s">
        <v>3682</v>
      </c>
      <c r="E65" s="503" t="s">
        <v>600</v>
      </c>
      <c r="F65" s="495">
        <v>927</v>
      </c>
      <c r="G65" s="495">
        <v>913</v>
      </c>
      <c r="H65" s="495">
        <v>936.5</v>
      </c>
      <c r="I65" s="498">
        <v>950</v>
      </c>
      <c r="J65" s="498" t="s">
        <v>3683</v>
      </c>
      <c r="K65" s="529">
        <f t="shared" ref="K65:K67" si="57">H65-F65</f>
        <v>9.5</v>
      </c>
      <c r="L65" s="477">
        <f t="shared" ref="L65:L67" si="58">(H65*N65)*0.035%</f>
        <v>278.60875000000004</v>
      </c>
      <c r="M65" s="507">
        <f t="shared" ref="M65:M67" si="59">(K65*N65)-L65</f>
        <v>7796.3912499999997</v>
      </c>
      <c r="N65" s="498">
        <v>850</v>
      </c>
      <c r="O65" s="500" t="s">
        <v>599</v>
      </c>
      <c r="P65" s="515">
        <v>44169</v>
      </c>
      <c r="Q65" s="387"/>
      <c r="R65" s="343" t="s">
        <v>602</v>
      </c>
      <c r="S65" s="40"/>
      <c r="Y65" s="40"/>
      <c r="Z65" s="40"/>
    </row>
    <row r="66" spans="1:34" s="393" customFormat="1" ht="13.9" customHeight="1">
      <c r="A66" s="535">
        <v>7</v>
      </c>
      <c r="B66" s="536">
        <v>44169</v>
      </c>
      <c r="C66" s="506"/>
      <c r="D66" s="502" t="s">
        <v>3649</v>
      </c>
      <c r="E66" s="503" t="s">
        <v>600</v>
      </c>
      <c r="F66" s="495">
        <v>546.5</v>
      </c>
      <c r="G66" s="495">
        <v>537</v>
      </c>
      <c r="H66" s="495">
        <v>552.5</v>
      </c>
      <c r="I66" s="498">
        <v>562</v>
      </c>
      <c r="J66" s="498" t="s">
        <v>3658</v>
      </c>
      <c r="K66" s="532">
        <f t="shared" si="57"/>
        <v>6</v>
      </c>
      <c r="L66" s="477">
        <f t="shared" si="58"/>
        <v>290.06250000000006</v>
      </c>
      <c r="M66" s="507">
        <f t="shared" si="59"/>
        <v>8709.9375</v>
      </c>
      <c r="N66" s="498">
        <v>1500</v>
      </c>
      <c r="O66" s="500" t="s">
        <v>599</v>
      </c>
      <c r="P66" s="515">
        <v>44169</v>
      </c>
      <c r="Q66" s="387"/>
      <c r="R66" s="343" t="s">
        <v>3186</v>
      </c>
      <c r="S66" s="40"/>
      <c r="Y66" s="40"/>
      <c r="Z66" s="40"/>
    </row>
    <row r="67" spans="1:34" s="393" customFormat="1" ht="13.9" customHeight="1">
      <c r="A67" s="535">
        <v>8</v>
      </c>
      <c r="B67" s="536">
        <v>44169</v>
      </c>
      <c r="C67" s="506"/>
      <c r="D67" s="502" t="s">
        <v>3684</v>
      </c>
      <c r="E67" s="503" t="s">
        <v>600</v>
      </c>
      <c r="F67" s="495">
        <v>769.5</v>
      </c>
      <c r="G67" s="495">
        <v>758</v>
      </c>
      <c r="H67" s="495">
        <v>776.5</v>
      </c>
      <c r="I67" s="498">
        <v>790</v>
      </c>
      <c r="J67" s="498" t="s">
        <v>3690</v>
      </c>
      <c r="K67" s="534">
        <f t="shared" si="57"/>
        <v>7</v>
      </c>
      <c r="L67" s="477">
        <f t="shared" si="58"/>
        <v>353.30750000000006</v>
      </c>
      <c r="M67" s="507">
        <f t="shared" si="59"/>
        <v>8746.6924999999992</v>
      </c>
      <c r="N67" s="498">
        <v>1300</v>
      </c>
      <c r="O67" s="500" t="s">
        <v>599</v>
      </c>
      <c r="P67" s="479">
        <v>44172</v>
      </c>
      <c r="Q67" s="387"/>
      <c r="R67" s="343" t="s">
        <v>602</v>
      </c>
      <c r="S67" s="40"/>
      <c r="Y67" s="40"/>
      <c r="Z67" s="40"/>
    </row>
    <row r="68" spans="1:34" s="393" customFormat="1" ht="13.9" customHeight="1">
      <c r="A68" s="522">
        <v>9</v>
      </c>
      <c r="B68" s="523">
        <v>44169</v>
      </c>
      <c r="C68" s="524"/>
      <c r="D68" s="525" t="s">
        <v>3685</v>
      </c>
      <c r="E68" s="526" t="s">
        <v>600</v>
      </c>
      <c r="F68" s="527">
        <v>415</v>
      </c>
      <c r="G68" s="527">
        <v>406</v>
      </c>
      <c r="H68" s="527">
        <v>406</v>
      </c>
      <c r="I68" s="528">
        <v>430</v>
      </c>
      <c r="J68" s="528" t="s">
        <v>3717</v>
      </c>
      <c r="K68" s="517">
        <f t="shared" ref="K68:K69" si="60">H68-F68</f>
        <v>-9</v>
      </c>
      <c r="L68" s="518">
        <f t="shared" ref="L68:L69" si="61">(H68*N68)*0.035%</f>
        <v>222.10230000000004</v>
      </c>
      <c r="M68" s="547">
        <f t="shared" ref="M68:M69" si="62">(K68*N68)-L68</f>
        <v>-14289.1023</v>
      </c>
      <c r="N68" s="528">
        <v>1563</v>
      </c>
      <c r="O68" s="548" t="s">
        <v>663</v>
      </c>
      <c r="P68" s="521">
        <v>44173</v>
      </c>
      <c r="Q68" s="387"/>
      <c r="R68" s="343" t="s">
        <v>3186</v>
      </c>
      <c r="S68" s="40"/>
      <c r="Y68" s="40"/>
      <c r="Z68" s="40"/>
    </row>
    <row r="69" spans="1:34" s="393" customFormat="1" ht="13.9" customHeight="1">
      <c r="A69" s="558">
        <v>10</v>
      </c>
      <c r="B69" s="559">
        <v>44172</v>
      </c>
      <c r="C69" s="506"/>
      <c r="D69" s="502" t="s">
        <v>3697</v>
      </c>
      <c r="E69" s="503" t="s">
        <v>600</v>
      </c>
      <c r="F69" s="495">
        <v>3639</v>
      </c>
      <c r="G69" s="495">
        <v>3575</v>
      </c>
      <c r="H69" s="495">
        <v>3672.5</v>
      </c>
      <c r="I69" s="498">
        <v>3750</v>
      </c>
      <c r="J69" s="498" t="s">
        <v>3747</v>
      </c>
      <c r="K69" s="557">
        <f t="shared" si="60"/>
        <v>33.5</v>
      </c>
      <c r="L69" s="477">
        <f t="shared" si="61"/>
        <v>257.07500000000005</v>
      </c>
      <c r="M69" s="507">
        <f t="shared" si="62"/>
        <v>6442.9250000000002</v>
      </c>
      <c r="N69" s="498">
        <v>200</v>
      </c>
      <c r="O69" s="500" t="s">
        <v>599</v>
      </c>
      <c r="P69" s="479">
        <v>44175</v>
      </c>
      <c r="Q69" s="387"/>
      <c r="R69" s="343" t="s">
        <v>602</v>
      </c>
      <c r="S69" s="40"/>
      <c r="Y69" s="40"/>
      <c r="Z69" s="40"/>
    </row>
    <row r="70" spans="1:34" s="393" customFormat="1" ht="13.9" customHeight="1">
      <c r="A70" s="522">
        <v>11</v>
      </c>
      <c r="B70" s="523">
        <v>44172</v>
      </c>
      <c r="C70" s="524"/>
      <c r="D70" s="525" t="s">
        <v>3680</v>
      </c>
      <c r="E70" s="526" t="s">
        <v>600</v>
      </c>
      <c r="F70" s="527">
        <v>941</v>
      </c>
      <c r="G70" s="527">
        <v>927</v>
      </c>
      <c r="H70" s="527">
        <v>927</v>
      </c>
      <c r="I70" s="528">
        <v>965</v>
      </c>
      <c r="J70" s="517" t="s">
        <v>3718</v>
      </c>
      <c r="K70" s="517">
        <f t="shared" ref="K70" si="63">H70-F70</f>
        <v>-14</v>
      </c>
      <c r="L70" s="518">
        <f t="shared" ref="L70" si="64">(H70*N70)*0.035%</f>
        <v>308.22750000000002</v>
      </c>
      <c r="M70" s="547">
        <f t="shared" ref="M70" si="65">(K70*N70)-L70</f>
        <v>-13608.227500000001</v>
      </c>
      <c r="N70" s="517">
        <v>950</v>
      </c>
      <c r="O70" s="520" t="s">
        <v>663</v>
      </c>
      <c r="P70" s="521">
        <v>44173</v>
      </c>
      <c r="Q70" s="387"/>
      <c r="R70" s="343" t="s">
        <v>3186</v>
      </c>
      <c r="S70" s="40"/>
      <c r="Y70" s="40"/>
      <c r="Z70" s="40"/>
    </row>
    <row r="71" spans="1:34" s="393" customFormat="1" ht="13.9" customHeight="1">
      <c r="A71" s="540">
        <v>12</v>
      </c>
      <c r="B71" s="541">
        <v>44172</v>
      </c>
      <c r="C71" s="506"/>
      <c r="D71" s="502" t="s">
        <v>3699</v>
      </c>
      <c r="E71" s="503" t="s">
        <v>600</v>
      </c>
      <c r="F71" s="495">
        <v>857</v>
      </c>
      <c r="G71" s="495">
        <v>843</v>
      </c>
      <c r="H71" s="495">
        <v>874.5</v>
      </c>
      <c r="I71" s="498" t="s">
        <v>3700</v>
      </c>
      <c r="J71" s="498" t="s">
        <v>3709</v>
      </c>
      <c r="K71" s="539">
        <f t="shared" ref="K71" si="66">H71-F71</f>
        <v>17.5</v>
      </c>
      <c r="L71" s="477">
        <f t="shared" ref="L71:L72" si="67">(H71*N71)*0.035%</f>
        <v>214.25250000000003</v>
      </c>
      <c r="M71" s="507">
        <f t="shared" ref="M71:M72" si="68">(K71*N71)-L71</f>
        <v>12035.747499999999</v>
      </c>
      <c r="N71" s="498">
        <v>700</v>
      </c>
      <c r="O71" s="500" t="s">
        <v>599</v>
      </c>
      <c r="P71" s="479">
        <v>44173</v>
      </c>
      <c r="Q71" s="387"/>
      <c r="R71" s="343" t="s">
        <v>602</v>
      </c>
      <c r="S71" s="40"/>
      <c r="Y71" s="40"/>
      <c r="Z71" s="40"/>
    </row>
    <row r="72" spans="1:34" s="393" customFormat="1" ht="13.9" customHeight="1">
      <c r="A72" s="522">
        <v>13</v>
      </c>
      <c r="B72" s="523">
        <v>44174</v>
      </c>
      <c r="C72" s="524"/>
      <c r="D72" s="525" t="s">
        <v>3648</v>
      </c>
      <c r="E72" s="526" t="s">
        <v>600</v>
      </c>
      <c r="F72" s="527">
        <v>13475</v>
      </c>
      <c r="G72" s="527">
        <v>13570</v>
      </c>
      <c r="H72" s="527">
        <v>13570</v>
      </c>
      <c r="I72" s="528">
        <v>13250</v>
      </c>
      <c r="J72" s="517" t="s">
        <v>712</v>
      </c>
      <c r="K72" s="517">
        <f t="shared" ref="K72" si="69">F72-H72</f>
        <v>-95</v>
      </c>
      <c r="L72" s="518">
        <f t="shared" si="67"/>
        <v>356.21250000000003</v>
      </c>
      <c r="M72" s="519">
        <f t="shared" si="68"/>
        <v>-7481.2124999999996</v>
      </c>
      <c r="N72" s="517">
        <v>75</v>
      </c>
      <c r="O72" s="520" t="s">
        <v>663</v>
      </c>
      <c r="P72" s="521">
        <v>44174</v>
      </c>
      <c r="Q72" s="387"/>
      <c r="R72" s="343" t="s">
        <v>602</v>
      </c>
      <c r="S72" s="40"/>
      <c r="Y72" s="40"/>
      <c r="Z72" s="40"/>
    </row>
    <row r="73" spans="1:34" s="393" customFormat="1" ht="13.9" customHeight="1">
      <c r="A73" s="475">
        <v>14</v>
      </c>
      <c r="B73" s="446">
        <v>44174</v>
      </c>
      <c r="C73" s="447"/>
      <c r="D73" s="440" t="s">
        <v>3727</v>
      </c>
      <c r="E73" s="441" t="s">
        <v>600</v>
      </c>
      <c r="F73" s="415" t="s">
        <v>3728</v>
      </c>
      <c r="G73" s="415">
        <v>885</v>
      </c>
      <c r="H73" s="415"/>
      <c r="I73" s="376">
        <v>940</v>
      </c>
      <c r="J73" s="376" t="s">
        <v>601</v>
      </c>
      <c r="K73" s="376"/>
      <c r="L73" s="376"/>
      <c r="M73" s="376"/>
      <c r="N73" s="474"/>
      <c r="O73" s="474"/>
      <c r="P73" s="474"/>
      <c r="Q73" s="387"/>
      <c r="R73" s="343" t="s">
        <v>3186</v>
      </c>
      <c r="S73" s="40"/>
      <c r="Y73" s="40"/>
      <c r="Z73" s="40"/>
    </row>
    <row r="74" spans="1:34" s="393" customFormat="1" ht="13.9" customHeight="1">
      <c r="A74" s="538"/>
      <c r="B74" s="538"/>
      <c r="C74" s="538"/>
      <c r="D74" s="538"/>
      <c r="E74" s="538"/>
      <c r="F74" s="538"/>
      <c r="G74" s="538"/>
      <c r="H74" s="538"/>
      <c r="I74" s="538"/>
      <c r="J74" s="538"/>
      <c r="K74" s="376"/>
      <c r="L74" s="376"/>
      <c r="M74" s="376"/>
      <c r="N74" s="474"/>
      <c r="O74" s="474"/>
      <c r="P74" s="474"/>
      <c r="Q74" s="387"/>
      <c r="R74" s="343"/>
      <c r="S74" s="40"/>
      <c r="Y74" s="40"/>
      <c r="Z74" s="40"/>
    </row>
    <row r="75" spans="1:34" s="393" customFormat="1" ht="13.9" customHeight="1">
      <c r="A75" s="448"/>
      <c r="B75" s="446"/>
      <c r="C75" s="447"/>
      <c r="D75" s="440"/>
      <c r="E75" s="441"/>
      <c r="F75" s="415"/>
      <c r="G75" s="415"/>
      <c r="H75" s="415"/>
      <c r="I75" s="376"/>
      <c r="J75" s="376"/>
      <c r="K75" s="376"/>
      <c r="L75" s="376"/>
      <c r="M75" s="376"/>
      <c r="N75" s="376"/>
      <c r="O75" s="376"/>
      <c r="P75" s="376"/>
      <c r="Q75" s="387"/>
      <c r="R75" s="343"/>
      <c r="S75" s="40"/>
      <c r="Y75" s="40"/>
      <c r="Z75" s="40"/>
    </row>
    <row r="76" spans="1:34" s="393" customFormat="1" ht="13.9" customHeight="1">
      <c r="A76" s="458"/>
      <c r="B76" s="452"/>
      <c r="C76" s="459"/>
      <c r="D76" s="460"/>
      <c r="E76" s="377"/>
      <c r="F76" s="427"/>
      <c r="G76" s="427"/>
      <c r="H76" s="427"/>
      <c r="I76" s="423"/>
      <c r="J76" s="423"/>
      <c r="K76" s="423"/>
      <c r="L76" s="423"/>
      <c r="M76" s="423"/>
      <c r="N76" s="423"/>
      <c r="O76" s="423"/>
      <c r="P76" s="423"/>
      <c r="Q76" s="387"/>
      <c r="R76" s="343"/>
      <c r="S76" s="40"/>
      <c r="Y76" s="40"/>
      <c r="Z76" s="40"/>
    </row>
    <row r="77" spans="1:34" s="6" customFormat="1">
      <c r="A77" s="44"/>
      <c r="B77" s="45"/>
      <c r="C77" s="46"/>
      <c r="D77" s="47"/>
      <c r="E77" s="48"/>
      <c r="F77" s="49"/>
      <c r="G77" s="49"/>
      <c r="H77" s="49"/>
      <c r="I77" s="49"/>
      <c r="J77" s="17"/>
      <c r="K77" s="91"/>
      <c r="L77" s="91"/>
      <c r="M77" s="17"/>
      <c r="N77" s="16"/>
      <c r="O77" s="92"/>
      <c r="P77" s="5"/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6" customFormat="1" ht="15">
      <c r="A78" s="50" t="s">
        <v>616</v>
      </c>
      <c r="B78" s="50"/>
      <c r="C78" s="50"/>
      <c r="D78" s="50"/>
      <c r="E78" s="51"/>
      <c r="F78" s="49"/>
      <c r="G78" s="49"/>
      <c r="H78" s="49"/>
      <c r="I78" s="49"/>
      <c r="J78" s="53"/>
      <c r="K78" s="12"/>
      <c r="L78" s="12"/>
      <c r="M78" s="12"/>
      <c r="N78" s="11"/>
      <c r="O78" s="53"/>
      <c r="P78" s="5"/>
      <c r="Q78" s="4"/>
      <c r="R78" s="17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38.25">
      <c r="A79" s="21" t="s">
        <v>16</v>
      </c>
      <c r="B79" s="21" t="s">
        <v>575</v>
      </c>
      <c r="C79" s="21"/>
      <c r="D79" s="22" t="s">
        <v>588</v>
      </c>
      <c r="E79" s="21" t="s">
        <v>589</v>
      </c>
      <c r="F79" s="21" t="s">
        <v>590</v>
      </c>
      <c r="G79" s="52" t="s">
        <v>609</v>
      </c>
      <c r="H79" s="21" t="s">
        <v>592</v>
      </c>
      <c r="I79" s="21" t="s">
        <v>593</v>
      </c>
      <c r="J79" s="20" t="s">
        <v>594</v>
      </c>
      <c r="K79" s="20" t="s">
        <v>617</v>
      </c>
      <c r="L79" s="63" t="s">
        <v>3630</v>
      </c>
      <c r="M79" s="77" t="s">
        <v>611</v>
      </c>
      <c r="N79" s="21" t="s">
        <v>612</v>
      </c>
      <c r="O79" s="21" t="s">
        <v>597</v>
      </c>
      <c r="P79" s="22" t="s">
        <v>598</v>
      </c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472" customFormat="1" ht="14.25">
      <c r="A80" s="522">
        <v>1</v>
      </c>
      <c r="B80" s="523">
        <v>44166</v>
      </c>
      <c r="C80" s="524"/>
      <c r="D80" s="525" t="s">
        <v>3650</v>
      </c>
      <c r="E80" s="526" t="s">
        <v>600</v>
      </c>
      <c r="F80" s="527">
        <v>13.5</v>
      </c>
      <c r="G80" s="527">
        <v>8</v>
      </c>
      <c r="H80" s="527">
        <v>8</v>
      </c>
      <c r="I80" s="528" t="s">
        <v>3651</v>
      </c>
      <c r="J80" s="517" t="s">
        <v>3677</v>
      </c>
      <c r="K80" s="528">
        <f t="shared" ref="K80" si="70">H80-F80</f>
        <v>-5.5</v>
      </c>
      <c r="L80" s="533">
        <v>100</v>
      </c>
      <c r="M80" s="528">
        <f t="shared" ref="M80" si="71">(K80*N80)-100</f>
        <v>-5600</v>
      </c>
      <c r="N80" s="528">
        <v>1000</v>
      </c>
      <c r="O80" s="520" t="s">
        <v>663</v>
      </c>
      <c r="P80" s="521">
        <v>44169</v>
      </c>
      <c r="Q80" s="470"/>
      <c r="R80" s="471" t="s">
        <v>3186</v>
      </c>
      <c r="Z80" s="473"/>
      <c r="AA80" s="473"/>
      <c r="AB80" s="473"/>
      <c r="AC80" s="473"/>
      <c r="AD80" s="473"/>
      <c r="AE80" s="473"/>
      <c r="AF80" s="473"/>
      <c r="AG80" s="473"/>
      <c r="AH80" s="473"/>
    </row>
    <row r="81" spans="1:34" s="472" customFormat="1" ht="14.25">
      <c r="A81" s="501">
        <v>2</v>
      </c>
      <c r="B81" s="492">
        <v>44166</v>
      </c>
      <c r="C81" s="447"/>
      <c r="D81" s="502" t="s">
        <v>3652</v>
      </c>
      <c r="E81" s="503" t="s">
        <v>600</v>
      </c>
      <c r="F81" s="495">
        <v>390</v>
      </c>
      <c r="G81" s="495">
        <v>190</v>
      </c>
      <c r="H81" s="495">
        <v>435</v>
      </c>
      <c r="I81" s="498">
        <v>700</v>
      </c>
      <c r="J81" s="498" t="s">
        <v>3657</v>
      </c>
      <c r="K81" s="498">
        <f t="shared" ref="K81" si="72">H81-F81</f>
        <v>45</v>
      </c>
      <c r="L81" s="499">
        <v>100</v>
      </c>
      <c r="M81" s="498">
        <f t="shared" ref="M81" si="73">(K81*N81)-100</f>
        <v>1025</v>
      </c>
      <c r="N81" s="498">
        <v>25</v>
      </c>
      <c r="O81" s="500" t="s">
        <v>599</v>
      </c>
      <c r="P81" s="479">
        <v>44167</v>
      </c>
      <c r="Q81" s="470"/>
      <c r="R81" s="471" t="s">
        <v>602</v>
      </c>
      <c r="Z81" s="473"/>
      <c r="AA81" s="473"/>
      <c r="AB81" s="473"/>
      <c r="AC81" s="473"/>
      <c r="AD81" s="473"/>
      <c r="AE81" s="473"/>
      <c r="AF81" s="473"/>
      <c r="AG81" s="473"/>
      <c r="AH81" s="473"/>
    </row>
    <row r="82" spans="1:34" s="472" customFormat="1" ht="14.25">
      <c r="A82" s="522">
        <v>3</v>
      </c>
      <c r="B82" s="523">
        <v>44168</v>
      </c>
      <c r="C82" s="524"/>
      <c r="D82" s="525" t="s">
        <v>3665</v>
      </c>
      <c r="E82" s="526" t="s">
        <v>600</v>
      </c>
      <c r="F82" s="527">
        <v>235</v>
      </c>
      <c r="G82" s="527">
        <v>80</v>
      </c>
      <c r="H82" s="527">
        <v>80</v>
      </c>
      <c r="I82" s="528">
        <v>500</v>
      </c>
      <c r="J82" s="517" t="s">
        <v>3668</v>
      </c>
      <c r="K82" s="528">
        <f t="shared" ref="K82" si="74">H82-F82</f>
        <v>-155</v>
      </c>
      <c r="L82" s="533">
        <v>100</v>
      </c>
      <c r="M82" s="528">
        <f t="shared" ref="M82" si="75">(K82*N82)-100</f>
        <v>-3975</v>
      </c>
      <c r="N82" s="528">
        <v>25</v>
      </c>
      <c r="O82" s="520" t="s">
        <v>663</v>
      </c>
      <c r="P82" s="521">
        <v>44169</v>
      </c>
      <c r="Q82" s="470"/>
      <c r="R82" s="471" t="s">
        <v>602</v>
      </c>
      <c r="Z82" s="473"/>
      <c r="AA82" s="473"/>
      <c r="AB82" s="473"/>
      <c r="AC82" s="473"/>
      <c r="AD82" s="473"/>
      <c r="AE82" s="473"/>
      <c r="AF82" s="473"/>
      <c r="AG82" s="473"/>
      <c r="AH82" s="473"/>
    </row>
    <row r="83" spans="1:34" s="472" customFormat="1" ht="14.25">
      <c r="A83" s="501">
        <v>4</v>
      </c>
      <c r="B83" s="492">
        <v>44168</v>
      </c>
      <c r="C83" s="447"/>
      <c r="D83" s="502" t="s">
        <v>3666</v>
      </c>
      <c r="E83" s="503" t="s">
        <v>600</v>
      </c>
      <c r="F83" s="495">
        <v>36</v>
      </c>
      <c r="G83" s="495">
        <v>24</v>
      </c>
      <c r="H83" s="495">
        <v>42</v>
      </c>
      <c r="I83" s="498">
        <v>60</v>
      </c>
      <c r="J83" s="498" t="s">
        <v>3658</v>
      </c>
      <c r="K83" s="498">
        <f t="shared" ref="K83:K84" si="76">H83-F83</f>
        <v>6</v>
      </c>
      <c r="L83" s="499">
        <v>100</v>
      </c>
      <c r="M83" s="498">
        <f t="shared" ref="M83:M84" si="77">(K83*N83)-100</f>
        <v>2300</v>
      </c>
      <c r="N83" s="498">
        <v>400</v>
      </c>
      <c r="O83" s="500" t="s">
        <v>599</v>
      </c>
      <c r="P83" s="515">
        <v>44168</v>
      </c>
      <c r="Q83" s="470"/>
      <c r="R83" s="471" t="s">
        <v>602</v>
      </c>
      <c r="Z83" s="473"/>
      <c r="AA83" s="473"/>
      <c r="AB83" s="473"/>
      <c r="AC83" s="473"/>
      <c r="AD83" s="473"/>
      <c r="AE83" s="473"/>
      <c r="AF83" s="473"/>
      <c r="AG83" s="473"/>
      <c r="AH83" s="473"/>
    </row>
    <row r="84" spans="1:34" s="472" customFormat="1" ht="14.25">
      <c r="A84" s="501">
        <v>5</v>
      </c>
      <c r="B84" s="492">
        <v>44168</v>
      </c>
      <c r="C84" s="447"/>
      <c r="D84" s="502" t="s">
        <v>3669</v>
      </c>
      <c r="E84" s="503" t="s">
        <v>600</v>
      </c>
      <c r="F84" s="495">
        <v>41</v>
      </c>
      <c r="G84" s="495">
        <v>18</v>
      </c>
      <c r="H84" s="495">
        <v>55.5</v>
      </c>
      <c r="I84" s="498">
        <v>80</v>
      </c>
      <c r="J84" s="498" t="s">
        <v>3674</v>
      </c>
      <c r="K84" s="498">
        <f t="shared" si="76"/>
        <v>14.5</v>
      </c>
      <c r="L84" s="499">
        <v>100</v>
      </c>
      <c r="M84" s="498">
        <f t="shared" si="77"/>
        <v>987.5</v>
      </c>
      <c r="N84" s="498">
        <v>75</v>
      </c>
      <c r="O84" s="500" t="s">
        <v>599</v>
      </c>
      <c r="P84" s="515">
        <v>44168</v>
      </c>
      <c r="Q84" s="470"/>
      <c r="R84" s="471" t="s">
        <v>602</v>
      </c>
      <c r="Z84" s="473"/>
      <c r="AA84" s="473"/>
      <c r="AB84" s="473"/>
      <c r="AC84" s="473"/>
      <c r="AD84" s="473"/>
      <c r="AE84" s="473"/>
      <c r="AF84" s="473"/>
      <c r="AG84" s="473"/>
      <c r="AH84" s="473"/>
    </row>
    <row r="85" spans="1:34" s="472" customFormat="1" ht="14.25">
      <c r="A85" s="501">
        <v>6</v>
      </c>
      <c r="B85" s="492">
        <v>44168</v>
      </c>
      <c r="C85" s="447"/>
      <c r="D85" s="502" t="s">
        <v>3675</v>
      </c>
      <c r="E85" s="503" t="s">
        <v>600</v>
      </c>
      <c r="F85" s="495">
        <v>55</v>
      </c>
      <c r="G85" s="495">
        <v>18</v>
      </c>
      <c r="H85" s="495">
        <v>65.5</v>
      </c>
      <c r="I85" s="498">
        <v>100</v>
      </c>
      <c r="J85" s="498" t="s">
        <v>3663</v>
      </c>
      <c r="K85" s="498">
        <f t="shared" ref="K85:K87" si="78">H85-F85</f>
        <v>10.5</v>
      </c>
      <c r="L85" s="499">
        <v>100</v>
      </c>
      <c r="M85" s="498">
        <f t="shared" ref="M85:M87" si="79">(K85*N85)-100</f>
        <v>687.5</v>
      </c>
      <c r="N85" s="498">
        <v>75</v>
      </c>
      <c r="O85" s="500" t="s">
        <v>599</v>
      </c>
      <c r="P85" s="515">
        <v>44168</v>
      </c>
      <c r="Q85" s="470"/>
      <c r="R85" s="471" t="s">
        <v>602</v>
      </c>
      <c r="Z85" s="473"/>
      <c r="AA85" s="473"/>
      <c r="AB85" s="473"/>
      <c r="AC85" s="473"/>
      <c r="AD85" s="473"/>
      <c r="AE85" s="473"/>
      <c r="AF85" s="473"/>
      <c r="AG85" s="473"/>
      <c r="AH85" s="473"/>
    </row>
    <row r="86" spans="1:34" s="472" customFormat="1" ht="14.25">
      <c r="A86" s="522">
        <v>7</v>
      </c>
      <c r="B86" s="523">
        <v>44168</v>
      </c>
      <c r="C86" s="524"/>
      <c r="D86" s="525" t="s">
        <v>3675</v>
      </c>
      <c r="E86" s="526" t="s">
        <v>600</v>
      </c>
      <c r="F86" s="527">
        <v>51.5</v>
      </c>
      <c r="G86" s="527">
        <v>18</v>
      </c>
      <c r="H86" s="527">
        <v>18</v>
      </c>
      <c r="I86" s="528">
        <v>100</v>
      </c>
      <c r="J86" s="517" t="s">
        <v>3696</v>
      </c>
      <c r="K86" s="528">
        <f t="shared" si="78"/>
        <v>-33.5</v>
      </c>
      <c r="L86" s="533">
        <v>100</v>
      </c>
      <c r="M86" s="528">
        <f t="shared" si="79"/>
        <v>-2612.5</v>
      </c>
      <c r="N86" s="528">
        <v>75</v>
      </c>
      <c r="O86" s="520" t="s">
        <v>663</v>
      </c>
      <c r="P86" s="521">
        <v>44172</v>
      </c>
      <c r="Q86" s="470"/>
      <c r="R86" s="471" t="s">
        <v>602</v>
      </c>
      <c r="Z86" s="473"/>
      <c r="AA86" s="473"/>
      <c r="AB86" s="473"/>
      <c r="AC86" s="473"/>
      <c r="AD86" s="473"/>
      <c r="AE86" s="473"/>
      <c r="AF86" s="473"/>
      <c r="AG86" s="473"/>
      <c r="AH86" s="473"/>
    </row>
    <row r="87" spans="1:34" s="472" customFormat="1" ht="14.25">
      <c r="A87" s="501">
        <v>8</v>
      </c>
      <c r="B87" s="492">
        <v>44172</v>
      </c>
      <c r="C87" s="447"/>
      <c r="D87" s="502" t="s">
        <v>3694</v>
      </c>
      <c r="E87" s="503" t="s">
        <v>600</v>
      </c>
      <c r="F87" s="495">
        <v>75</v>
      </c>
      <c r="G87" s="495">
        <v>57</v>
      </c>
      <c r="H87" s="495">
        <v>83.5</v>
      </c>
      <c r="I87" s="498" t="s">
        <v>3695</v>
      </c>
      <c r="J87" s="498" t="s">
        <v>3706</v>
      </c>
      <c r="K87" s="498">
        <f t="shared" si="78"/>
        <v>8.5</v>
      </c>
      <c r="L87" s="499">
        <v>100</v>
      </c>
      <c r="M87" s="498">
        <f t="shared" si="79"/>
        <v>2025</v>
      </c>
      <c r="N87" s="498">
        <v>250</v>
      </c>
      <c r="O87" s="500" t="s">
        <v>599</v>
      </c>
      <c r="P87" s="479">
        <v>44173</v>
      </c>
      <c r="Q87" s="470"/>
      <c r="R87" s="471" t="s">
        <v>602</v>
      </c>
      <c r="Z87" s="473"/>
      <c r="AA87" s="473"/>
      <c r="AB87" s="473"/>
      <c r="AC87" s="473"/>
      <c r="AD87" s="473"/>
      <c r="AE87" s="473"/>
      <c r="AF87" s="473"/>
      <c r="AG87" s="473"/>
      <c r="AH87" s="473"/>
    </row>
    <row r="88" spans="1:34" s="472" customFormat="1" ht="14.25">
      <c r="A88" s="501">
        <v>9</v>
      </c>
      <c r="B88" s="492">
        <v>44173</v>
      </c>
      <c r="C88" s="447"/>
      <c r="D88" s="502" t="s">
        <v>3710</v>
      </c>
      <c r="E88" s="503" t="s">
        <v>600</v>
      </c>
      <c r="F88" s="495">
        <v>44</v>
      </c>
      <c r="G88" s="495">
        <v>17</v>
      </c>
      <c r="H88" s="495">
        <v>58</v>
      </c>
      <c r="I88" s="498">
        <v>80</v>
      </c>
      <c r="J88" s="498" t="s">
        <v>3705</v>
      </c>
      <c r="K88" s="498">
        <f t="shared" ref="K88:K89" si="80">H88-F88</f>
        <v>14</v>
      </c>
      <c r="L88" s="499">
        <v>100</v>
      </c>
      <c r="M88" s="498">
        <f t="shared" ref="M88:M89" si="81">(K88*N88)-100</f>
        <v>950</v>
      </c>
      <c r="N88" s="498">
        <v>75</v>
      </c>
      <c r="O88" s="500" t="s">
        <v>599</v>
      </c>
      <c r="P88" s="479">
        <v>44173</v>
      </c>
      <c r="Q88" s="470"/>
      <c r="R88" s="471" t="s">
        <v>602</v>
      </c>
      <c r="Z88" s="473"/>
      <c r="AA88" s="473"/>
      <c r="AB88" s="473"/>
      <c r="AC88" s="473"/>
      <c r="AD88" s="473"/>
      <c r="AE88" s="473"/>
      <c r="AF88" s="473"/>
      <c r="AG88" s="473"/>
      <c r="AH88" s="473"/>
    </row>
    <row r="89" spans="1:34" s="472" customFormat="1" ht="14.25">
      <c r="A89" s="522">
        <v>10</v>
      </c>
      <c r="B89" s="523">
        <v>44173</v>
      </c>
      <c r="C89" s="524"/>
      <c r="D89" s="525" t="s">
        <v>3711</v>
      </c>
      <c r="E89" s="526" t="s">
        <v>600</v>
      </c>
      <c r="F89" s="527">
        <v>49</v>
      </c>
      <c r="G89" s="527">
        <v>19</v>
      </c>
      <c r="H89" s="527">
        <v>19</v>
      </c>
      <c r="I89" s="528">
        <v>100</v>
      </c>
      <c r="J89" s="517" t="s">
        <v>3731</v>
      </c>
      <c r="K89" s="528">
        <f t="shared" si="80"/>
        <v>-30</v>
      </c>
      <c r="L89" s="533">
        <v>100</v>
      </c>
      <c r="M89" s="528">
        <f t="shared" si="81"/>
        <v>-2350</v>
      </c>
      <c r="N89" s="528">
        <v>75</v>
      </c>
      <c r="O89" s="520" t="s">
        <v>663</v>
      </c>
      <c r="P89" s="521">
        <v>44174</v>
      </c>
      <c r="Q89" s="470"/>
      <c r="R89" s="471" t="s">
        <v>602</v>
      </c>
      <c r="Z89" s="473"/>
      <c r="AA89" s="473"/>
      <c r="AB89" s="473"/>
      <c r="AC89" s="473"/>
      <c r="AD89" s="473"/>
      <c r="AE89" s="473"/>
      <c r="AF89" s="473"/>
      <c r="AG89" s="473"/>
      <c r="AH89" s="473"/>
    </row>
    <row r="90" spans="1:34" s="472" customFormat="1" ht="14.25">
      <c r="A90" s="501">
        <v>11</v>
      </c>
      <c r="B90" s="492">
        <v>44175</v>
      </c>
      <c r="C90" s="447"/>
      <c r="D90" s="502" t="s">
        <v>3757</v>
      </c>
      <c r="E90" s="503" t="s">
        <v>600</v>
      </c>
      <c r="F90" s="495">
        <v>37.5</v>
      </c>
      <c r="G90" s="495"/>
      <c r="H90" s="495">
        <v>87.5</v>
      </c>
      <c r="I90" s="498">
        <v>90</v>
      </c>
      <c r="J90" s="498" t="s">
        <v>3758</v>
      </c>
      <c r="K90" s="498">
        <f t="shared" ref="K90" si="82">H90-F90</f>
        <v>50</v>
      </c>
      <c r="L90" s="499">
        <v>100</v>
      </c>
      <c r="M90" s="498">
        <f t="shared" ref="M90" si="83">(K90*N90)-100</f>
        <v>1150</v>
      </c>
      <c r="N90" s="498">
        <v>25</v>
      </c>
      <c r="O90" s="500" t="s">
        <v>599</v>
      </c>
      <c r="P90" s="515">
        <v>44175</v>
      </c>
      <c r="Q90" s="470"/>
      <c r="R90" s="471" t="s">
        <v>3186</v>
      </c>
      <c r="Z90" s="473"/>
      <c r="AA90" s="473"/>
      <c r="AB90" s="473"/>
      <c r="AC90" s="473"/>
      <c r="AD90" s="473"/>
      <c r="AE90" s="473"/>
      <c r="AF90" s="473"/>
      <c r="AG90" s="473"/>
      <c r="AH90" s="473"/>
    </row>
    <row r="91" spans="1:34" s="472" customFormat="1" ht="14.25">
      <c r="A91" s="588">
        <v>12</v>
      </c>
      <c r="B91" s="586">
        <v>44175</v>
      </c>
      <c r="C91" s="447"/>
      <c r="D91" s="440" t="s">
        <v>3759</v>
      </c>
      <c r="E91" s="441" t="s">
        <v>600</v>
      </c>
      <c r="F91" s="415" t="s">
        <v>3762</v>
      </c>
      <c r="G91" s="415"/>
      <c r="H91" s="415"/>
      <c r="I91" s="376"/>
      <c r="J91" s="590" t="s">
        <v>601</v>
      </c>
      <c r="K91" s="376"/>
      <c r="L91" s="432"/>
      <c r="M91" s="376"/>
      <c r="N91" s="376"/>
      <c r="O91" s="404"/>
      <c r="P91" s="421"/>
      <c r="Q91" s="470"/>
      <c r="R91" s="471"/>
      <c r="Z91" s="473"/>
      <c r="AA91" s="473"/>
      <c r="AB91" s="473"/>
      <c r="AC91" s="473"/>
      <c r="AD91" s="473"/>
      <c r="AE91" s="473"/>
      <c r="AF91" s="473"/>
      <c r="AG91" s="473"/>
      <c r="AH91" s="473"/>
    </row>
    <row r="92" spans="1:34" s="472" customFormat="1" ht="14.25">
      <c r="A92" s="589"/>
      <c r="B92" s="587"/>
      <c r="C92" s="447"/>
      <c r="D92" s="440" t="s">
        <v>3760</v>
      </c>
      <c r="E92" s="441" t="s">
        <v>3627</v>
      </c>
      <c r="F92" s="415" t="s">
        <v>3761</v>
      </c>
      <c r="G92" s="415"/>
      <c r="H92" s="415"/>
      <c r="I92" s="376"/>
      <c r="J92" s="591"/>
      <c r="K92" s="376"/>
      <c r="L92" s="432"/>
      <c r="M92" s="376"/>
      <c r="N92" s="376"/>
      <c r="O92" s="404"/>
      <c r="P92" s="421"/>
      <c r="Q92" s="470"/>
      <c r="R92" s="471"/>
      <c r="Z92" s="473"/>
      <c r="AA92" s="473"/>
      <c r="AB92" s="473"/>
      <c r="AC92" s="473"/>
      <c r="AD92" s="473"/>
      <c r="AE92" s="473"/>
      <c r="AF92" s="473"/>
      <c r="AG92" s="473"/>
      <c r="AH92" s="473"/>
    </row>
    <row r="93" spans="1:34" s="40" customFormat="1" ht="14.25">
      <c r="A93" s="424"/>
      <c r="B93" s="413"/>
      <c r="C93" s="413"/>
      <c r="D93" s="414"/>
      <c r="E93" s="415"/>
      <c r="F93" s="415"/>
      <c r="G93" s="409"/>
      <c r="H93" s="409"/>
      <c r="I93" s="409"/>
      <c r="J93" s="376"/>
      <c r="K93" s="376"/>
      <c r="L93" s="432"/>
      <c r="M93" s="376"/>
      <c r="N93" s="376"/>
      <c r="O93" s="404"/>
      <c r="P93" s="437"/>
      <c r="Q93" s="387"/>
      <c r="R93" s="343"/>
      <c r="Z93" s="393"/>
      <c r="AA93" s="393"/>
      <c r="AB93" s="393"/>
      <c r="AC93" s="393"/>
      <c r="AD93" s="393"/>
      <c r="AE93" s="393"/>
      <c r="AF93" s="393"/>
      <c r="AG93" s="393"/>
      <c r="AH93" s="393"/>
    </row>
    <row r="94" spans="1:34" s="40" customFormat="1" ht="14.25">
      <c r="A94" s="36"/>
      <c r="B94" s="425"/>
      <c r="C94" s="425"/>
      <c r="D94" s="426"/>
      <c r="E94" s="427"/>
      <c r="F94" s="427"/>
      <c r="G94" s="428"/>
      <c r="H94" s="428"/>
      <c r="I94" s="427"/>
      <c r="J94" s="423"/>
      <c r="K94" s="423"/>
      <c r="L94" s="423"/>
      <c r="M94" s="423"/>
      <c r="N94" s="423"/>
      <c r="O94" s="423"/>
      <c r="P94" s="423"/>
      <c r="Q94" s="387"/>
      <c r="R94" s="343"/>
      <c r="Z94" s="393"/>
      <c r="AA94" s="393"/>
      <c r="AB94" s="393"/>
      <c r="AC94" s="393"/>
      <c r="AD94" s="393"/>
      <c r="AE94" s="393"/>
      <c r="AF94" s="393"/>
      <c r="AG94" s="393"/>
      <c r="AH94" s="393"/>
    </row>
    <row r="95" spans="1:34" s="40" customFormat="1" ht="14.25">
      <c r="A95" s="36"/>
      <c r="B95" s="425"/>
      <c r="C95" s="425"/>
      <c r="D95" s="426"/>
      <c r="E95" s="427"/>
      <c r="F95" s="427"/>
      <c r="G95" s="428"/>
      <c r="H95" s="428"/>
      <c r="I95" s="427"/>
      <c r="J95" s="423"/>
      <c r="K95" s="423"/>
      <c r="L95" s="423"/>
      <c r="M95" s="423"/>
      <c r="N95" s="423"/>
      <c r="O95" s="423"/>
      <c r="P95" s="423"/>
      <c r="Q95" s="387"/>
      <c r="R95" s="343"/>
      <c r="Z95" s="393"/>
      <c r="AA95" s="393"/>
      <c r="AB95" s="393"/>
      <c r="AC95" s="393"/>
      <c r="AD95" s="393"/>
      <c r="AE95" s="393"/>
      <c r="AF95" s="393"/>
      <c r="AG95" s="393"/>
      <c r="AH95" s="393"/>
    </row>
    <row r="96" spans="1:34" s="40" customFormat="1" ht="14.25">
      <c r="A96" s="36"/>
      <c r="B96" s="425"/>
      <c r="C96" s="425"/>
      <c r="D96" s="426"/>
      <c r="E96" s="427"/>
      <c r="F96" s="427"/>
      <c r="G96" s="428"/>
      <c r="H96" s="428"/>
      <c r="I96" s="427"/>
      <c r="J96" s="423"/>
      <c r="K96" s="423"/>
      <c r="L96" s="423"/>
      <c r="M96" s="423"/>
      <c r="N96" s="423"/>
      <c r="O96" s="429"/>
      <c r="P96" s="423"/>
      <c r="Q96" s="387"/>
      <c r="R96" s="343"/>
      <c r="Z96" s="393"/>
      <c r="AA96" s="393"/>
      <c r="AB96" s="393"/>
      <c r="AC96" s="393"/>
      <c r="AD96" s="393"/>
      <c r="AE96" s="393"/>
      <c r="AF96" s="393"/>
      <c r="AG96" s="393"/>
      <c r="AH96" s="393"/>
    </row>
    <row r="97" spans="1:34" s="40" customFormat="1" ht="14.25">
      <c r="A97" s="377"/>
      <c r="B97" s="378"/>
      <c r="C97" s="378"/>
      <c r="D97" s="379"/>
      <c r="E97" s="377"/>
      <c r="F97" s="394"/>
      <c r="G97" s="377"/>
      <c r="H97" s="377"/>
      <c r="I97" s="377"/>
      <c r="J97" s="378"/>
      <c r="K97" s="395"/>
      <c r="L97" s="377"/>
      <c r="M97" s="377"/>
      <c r="N97" s="377"/>
      <c r="O97" s="396"/>
      <c r="P97" s="387"/>
      <c r="Q97" s="387"/>
      <c r="R97" s="343"/>
      <c r="Z97" s="393"/>
      <c r="AA97" s="393"/>
      <c r="AB97" s="393"/>
      <c r="AC97" s="393"/>
      <c r="AD97" s="393"/>
      <c r="AE97" s="393"/>
      <c r="AF97" s="393"/>
      <c r="AG97" s="393"/>
      <c r="AH97" s="393"/>
    </row>
    <row r="98" spans="1:34" ht="15">
      <c r="A98" s="99" t="s">
        <v>618</v>
      </c>
      <c r="B98" s="100"/>
      <c r="C98" s="100"/>
      <c r="D98" s="101"/>
      <c r="E98" s="34"/>
      <c r="F98" s="32"/>
      <c r="G98" s="32"/>
      <c r="H98" s="73"/>
      <c r="I98" s="119"/>
      <c r="J98" s="120"/>
      <c r="K98" s="17"/>
      <c r="L98" s="17"/>
      <c r="M98" s="17"/>
      <c r="N98" s="11"/>
      <c r="O98" s="53"/>
      <c r="Q98" s="95"/>
      <c r="R98" s="17"/>
      <c r="S98" s="16"/>
      <c r="T98" s="16"/>
      <c r="U98" s="16"/>
      <c r="V98" s="16"/>
      <c r="W98" s="16"/>
      <c r="X98" s="16"/>
      <c r="Y98" s="16"/>
      <c r="Z98" s="16"/>
    </row>
    <row r="99" spans="1:34" ht="38.25">
      <c r="A99" s="20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21" t="s">
        <v>591</v>
      </c>
      <c r="H99" s="21" t="s">
        <v>592</v>
      </c>
      <c r="I99" s="21" t="s">
        <v>593</v>
      </c>
      <c r="J99" s="20" t="s">
        <v>594</v>
      </c>
      <c r="K99" s="62" t="s">
        <v>610</v>
      </c>
      <c r="L99" s="420" t="s">
        <v>3630</v>
      </c>
      <c r="M99" s="63" t="s">
        <v>3629</v>
      </c>
      <c r="N99" s="21" t="s">
        <v>597</v>
      </c>
      <c r="O99" s="78" t="s">
        <v>598</v>
      </c>
      <c r="P99" s="97"/>
      <c r="Q99" s="11"/>
      <c r="R99" s="17"/>
      <c r="S99" s="16"/>
      <c r="T99" s="16"/>
      <c r="U99" s="16"/>
      <c r="V99" s="16"/>
      <c r="W99" s="16"/>
      <c r="X99" s="16"/>
      <c r="Y99" s="16"/>
      <c r="Z99" s="16"/>
    </row>
    <row r="100" spans="1:34" s="393" customFormat="1" ht="14.25">
      <c r="A100" s="424">
        <v>1</v>
      </c>
      <c r="B100" s="413">
        <v>44173</v>
      </c>
      <c r="C100" s="413"/>
      <c r="D100" s="414" t="s">
        <v>3713</v>
      </c>
      <c r="E100" s="415" t="s">
        <v>600</v>
      </c>
      <c r="F100" s="415" t="s">
        <v>3714</v>
      </c>
      <c r="G100" s="409">
        <v>1415</v>
      </c>
      <c r="H100" s="409"/>
      <c r="I100" s="415">
        <v>1900</v>
      </c>
      <c r="J100" s="442" t="s">
        <v>601</v>
      </c>
      <c r="K100" s="376"/>
      <c r="L100" s="432"/>
      <c r="M100" s="430"/>
      <c r="N100" s="404"/>
      <c r="O100" s="437"/>
      <c r="P100" s="98"/>
      <c r="Q100" s="444"/>
      <c r="R100" s="555" t="s">
        <v>602</v>
      </c>
      <c r="S100" s="438"/>
      <c r="T100" s="438"/>
      <c r="U100" s="438"/>
      <c r="V100" s="438"/>
      <c r="W100" s="438"/>
      <c r="X100" s="438"/>
      <c r="Y100" s="438"/>
      <c r="Z100" s="438"/>
    </row>
    <row r="101" spans="1:34" s="393" customFormat="1" ht="14.25">
      <c r="A101" s="36">
        <v>2</v>
      </c>
      <c r="B101" s="413">
        <v>44173</v>
      </c>
      <c r="C101" s="425"/>
      <c r="D101" s="414" t="s">
        <v>440</v>
      </c>
      <c r="E101" s="415" t="s">
        <v>600</v>
      </c>
      <c r="F101" s="415" t="s">
        <v>3715</v>
      </c>
      <c r="G101" s="409">
        <v>265</v>
      </c>
      <c r="H101" s="409"/>
      <c r="I101" s="415" t="s">
        <v>3716</v>
      </c>
      <c r="J101" s="376" t="s">
        <v>601</v>
      </c>
      <c r="K101" s="376"/>
      <c r="L101" s="432"/>
      <c r="M101" s="430"/>
      <c r="N101" s="404"/>
      <c r="O101" s="437"/>
      <c r="P101" s="98"/>
      <c r="Q101" s="444"/>
      <c r="R101" s="555" t="s">
        <v>602</v>
      </c>
      <c r="S101" s="438"/>
      <c r="T101" s="438"/>
      <c r="U101" s="438"/>
      <c r="V101" s="438"/>
      <c r="W101" s="438"/>
      <c r="X101" s="438"/>
      <c r="Y101" s="438"/>
      <c r="Z101" s="438"/>
    </row>
    <row r="102" spans="1:34" s="8" customFormat="1">
      <c r="A102" s="388"/>
      <c r="B102" s="389"/>
      <c r="C102" s="390"/>
      <c r="D102" s="391"/>
      <c r="E102" s="424"/>
      <c r="F102" s="424"/>
      <c r="G102" s="553"/>
      <c r="H102" s="553"/>
      <c r="I102" s="424"/>
      <c r="J102" s="554"/>
      <c r="K102" s="549"/>
      <c r="L102" s="550"/>
      <c r="M102" s="551"/>
      <c r="N102" s="552"/>
      <c r="O102" s="392"/>
      <c r="P102" s="123"/>
      <c r="Q102"/>
      <c r="R102" s="94"/>
      <c r="T102" s="57"/>
      <c r="U102" s="57"/>
      <c r="V102" s="57"/>
      <c r="W102" s="57"/>
      <c r="X102" s="57"/>
      <c r="Y102" s="57"/>
      <c r="Z102" s="57"/>
    </row>
    <row r="103" spans="1:34">
      <c r="A103" s="23" t="s">
        <v>603</v>
      </c>
      <c r="B103" s="23"/>
      <c r="C103" s="23"/>
      <c r="D103" s="23"/>
      <c r="E103" s="5"/>
      <c r="F103" s="30" t="s">
        <v>605</v>
      </c>
      <c r="G103" s="82"/>
      <c r="H103" s="82"/>
      <c r="I103" s="38"/>
      <c r="J103" s="85"/>
      <c r="K103" s="83"/>
      <c r="L103" s="84"/>
      <c r="M103" s="85"/>
      <c r="N103" s="86"/>
      <c r="O103" s="124"/>
      <c r="P103" s="11"/>
      <c r="Q103" s="16"/>
      <c r="R103" s="96"/>
      <c r="S103" s="16"/>
      <c r="T103" s="16"/>
      <c r="U103" s="16"/>
      <c r="V103" s="16"/>
      <c r="W103" s="16"/>
      <c r="X103" s="16"/>
      <c r="Y103" s="16"/>
    </row>
    <row r="104" spans="1:34">
      <c r="A104" s="29" t="s">
        <v>604</v>
      </c>
      <c r="B104" s="23"/>
      <c r="C104" s="23"/>
      <c r="D104" s="23"/>
      <c r="E104" s="32"/>
      <c r="F104" s="30" t="s">
        <v>607</v>
      </c>
      <c r="G104" s="12"/>
      <c r="H104" s="12"/>
      <c r="I104" s="12"/>
      <c r="J104" s="53"/>
      <c r="K104" s="12"/>
      <c r="L104" s="12"/>
      <c r="M104" s="12"/>
      <c r="N104" s="11"/>
      <c r="O104" s="53"/>
      <c r="Q104" s="7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>
      <c r="A105" s="29"/>
      <c r="B105" s="23"/>
      <c r="C105" s="23"/>
      <c r="D105" s="23"/>
      <c r="E105" s="32"/>
      <c r="F105" s="30"/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82"/>
      <c r="S105" s="16"/>
      <c r="T105" s="16"/>
      <c r="U105" s="16"/>
      <c r="V105" s="16"/>
      <c r="W105" s="16"/>
      <c r="X105" s="16"/>
      <c r="Y105" s="16"/>
      <c r="Z105" s="16"/>
    </row>
    <row r="106" spans="1:34" ht="15">
      <c r="A106" s="11"/>
      <c r="B106" s="33" t="s">
        <v>3635</v>
      </c>
      <c r="C106" s="33"/>
      <c r="D106" s="33"/>
      <c r="E106" s="33"/>
      <c r="F106" s="34"/>
      <c r="G106" s="32"/>
      <c r="H106" s="32"/>
      <c r="I106" s="73"/>
      <c r="J106" s="74"/>
      <c r="K106" s="75"/>
      <c r="L106" s="419"/>
      <c r="M106" s="12"/>
      <c r="N106" s="11"/>
      <c r="O106" s="53"/>
      <c r="Q106" s="7"/>
      <c r="R106" s="82"/>
      <c r="S106" s="16"/>
      <c r="T106" s="16"/>
      <c r="U106" s="16"/>
      <c r="V106" s="16"/>
      <c r="W106" s="16"/>
      <c r="X106" s="16"/>
      <c r="Y106" s="16"/>
      <c r="Z106" s="16"/>
    </row>
    <row r="107" spans="1:34" ht="38.25">
      <c r="A107" s="20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21" t="s">
        <v>609</v>
      </c>
      <c r="H107" s="21" t="s">
        <v>592</v>
      </c>
      <c r="I107" s="21" t="s">
        <v>593</v>
      </c>
      <c r="J107" s="76" t="s">
        <v>594</v>
      </c>
      <c r="K107" s="62" t="s">
        <v>610</v>
      </c>
      <c r="L107" s="77" t="s">
        <v>611</v>
      </c>
      <c r="M107" s="21" t="s">
        <v>612</v>
      </c>
      <c r="N107" s="420" t="s">
        <v>3630</v>
      </c>
      <c r="O107" s="63" t="s">
        <v>3629</v>
      </c>
      <c r="P107" s="21" t="s">
        <v>597</v>
      </c>
      <c r="Q107" s="78" t="s">
        <v>598</v>
      </c>
      <c r="R107" s="82"/>
      <c r="S107" s="16"/>
      <c r="T107" s="16"/>
      <c r="U107" s="16"/>
      <c r="V107" s="16"/>
      <c r="W107" s="16"/>
      <c r="X107" s="16"/>
      <c r="Y107" s="16"/>
      <c r="Z107" s="16"/>
    </row>
    <row r="108" spans="1:34" ht="14.25">
      <c r="A108" s="382"/>
      <c r="B108" s="397"/>
      <c r="C108" s="401"/>
      <c r="D108" s="411"/>
      <c r="E108" s="402"/>
      <c r="F108" s="431"/>
      <c r="G108" s="409"/>
      <c r="H108" s="402"/>
      <c r="I108" s="399"/>
      <c r="J108" s="442"/>
      <c r="K108" s="442"/>
      <c r="L108" s="443"/>
      <c r="M108" s="441"/>
      <c r="N108" s="443"/>
      <c r="O108" s="430"/>
      <c r="P108" s="403"/>
      <c r="Q108" s="421"/>
      <c r="R108" s="439"/>
      <c r="S108" s="429"/>
      <c r="T108" s="16"/>
      <c r="U108" s="438"/>
      <c r="V108" s="438"/>
      <c r="W108" s="438"/>
      <c r="X108" s="438"/>
      <c r="Y108" s="438"/>
      <c r="Z108" s="438"/>
      <c r="AA108" s="393"/>
      <c r="AB108" s="393"/>
      <c r="AC108" s="393"/>
    </row>
    <row r="109" spans="1:34" ht="14.25">
      <c r="A109" s="382"/>
      <c r="B109" s="397"/>
      <c r="C109" s="401"/>
      <c r="D109" s="411"/>
      <c r="E109" s="402"/>
      <c r="F109" s="431"/>
      <c r="G109" s="409"/>
      <c r="H109" s="402"/>
      <c r="I109" s="399"/>
      <c r="J109" s="442"/>
      <c r="K109" s="442"/>
      <c r="L109" s="443"/>
      <c r="M109" s="441"/>
      <c r="N109" s="443"/>
      <c r="O109" s="430"/>
      <c r="P109" s="403"/>
      <c r="Q109" s="421"/>
      <c r="R109" s="439"/>
      <c r="S109" s="429"/>
      <c r="T109" s="16"/>
      <c r="U109" s="438"/>
      <c r="V109" s="438"/>
      <c r="W109" s="438"/>
      <c r="X109" s="438"/>
      <c r="Y109" s="438"/>
      <c r="Z109" s="438"/>
      <c r="AA109" s="393"/>
      <c r="AB109" s="393"/>
      <c r="AC109" s="393"/>
    </row>
    <row r="110" spans="1:34" s="393" customFormat="1" ht="14.25">
      <c r="A110" s="382"/>
      <c r="B110" s="397"/>
      <c r="C110" s="401"/>
      <c r="D110" s="411"/>
      <c r="E110" s="402"/>
      <c r="F110" s="431"/>
      <c r="G110" s="409"/>
      <c r="H110" s="402"/>
      <c r="I110" s="399"/>
      <c r="J110" s="442"/>
      <c r="K110" s="442"/>
      <c r="L110" s="443"/>
      <c r="M110" s="441"/>
      <c r="N110" s="443"/>
      <c r="O110" s="430"/>
      <c r="P110" s="403"/>
      <c r="Q110" s="421"/>
      <c r="R110" s="436"/>
      <c r="S110" s="438"/>
      <c r="T110" s="438"/>
      <c r="U110" s="438"/>
      <c r="V110" s="438"/>
      <c r="W110" s="438"/>
      <c r="X110" s="438"/>
      <c r="Y110" s="438"/>
      <c r="Z110" s="438"/>
    </row>
    <row r="111" spans="1:34" s="393" customFormat="1" ht="14.25">
      <c r="A111" s="382"/>
      <c r="B111" s="397"/>
      <c r="C111" s="401"/>
      <c r="D111" s="411"/>
      <c r="E111" s="402"/>
      <c r="F111" s="442"/>
      <c r="G111" s="415"/>
      <c r="H111" s="402"/>
      <c r="I111" s="399"/>
      <c r="J111" s="442"/>
      <c r="K111" s="442"/>
      <c r="L111" s="443"/>
      <c r="M111" s="441"/>
      <c r="N111" s="443"/>
      <c r="O111" s="430"/>
      <c r="P111" s="403"/>
      <c r="Q111" s="421"/>
      <c r="R111" s="436"/>
      <c r="S111" s="438"/>
      <c r="T111" s="438"/>
      <c r="U111" s="438"/>
      <c r="V111" s="438"/>
      <c r="W111" s="438"/>
      <c r="X111" s="438"/>
      <c r="Y111" s="438"/>
      <c r="Z111" s="438"/>
    </row>
    <row r="112" spans="1:34" s="393" customFormat="1" ht="14.25">
      <c r="A112" s="382"/>
      <c r="B112" s="397"/>
      <c r="C112" s="401"/>
      <c r="D112" s="411"/>
      <c r="E112" s="402"/>
      <c r="F112" s="442"/>
      <c r="G112" s="415"/>
      <c r="H112" s="402"/>
      <c r="I112" s="399"/>
      <c r="J112" s="442"/>
      <c r="K112" s="442"/>
      <c r="L112" s="443"/>
      <c r="M112" s="441"/>
      <c r="N112" s="443"/>
      <c r="O112" s="430"/>
      <c r="P112" s="403"/>
      <c r="Q112" s="421"/>
      <c r="R112" s="436"/>
      <c r="S112" s="438"/>
      <c r="T112" s="438"/>
      <c r="U112" s="438"/>
      <c r="V112" s="438"/>
      <c r="W112" s="438"/>
      <c r="X112" s="438"/>
      <c r="Y112" s="438"/>
      <c r="Z112" s="438"/>
    </row>
    <row r="113" spans="1:26" s="393" customFormat="1" ht="14.25">
      <c r="A113" s="382"/>
      <c r="B113" s="397"/>
      <c r="C113" s="401"/>
      <c r="D113" s="411"/>
      <c r="E113" s="402"/>
      <c r="F113" s="431"/>
      <c r="G113" s="409"/>
      <c r="H113" s="402"/>
      <c r="I113" s="399"/>
      <c r="J113" s="442"/>
      <c r="K113" s="433"/>
      <c r="L113" s="443"/>
      <c r="M113" s="441"/>
      <c r="N113" s="443"/>
      <c r="O113" s="430"/>
      <c r="P113" s="435"/>
      <c r="Q113" s="421"/>
      <c r="R113" s="436"/>
      <c r="S113" s="438"/>
      <c r="T113" s="438"/>
      <c r="U113" s="438"/>
      <c r="V113" s="438"/>
      <c r="W113" s="438"/>
      <c r="X113" s="438"/>
      <c r="Y113" s="438"/>
      <c r="Z113" s="438"/>
    </row>
    <row r="114" spans="1:26" s="393" customFormat="1" ht="14.25">
      <c r="A114" s="382"/>
      <c r="B114" s="397"/>
      <c r="C114" s="401"/>
      <c r="D114" s="411"/>
      <c r="E114" s="402"/>
      <c r="F114" s="431"/>
      <c r="G114" s="409"/>
      <c r="H114" s="402"/>
      <c r="I114" s="399"/>
      <c r="J114" s="433"/>
      <c r="K114" s="433"/>
      <c r="L114" s="433"/>
      <c r="M114" s="433"/>
      <c r="N114" s="434"/>
      <c r="O114" s="445"/>
      <c r="P114" s="435"/>
      <c r="Q114" s="421"/>
      <c r="R114" s="436"/>
      <c r="S114" s="438"/>
      <c r="T114" s="438"/>
      <c r="U114" s="438"/>
      <c r="V114" s="438"/>
      <c r="W114" s="438"/>
      <c r="X114" s="438"/>
      <c r="Y114" s="438"/>
      <c r="Z114" s="438"/>
    </row>
    <row r="115" spans="1:26" s="393" customFormat="1" ht="14.25">
      <c r="A115" s="382"/>
      <c r="B115" s="397"/>
      <c r="C115" s="401"/>
      <c r="D115" s="411"/>
      <c r="E115" s="402"/>
      <c r="F115" s="442"/>
      <c r="G115" s="415"/>
      <c r="H115" s="402"/>
      <c r="I115" s="399"/>
      <c r="J115" s="442"/>
      <c r="K115" s="442"/>
      <c r="L115" s="443"/>
      <c r="M115" s="441"/>
      <c r="N115" s="443"/>
      <c r="O115" s="430"/>
      <c r="P115" s="403"/>
      <c r="Q115" s="421"/>
      <c r="R115" s="439"/>
      <c r="S115" s="429"/>
      <c r="T115" s="438"/>
      <c r="U115" s="438"/>
      <c r="V115" s="438"/>
      <c r="W115" s="438"/>
      <c r="X115" s="438"/>
      <c r="Y115" s="438"/>
      <c r="Z115" s="438"/>
    </row>
    <row r="116" spans="1:26" s="393" customFormat="1" ht="14.25">
      <c r="A116" s="382"/>
      <c r="B116" s="397"/>
      <c r="C116" s="401"/>
      <c r="D116" s="411"/>
      <c r="E116" s="402"/>
      <c r="F116" s="431"/>
      <c r="G116" s="409"/>
      <c r="H116" s="402"/>
      <c r="I116" s="399"/>
      <c r="J116" s="376"/>
      <c r="K116" s="376"/>
      <c r="L116" s="376"/>
      <c r="M116" s="376"/>
      <c r="N116" s="432"/>
      <c r="O116" s="430"/>
      <c r="P116" s="404"/>
      <c r="Q116" s="421"/>
      <c r="R116" s="439"/>
      <c r="S116" s="429"/>
      <c r="T116" s="438"/>
      <c r="U116" s="438"/>
      <c r="V116" s="438"/>
      <c r="W116" s="438"/>
      <c r="X116" s="438"/>
      <c r="Y116" s="438"/>
      <c r="Z116" s="438"/>
    </row>
    <row r="117" spans="1:26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P117" s="7"/>
      <c r="Q117" s="11"/>
      <c r="R117" s="141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9"/>
      <c r="B118" s="23"/>
      <c r="C118" s="23"/>
      <c r="D118" s="23"/>
      <c r="E118" s="32"/>
      <c r="F118" s="30"/>
      <c r="G118" s="41"/>
      <c r="H118" s="42"/>
      <c r="I118" s="82"/>
      <c r="J118" s="17"/>
      <c r="K118" s="83"/>
      <c r="L118" s="84"/>
      <c r="M118" s="85"/>
      <c r="N118" s="86"/>
      <c r="O118" s="87"/>
      <c r="P118" s="11"/>
      <c r="Q118" s="16"/>
      <c r="R118" s="141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37"/>
      <c r="B119" s="45"/>
      <c r="C119" s="102"/>
      <c r="D119" s="6"/>
      <c r="E119" s="38"/>
      <c r="F119" s="82"/>
      <c r="G119" s="41"/>
      <c r="H119" s="42"/>
      <c r="I119" s="82"/>
      <c r="J119" s="17"/>
      <c r="K119" s="83"/>
      <c r="L119" s="84"/>
      <c r="M119" s="85"/>
      <c r="N119" s="86"/>
      <c r="O119" s="87"/>
      <c r="P119" s="11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 ht="15">
      <c r="A120" s="5"/>
      <c r="B120" s="103" t="s">
        <v>619</v>
      </c>
      <c r="C120" s="103"/>
      <c r="D120" s="103"/>
      <c r="E120" s="103"/>
      <c r="F120" s="17"/>
      <c r="G120" s="17"/>
      <c r="H120" s="104"/>
      <c r="I120" s="17"/>
      <c r="J120" s="74"/>
      <c r="K120" s="75"/>
      <c r="L120" s="17"/>
      <c r="M120" s="17"/>
      <c r="N120" s="16"/>
      <c r="O120" s="98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 ht="38.25">
      <c r="A121" s="20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21" t="s">
        <v>620</v>
      </c>
      <c r="H121" s="21" t="s">
        <v>621</v>
      </c>
      <c r="I121" s="21" t="s">
        <v>593</v>
      </c>
      <c r="J121" s="61" t="s">
        <v>594</v>
      </c>
      <c r="K121" s="21" t="s">
        <v>595</v>
      </c>
      <c r="L121" s="21" t="s">
        <v>596</v>
      </c>
      <c r="M121" s="21" t="s">
        <v>597</v>
      </c>
      <c r="N121" s="22" t="s">
        <v>598</v>
      </c>
      <c r="O121" s="98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1</v>
      </c>
      <c r="B122" s="105">
        <v>41579</v>
      </c>
      <c r="C122" s="105"/>
      <c r="D122" s="106" t="s">
        <v>622</v>
      </c>
      <c r="E122" s="107" t="s">
        <v>623</v>
      </c>
      <c r="F122" s="108">
        <v>82</v>
      </c>
      <c r="G122" s="107" t="s">
        <v>624</v>
      </c>
      <c r="H122" s="107">
        <v>100</v>
      </c>
      <c r="I122" s="125">
        <v>100</v>
      </c>
      <c r="J122" s="126" t="s">
        <v>625</v>
      </c>
      <c r="K122" s="127">
        <f t="shared" ref="K122:K153" si="84">H122-F122</f>
        <v>18</v>
      </c>
      <c r="L122" s="128">
        <f t="shared" ref="L122:L153" si="85">K122/F122</f>
        <v>0.21951219512195122</v>
      </c>
      <c r="M122" s="129" t="s">
        <v>599</v>
      </c>
      <c r="N122" s="130">
        <v>42657</v>
      </c>
      <c r="O122" s="53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2</v>
      </c>
      <c r="B123" s="105">
        <v>41794</v>
      </c>
      <c r="C123" s="105"/>
      <c r="D123" s="106" t="s">
        <v>626</v>
      </c>
      <c r="E123" s="107" t="s">
        <v>600</v>
      </c>
      <c r="F123" s="108">
        <v>257</v>
      </c>
      <c r="G123" s="107" t="s">
        <v>624</v>
      </c>
      <c r="H123" s="107">
        <v>300</v>
      </c>
      <c r="I123" s="125">
        <v>300</v>
      </c>
      <c r="J123" s="126" t="s">
        <v>625</v>
      </c>
      <c r="K123" s="127">
        <f t="shared" si="84"/>
        <v>43</v>
      </c>
      <c r="L123" s="128">
        <f t="shared" si="85"/>
        <v>0.16731517509727625</v>
      </c>
      <c r="M123" s="129" t="s">
        <v>599</v>
      </c>
      <c r="N123" s="130">
        <v>41822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3</v>
      </c>
      <c r="B124" s="105">
        <v>41828</v>
      </c>
      <c r="C124" s="105"/>
      <c r="D124" s="106" t="s">
        <v>627</v>
      </c>
      <c r="E124" s="107" t="s">
        <v>600</v>
      </c>
      <c r="F124" s="108">
        <v>393</v>
      </c>
      <c r="G124" s="107" t="s">
        <v>624</v>
      </c>
      <c r="H124" s="107">
        <v>468</v>
      </c>
      <c r="I124" s="125">
        <v>468</v>
      </c>
      <c r="J124" s="126" t="s">
        <v>625</v>
      </c>
      <c r="K124" s="127">
        <f t="shared" si="84"/>
        <v>75</v>
      </c>
      <c r="L124" s="128">
        <f t="shared" si="85"/>
        <v>0.19083969465648856</v>
      </c>
      <c r="M124" s="129" t="s">
        <v>599</v>
      </c>
      <c r="N124" s="130">
        <v>41863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4</v>
      </c>
      <c r="B125" s="105">
        <v>41857</v>
      </c>
      <c r="C125" s="105"/>
      <c r="D125" s="106" t="s">
        <v>628</v>
      </c>
      <c r="E125" s="107" t="s">
        <v>600</v>
      </c>
      <c r="F125" s="108">
        <v>205</v>
      </c>
      <c r="G125" s="107" t="s">
        <v>624</v>
      </c>
      <c r="H125" s="107">
        <v>275</v>
      </c>
      <c r="I125" s="125">
        <v>250</v>
      </c>
      <c r="J125" s="126" t="s">
        <v>625</v>
      </c>
      <c r="K125" s="127">
        <f t="shared" si="84"/>
        <v>70</v>
      </c>
      <c r="L125" s="128">
        <f t="shared" si="85"/>
        <v>0.34146341463414637</v>
      </c>
      <c r="M125" s="129" t="s">
        <v>599</v>
      </c>
      <c r="N125" s="130">
        <v>41962</v>
      </c>
      <c r="O125" s="53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5</v>
      </c>
      <c r="B126" s="105">
        <v>41886</v>
      </c>
      <c r="C126" s="105"/>
      <c r="D126" s="106" t="s">
        <v>629</v>
      </c>
      <c r="E126" s="107" t="s">
        <v>600</v>
      </c>
      <c r="F126" s="108">
        <v>162</v>
      </c>
      <c r="G126" s="107" t="s">
        <v>624</v>
      </c>
      <c r="H126" s="107">
        <v>190</v>
      </c>
      <c r="I126" s="125">
        <v>190</v>
      </c>
      <c r="J126" s="126" t="s">
        <v>625</v>
      </c>
      <c r="K126" s="127">
        <f t="shared" si="84"/>
        <v>28</v>
      </c>
      <c r="L126" s="128">
        <f t="shared" si="85"/>
        <v>0.1728395061728395</v>
      </c>
      <c r="M126" s="129" t="s">
        <v>599</v>
      </c>
      <c r="N126" s="130">
        <v>42006</v>
      </c>
      <c r="O126" s="53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6</v>
      </c>
      <c r="B127" s="105">
        <v>41886</v>
      </c>
      <c r="C127" s="105"/>
      <c r="D127" s="106" t="s">
        <v>630</v>
      </c>
      <c r="E127" s="107" t="s">
        <v>600</v>
      </c>
      <c r="F127" s="108">
        <v>75</v>
      </c>
      <c r="G127" s="107" t="s">
        <v>624</v>
      </c>
      <c r="H127" s="107">
        <v>91.5</v>
      </c>
      <c r="I127" s="125" t="s">
        <v>631</v>
      </c>
      <c r="J127" s="126" t="s">
        <v>632</v>
      </c>
      <c r="K127" s="127">
        <f t="shared" si="84"/>
        <v>16.5</v>
      </c>
      <c r="L127" s="128">
        <f t="shared" si="85"/>
        <v>0.22</v>
      </c>
      <c r="M127" s="129" t="s">
        <v>599</v>
      </c>
      <c r="N127" s="130">
        <v>41954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7</v>
      </c>
      <c r="B128" s="105">
        <v>41913</v>
      </c>
      <c r="C128" s="105"/>
      <c r="D128" s="106" t="s">
        <v>633</v>
      </c>
      <c r="E128" s="107" t="s">
        <v>600</v>
      </c>
      <c r="F128" s="108">
        <v>850</v>
      </c>
      <c r="G128" s="107" t="s">
        <v>624</v>
      </c>
      <c r="H128" s="107">
        <v>982.5</v>
      </c>
      <c r="I128" s="125">
        <v>1050</v>
      </c>
      <c r="J128" s="126" t="s">
        <v>634</v>
      </c>
      <c r="K128" s="127">
        <f t="shared" si="84"/>
        <v>132.5</v>
      </c>
      <c r="L128" s="128">
        <f t="shared" si="85"/>
        <v>0.15588235294117647</v>
      </c>
      <c r="M128" s="129" t="s">
        <v>599</v>
      </c>
      <c r="N128" s="130">
        <v>42039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8</v>
      </c>
      <c r="B129" s="105">
        <v>41913</v>
      </c>
      <c r="C129" s="105"/>
      <c r="D129" s="106" t="s">
        <v>635</v>
      </c>
      <c r="E129" s="107" t="s">
        <v>600</v>
      </c>
      <c r="F129" s="108">
        <v>475</v>
      </c>
      <c r="G129" s="107" t="s">
        <v>624</v>
      </c>
      <c r="H129" s="107">
        <v>515</v>
      </c>
      <c r="I129" s="125">
        <v>600</v>
      </c>
      <c r="J129" s="126" t="s">
        <v>636</v>
      </c>
      <c r="K129" s="127">
        <f t="shared" si="84"/>
        <v>40</v>
      </c>
      <c r="L129" s="128">
        <f t="shared" si="85"/>
        <v>8.4210526315789472E-2</v>
      </c>
      <c r="M129" s="129" t="s">
        <v>599</v>
      </c>
      <c r="N129" s="130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9</v>
      </c>
      <c r="B130" s="105">
        <v>41913</v>
      </c>
      <c r="C130" s="105"/>
      <c r="D130" s="106" t="s">
        <v>637</v>
      </c>
      <c r="E130" s="107" t="s">
        <v>600</v>
      </c>
      <c r="F130" s="108">
        <v>86</v>
      </c>
      <c r="G130" s="107" t="s">
        <v>624</v>
      </c>
      <c r="H130" s="107">
        <v>99</v>
      </c>
      <c r="I130" s="125">
        <v>140</v>
      </c>
      <c r="J130" s="126" t="s">
        <v>638</v>
      </c>
      <c r="K130" s="127">
        <f t="shared" si="84"/>
        <v>13</v>
      </c>
      <c r="L130" s="128">
        <f t="shared" si="85"/>
        <v>0.15116279069767441</v>
      </c>
      <c r="M130" s="129" t="s">
        <v>599</v>
      </c>
      <c r="N130" s="130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10</v>
      </c>
      <c r="B131" s="105">
        <v>41926</v>
      </c>
      <c r="C131" s="105"/>
      <c r="D131" s="106" t="s">
        <v>639</v>
      </c>
      <c r="E131" s="107" t="s">
        <v>600</v>
      </c>
      <c r="F131" s="108">
        <v>496.6</v>
      </c>
      <c r="G131" s="107" t="s">
        <v>624</v>
      </c>
      <c r="H131" s="107">
        <v>621</v>
      </c>
      <c r="I131" s="125">
        <v>580</v>
      </c>
      <c r="J131" s="126" t="s">
        <v>625</v>
      </c>
      <c r="K131" s="127">
        <f t="shared" si="84"/>
        <v>124.39999999999998</v>
      </c>
      <c r="L131" s="128">
        <f t="shared" si="85"/>
        <v>0.25050342327829234</v>
      </c>
      <c r="M131" s="129" t="s">
        <v>599</v>
      </c>
      <c r="N131" s="130">
        <v>42605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11</v>
      </c>
      <c r="B132" s="105">
        <v>41926</v>
      </c>
      <c r="C132" s="105"/>
      <c r="D132" s="106" t="s">
        <v>640</v>
      </c>
      <c r="E132" s="107" t="s">
        <v>600</v>
      </c>
      <c r="F132" s="108">
        <v>2481.9</v>
      </c>
      <c r="G132" s="107" t="s">
        <v>624</v>
      </c>
      <c r="H132" s="107">
        <v>2840</v>
      </c>
      <c r="I132" s="125">
        <v>2870</v>
      </c>
      <c r="J132" s="126" t="s">
        <v>641</v>
      </c>
      <c r="K132" s="127">
        <f t="shared" si="84"/>
        <v>358.09999999999991</v>
      </c>
      <c r="L132" s="128">
        <f t="shared" si="85"/>
        <v>0.14428462065353154</v>
      </c>
      <c r="M132" s="129" t="s">
        <v>599</v>
      </c>
      <c r="N132" s="130">
        <v>42017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12</v>
      </c>
      <c r="B133" s="105">
        <v>41928</v>
      </c>
      <c r="C133" s="105"/>
      <c r="D133" s="106" t="s">
        <v>642</v>
      </c>
      <c r="E133" s="107" t="s">
        <v>600</v>
      </c>
      <c r="F133" s="108">
        <v>84.5</v>
      </c>
      <c r="G133" s="107" t="s">
        <v>624</v>
      </c>
      <c r="H133" s="107">
        <v>93</v>
      </c>
      <c r="I133" s="125">
        <v>110</v>
      </c>
      <c r="J133" s="126" t="s">
        <v>643</v>
      </c>
      <c r="K133" s="127">
        <f t="shared" si="84"/>
        <v>8.5</v>
      </c>
      <c r="L133" s="128">
        <f t="shared" si="85"/>
        <v>0.10059171597633136</v>
      </c>
      <c r="M133" s="129" t="s">
        <v>599</v>
      </c>
      <c r="N133" s="130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13</v>
      </c>
      <c r="B134" s="105">
        <v>41928</v>
      </c>
      <c r="C134" s="105"/>
      <c r="D134" s="106" t="s">
        <v>644</v>
      </c>
      <c r="E134" s="107" t="s">
        <v>600</v>
      </c>
      <c r="F134" s="108">
        <v>401</v>
      </c>
      <c r="G134" s="107" t="s">
        <v>624</v>
      </c>
      <c r="H134" s="107">
        <v>428</v>
      </c>
      <c r="I134" s="125">
        <v>450</v>
      </c>
      <c r="J134" s="126" t="s">
        <v>645</v>
      </c>
      <c r="K134" s="127">
        <f t="shared" si="84"/>
        <v>27</v>
      </c>
      <c r="L134" s="128">
        <f t="shared" si="85"/>
        <v>6.7331670822942641E-2</v>
      </c>
      <c r="M134" s="129" t="s">
        <v>599</v>
      </c>
      <c r="N134" s="130">
        <v>42020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14</v>
      </c>
      <c r="B135" s="105">
        <v>41928</v>
      </c>
      <c r="C135" s="105"/>
      <c r="D135" s="106" t="s">
        <v>646</v>
      </c>
      <c r="E135" s="107" t="s">
        <v>600</v>
      </c>
      <c r="F135" s="108">
        <v>101</v>
      </c>
      <c r="G135" s="107" t="s">
        <v>624</v>
      </c>
      <c r="H135" s="107">
        <v>112</v>
      </c>
      <c r="I135" s="125">
        <v>120</v>
      </c>
      <c r="J135" s="126" t="s">
        <v>647</v>
      </c>
      <c r="K135" s="127">
        <f t="shared" si="84"/>
        <v>11</v>
      </c>
      <c r="L135" s="128">
        <f t="shared" si="85"/>
        <v>0.10891089108910891</v>
      </c>
      <c r="M135" s="129" t="s">
        <v>599</v>
      </c>
      <c r="N135" s="130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15</v>
      </c>
      <c r="B136" s="105">
        <v>41954</v>
      </c>
      <c r="C136" s="105"/>
      <c r="D136" s="106" t="s">
        <v>648</v>
      </c>
      <c r="E136" s="107" t="s">
        <v>600</v>
      </c>
      <c r="F136" s="108">
        <v>59</v>
      </c>
      <c r="G136" s="107" t="s">
        <v>624</v>
      </c>
      <c r="H136" s="107">
        <v>76</v>
      </c>
      <c r="I136" s="125">
        <v>76</v>
      </c>
      <c r="J136" s="126" t="s">
        <v>625</v>
      </c>
      <c r="K136" s="127">
        <f t="shared" si="84"/>
        <v>17</v>
      </c>
      <c r="L136" s="128">
        <f t="shared" si="85"/>
        <v>0.28813559322033899</v>
      </c>
      <c r="M136" s="129" t="s">
        <v>599</v>
      </c>
      <c r="N136" s="130">
        <v>43032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16</v>
      </c>
      <c r="B137" s="105">
        <v>41954</v>
      </c>
      <c r="C137" s="105"/>
      <c r="D137" s="106" t="s">
        <v>637</v>
      </c>
      <c r="E137" s="107" t="s">
        <v>600</v>
      </c>
      <c r="F137" s="108">
        <v>99</v>
      </c>
      <c r="G137" s="107" t="s">
        <v>624</v>
      </c>
      <c r="H137" s="107">
        <v>120</v>
      </c>
      <c r="I137" s="125">
        <v>120</v>
      </c>
      <c r="J137" s="126" t="s">
        <v>649</v>
      </c>
      <c r="K137" s="127">
        <f t="shared" si="84"/>
        <v>21</v>
      </c>
      <c r="L137" s="128">
        <f t="shared" si="85"/>
        <v>0.21212121212121213</v>
      </c>
      <c r="M137" s="129" t="s">
        <v>599</v>
      </c>
      <c r="N137" s="130">
        <v>41960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17</v>
      </c>
      <c r="B138" s="105">
        <v>41956</v>
      </c>
      <c r="C138" s="105"/>
      <c r="D138" s="106" t="s">
        <v>650</v>
      </c>
      <c r="E138" s="107" t="s">
        <v>600</v>
      </c>
      <c r="F138" s="108">
        <v>22</v>
      </c>
      <c r="G138" s="107" t="s">
        <v>624</v>
      </c>
      <c r="H138" s="107">
        <v>33.549999999999997</v>
      </c>
      <c r="I138" s="125">
        <v>32</v>
      </c>
      <c r="J138" s="126" t="s">
        <v>651</v>
      </c>
      <c r="K138" s="127">
        <f t="shared" si="84"/>
        <v>11.549999999999997</v>
      </c>
      <c r="L138" s="128">
        <f t="shared" si="85"/>
        <v>0.52499999999999991</v>
      </c>
      <c r="M138" s="129" t="s">
        <v>599</v>
      </c>
      <c r="N138" s="130">
        <v>42188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18</v>
      </c>
      <c r="B139" s="105">
        <v>41976</v>
      </c>
      <c r="C139" s="105"/>
      <c r="D139" s="106" t="s">
        <v>652</v>
      </c>
      <c r="E139" s="107" t="s">
        <v>600</v>
      </c>
      <c r="F139" s="108">
        <v>440</v>
      </c>
      <c r="G139" s="107" t="s">
        <v>624</v>
      </c>
      <c r="H139" s="107">
        <v>520</v>
      </c>
      <c r="I139" s="125">
        <v>520</v>
      </c>
      <c r="J139" s="126" t="s">
        <v>653</v>
      </c>
      <c r="K139" s="127">
        <f t="shared" si="84"/>
        <v>80</v>
      </c>
      <c r="L139" s="128">
        <f t="shared" si="85"/>
        <v>0.18181818181818182</v>
      </c>
      <c r="M139" s="129" t="s">
        <v>599</v>
      </c>
      <c r="N139" s="130">
        <v>42208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19</v>
      </c>
      <c r="B140" s="105">
        <v>41976</v>
      </c>
      <c r="C140" s="105"/>
      <c r="D140" s="106" t="s">
        <v>654</v>
      </c>
      <c r="E140" s="107" t="s">
        <v>600</v>
      </c>
      <c r="F140" s="108">
        <v>360</v>
      </c>
      <c r="G140" s="107" t="s">
        <v>624</v>
      </c>
      <c r="H140" s="107">
        <v>427</v>
      </c>
      <c r="I140" s="125">
        <v>425</v>
      </c>
      <c r="J140" s="126" t="s">
        <v>655</v>
      </c>
      <c r="K140" s="127">
        <f t="shared" si="84"/>
        <v>67</v>
      </c>
      <c r="L140" s="128">
        <f t="shared" si="85"/>
        <v>0.18611111111111112</v>
      </c>
      <c r="M140" s="129" t="s">
        <v>599</v>
      </c>
      <c r="N140" s="130">
        <v>42058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20</v>
      </c>
      <c r="B141" s="105">
        <v>42012</v>
      </c>
      <c r="C141" s="105"/>
      <c r="D141" s="106" t="s">
        <v>656</v>
      </c>
      <c r="E141" s="107" t="s">
        <v>600</v>
      </c>
      <c r="F141" s="108">
        <v>360</v>
      </c>
      <c r="G141" s="107" t="s">
        <v>624</v>
      </c>
      <c r="H141" s="107">
        <v>455</v>
      </c>
      <c r="I141" s="125">
        <v>420</v>
      </c>
      <c r="J141" s="126" t="s">
        <v>657</v>
      </c>
      <c r="K141" s="127">
        <f t="shared" si="84"/>
        <v>95</v>
      </c>
      <c r="L141" s="128">
        <f t="shared" si="85"/>
        <v>0.2638888888888889</v>
      </c>
      <c r="M141" s="129" t="s">
        <v>599</v>
      </c>
      <c r="N141" s="130">
        <v>42024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21</v>
      </c>
      <c r="B142" s="105">
        <v>42012</v>
      </c>
      <c r="C142" s="105"/>
      <c r="D142" s="106" t="s">
        <v>658</v>
      </c>
      <c r="E142" s="107" t="s">
        <v>600</v>
      </c>
      <c r="F142" s="108">
        <v>130</v>
      </c>
      <c r="G142" s="107"/>
      <c r="H142" s="107">
        <v>175.5</v>
      </c>
      <c r="I142" s="125">
        <v>165</v>
      </c>
      <c r="J142" s="126" t="s">
        <v>659</v>
      </c>
      <c r="K142" s="127">
        <f t="shared" si="84"/>
        <v>45.5</v>
      </c>
      <c r="L142" s="128">
        <f t="shared" si="85"/>
        <v>0.35</v>
      </c>
      <c r="M142" s="129" t="s">
        <v>599</v>
      </c>
      <c r="N142" s="130">
        <v>43088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22</v>
      </c>
      <c r="B143" s="105">
        <v>42040</v>
      </c>
      <c r="C143" s="105"/>
      <c r="D143" s="106" t="s">
        <v>390</v>
      </c>
      <c r="E143" s="107" t="s">
        <v>623</v>
      </c>
      <c r="F143" s="108">
        <v>98</v>
      </c>
      <c r="G143" s="107"/>
      <c r="H143" s="107">
        <v>120</v>
      </c>
      <c r="I143" s="125">
        <v>120</v>
      </c>
      <c r="J143" s="126" t="s">
        <v>625</v>
      </c>
      <c r="K143" s="127">
        <f t="shared" si="84"/>
        <v>22</v>
      </c>
      <c r="L143" s="128">
        <f t="shared" si="85"/>
        <v>0.22448979591836735</v>
      </c>
      <c r="M143" s="129" t="s">
        <v>599</v>
      </c>
      <c r="N143" s="130">
        <v>42753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23</v>
      </c>
      <c r="B144" s="105">
        <v>42040</v>
      </c>
      <c r="C144" s="105"/>
      <c r="D144" s="106" t="s">
        <v>660</v>
      </c>
      <c r="E144" s="107" t="s">
        <v>623</v>
      </c>
      <c r="F144" s="108">
        <v>196</v>
      </c>
      <c r="G144" s="107"/>
      <c r="H144" s="107">
        <v>262</v>
      </c>
      <c r="I144" s="125">
        <v>255</v>
      </c>
      <c r="J144" s="126" t="s">
        <v>625</v>
      </c>
      <c r="K144" s="127">
        <f t="shared" si="84"/>
        <v>66</v>
      </c>
      <c r="L144" s="128">
        <f t="shared" si="85"/>
        <v>0.33673469387755101</v>
      </c>
      <c r="M144" s="129" t="s">
        <v>599</v>
      </c>
      <c r="N144" s="130">
        <v>42599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24</v>
      </c>
      <c r="B145" s="109">
        <v>42067</v>
      </c>
      <c r="C145" s="109"/>
      <c r="D145" s="110" t="s">
        <v>389</v>
      </c>
      <c r="E145" s="111" t="s">
        <v>623</v>
      </c>
      <c r="F145" s="112">
        <v>235</v>
      </c>
      <c r="G145" s="112"/>
      <c r="H145" s="113">
        <v>77</v>
      </c>
      <c r="I145" s="131" t="s">
        <v>661</v>
      </c>
      <c r="J145" s="132" t="s">
        <v>662</v>
      </c>
      <c r="K145" s="133">
        <f t="shared" si="84"/>
        <v>-158</v>
      </c>
      <c r="L145" s="134">
        <f t="shared" si="85"/>
        <v>-0.67234042553191486</v>
      </c>
      <c r="M145" s="135" t="s">
        <v>663</v>
      </c>
      <c r="N145" s="136">
        <v>43522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25</v>
      </c>
      <c r="B146" s="105">
        <v>42067</v>
      </c>
      <c r="C146" s="105"/>
      <c r="D146" s="106" t="s">
        <v>481</v>
      </c>
      <c r="E146" s="107" t="s">
        <v>623</v>
      </c>
      <c r="F146" s="108">
        <v>185</v>
      </c>
      <c r="G146" s="107"/>
      <c r="H146" s="107">
        <v>224</v>
      </c>
      <c r="I146" s="125" t="s">
        <v>664</v>
      </c>
      <c r="J146" s="126" t="s">
        <v>625</v>
      </c>
      <c r="K146" s="127">
        <f t="shared" si="84"/>
        <v>39</v>
      </c>
      <c r="L146" s="128">
        <f t="shared" si="85"/>
        <v>0.21081081081081082</v>
      </c>
      <c r="M146" s="129" t="s">
        <v>599</v>
      </c>
      <c r="N146" s="130">
        <v>42647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3">
        <v>26</v>
      </c>
      <c r="B147" s="114">
        <v>42090</v>
      </c>
      <c r="C147" s="114"/>
      <c r="D147" s="115" t="s">
        <v>665</v>
      </c>
      <c r="E147" s="116" t="s">
        <v>623</v>
      </c>
      <c r="F147" s="117">
        <v>49.5</v>
      </c>
      <c r="G147" s="118"/>
      <c r="H147" s="118">
        <v>15.85</v>
      </c>
      <c r="I147" s="118">
        <v>67</v>
      </c>
      <c r="J147" s="137" t="s">
        <v>666</v>
      </c>
      <c r="K147" s="118">
        <f t="shared" si="84"/>
        <v>-33.65</v>
      </c>
      <c r="L147" s="138">
        <f t="shared" si="85"/>
        <v>-0.67979797979797973</v>
      </c>
      <c r="M147" s="135" t="s">
        <v>663</v>
      </c>
      <c r="N147" s="139">
        <v>43627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27</v>
      </c>
      <c r="B148" s="105">
        <v>42093</v>
      </c>
      <c r="C148" s="105"/>
      <c r="D148" s="106" t="s">
        <v>667</v>
      </c>
      <c r="E148" s="107" t="s">
        <v>623</v>
      </c>
      <c r="F148" s="108">
        <v>183.5</v>
      </c>
      <c r="G148" s="107"/>
      <c r="H148" s="107">
        <v>219</v>
      </c>
      <c r="I148" s="125">
        <v>218</v>
      </c>
      <c r="J148" s="126" t="s">
        <v>668</v>
      </c>
      <c r="K148" s="127">
        <f t="shared" si="84"/>
        <v>35.5</v>
      </c>
      <c r="L148" s="128">
        <f t="shared" si="85"/>
        <v>0.19346049046321526</v>
      </c>
      <c r="M148" s="129" t="s">
        <v>599</v>
      </c>
      <c r="N148" s="130">
        <v>42103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28</v>
      </c>
      <c r="B149" s="105">
        <v>42114</v>
      </c>
      <c r="C149" s="105"/>
      <c r="D149" s="106" t="s">
        <v>669</v>
      </c>
      <c r="E149" s="107" t="s">
        <v>623</v>
      </c>
      <c r="F149" s="108">
        <f>(227+237)/2</f>
        <v>232</v>
      </c>
      <c r="G149" s="107"/>
      <c r="H149" s="107">
        <v>298</v>
      </c>
      <c r="I149" s="125">
        <v>298</v>
      </c>
      <c r="J149" s="126" t="s">
        <v>625</v>
      </c>
      <c r="K149" s="127">
        <f t="shared" si="84"/>
        <v>66</v>
      </c>
      <c r="L149" s="128">
        <f t="shared" si="85"/>
        <v>0.28448275862068967</v>
      </c>
      <c r="M149" s="129" t="s">
        <v>599</v>
      </c>
      <c r="N149" s="130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29</v>
      </c>
      <c r="B150" s="105">
        <v>42128</v>
      </c>
      <c r="C150" s="105"/>
      <c r="D150" s="106" t="s">
        <v>670</v>
      </c>
      <c r="E150" s="107" t="s">
        <v>600</v>
      </c>
      <c r="F150" s="108">
        <v>385</v>
      </c>
      <c r="G150" s="107"/>
      <c r="H150" s="107">
        <f>212.5+331</f>
        <v>543.5</v>
      </c>
      <c r="I150" s="125">
        <v>510</v>
      </c>
      <c r="J150" s="126" t="s">
        <v>671</v>
      </c>
      <c r="K150" s="127">
        <f t="shared" si="84"/>
        <v>158.5</v>
      </c>
      <c r="L150" s="128">
        <f t="shared" si="85"/>
        <v>0.41168831168831171</v>
      </c>
      <c r="M150" s="129" t="s">
        <v>599</v>
      </c>
      <c r="N150" s="130">
        <v>42235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30</v>
      </c>
      <c r="B151" s="105">
        <v>42128</v>
      </c>
      <c r="C151" s="105"/>
      <c r="D151" s="106" t="s">
        <v>672</v>
      </c>
      <c r="E151" s="107" t="s">
        <v>600</v>
      </c>
      <c r="F151" s="108">
        <v>115.5</v>
      </c>
      <c r="G151" s="107"/>
      <c r="H151" s="107">
        <v>146</v>
      </c>
      <c r="I151" s="125">
        <v>142</v>
      </c>
      <c r="J151" s="126" t="s">
        <v>673</v>
      </c>
      <c r="K151" s="127">
        <f t="shared" si="84"/>
        <v>30.5</v>
      </c>
      <c r="L151" s="128">
        <f t="shared" si="85"/>
        <v>0.26406926406926406</v>
      </c>
      <c r="M151" s="129" t="s">
        <v>599</v>
      </c>
      <c r="N151" s="130">
        <v>42202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31</v>
      </c>
      <c r="B152" s="105">
        <v>42151</v>
      </c>
      <c r="C152" s="105"/>
      <c r="D152" s="106" t="s">
        <v>674</v>
      </c>
      <c r="E152" s="107" t="s">
        <v>600</v>
      </c>
      <c r="F152" s="108">
        <v>237.5</v>
      </c>
      <c r="G152" s="107"/>
      <c r="H152" s="107">
        <v>279.5</v>
      </c>
      <c r="I152" s="125">
        <v>278</v>
      </c>
      <c r="J152" s="126" t="s">
        <v>625</v>
      </c>
      <c r="K152" s="127">
        <f t="shared" si="84"/>
        <v>42</v>
      </c>
      <c r="L152" s="128">
        <f t="shared" si="85"/>
        <v>0.17684210526315788</v>
      </c>
      <c r="M152" s="129" t="s">
        <v>599</v>
      </c>
      <c r="N152" s="130">
        <v>42222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32</v>
      </c>
      <c r="B153" s="105">
        <v>42174</v>
      </c>
      <c r="C153" s="105"/>
      <c r="D153" s="106" t="s">
        <v>644</v>
      </c>
      <c r="E153" s="107" t="s">
        <v>623</v>
      </c>
      <c r="F153" s="108">
        <v>340</v>
      </c>
      <c r="G153" s="107"/>
      <c r="H153" s="107">
        <v>448</v>
      </c>
      <c r="I153" s="125">
        <v>448</v>
      </c>
      <c r="J153" s="126" t="s">
        <v>625</v>
      </c>
      <c r="K153" s="127">
        <f t="shared" si="84"/>
        <v>108</v>
      </c>
      <c r="L153" s="128">
        <f t="shared" si="85"/>
        <v>0.31764705882352939</v>
      </c>
      <c r="M153" s="129" t="s">
        <v>599</v>
      </c>
      <c r="N153" s="130">
        <v>43018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33</v>
      </c>
      <c r="B154" s="105">
        <v>42191</v>
      </c>
      <c r="C154" s="105"/>
      <c r="D154" s="106" t="s">
        <v>675</v>
      </c>
      <c r="E154" s="107" t="s">
        <v>623</v>
      </c>
      <c r="F154" s="108">
        <v>390</v>
      </c>
      <c r="G154" s="107"/>
      <c r="H154" s="107">
        <v>460</v>
      </c>
      <c r="I154" s="125">
        <v>460</v>
      </c>
      <c r="J154" s="126" t="s">
        <v>625</v>
      </c>
      <c r="K154" s="127">
        <f t="shared" ref="K154:K174" si="86">H154-F154</f>
        <v>70</v>
      </c>
      <c r="L154" s="128">
        <f t="shared" ref="L154:L174" si="87">K154/F154</f>
        <v>0.17948717948717949</v>
      </c>
      <c r="M154" s="129" t="s">
        <v>599</v>
      </c>
      <c r="N154" s="130">
        <v>42478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34</v>
      </c>
      <c r="B155" s="109">
        <v>42195</v>
      </c>
      <c r="C155" s="109"/>
      <c r="D155" s="110" t="s">
        <v>676</v>
      </c>
      <c r="E155" s="111" t="s">
        <v>623</v>
      </c>
      <c r="F155" s="112">
        <v>122.5</v>
      </c>
      <c r="G155" s="112"/>
      <c r="H155" s="113">
        <v>61</v>
      </c>
      <c r="I155" s="131">
        <v>172</v>
      </c>
      <c r="J155" s="132" t="s">
        <v>677</v>
      </c>
      <c r="K155" s="133">
        <f t="shared" si="86"/>
        <v>-61.5</v>
      </c>
      <c r="L155" s="134">
        <f t="shared" si="87"/>
        <v>-0.50204081632653064</v>
      </c>
      <c r="M155" s="135" t="s">
        <v>663</v>
      </c>
      <c r="N155" s="136">
        <v>43333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35</v>
      </c>
      <c r="B156" s="105">
        <v>42219</v>
      </c>
      <c r="C156" s="105"/>
      <c r="D156" s="106" t="s">
        <v>678</v>
      </c>
      <c r="E156" s="107" t="s">
        <v>623</v>
      </c>
      <c r="F156" s="108">
        <v>297.5</v>
      </c>
      <c r="G156" s="107"/>
      <c r="H156" s="107">
        <v>350</v>
      </c>
      <c r="I156" s="125">
        <v>360</v>
      </c>
      <c r="J156" s="126" t="s">
        <v>679</v>
      </c>
      <c r="K156" s="127">
        <f t="shared" si="86"/>
        <v>52.5</v>
      </c>
      <c r="L156" s="128">
        <f t="shared" si="87"/>
        <v>0.17647058823529413</v>
      </c>
      <c r="M156" s="129" t="s">
        <v>599</v>
      </c>
      <c r="N156" s="130">
        <v>42232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36</v>
      </c>
      <c r="B157" s="105">
        <v>42219</v>
      </c>
      <c r="C157" s="105"/>
      <c r="D157" s="106" t="s">
        <v>680</v>
      </c>
      <c r="E157" s="107" t="s">
        <v>623</v>
      </c>
      <c r="F157" s="108">
        <v>115.5</v>
      </c>
      <c r="G157" s="107"/>
      <c r="H157" s="107">
        <v>149</v>
      </c>
      <c r="I157" s="125">
        <v>140</v>
      </c>
      <c r="J157" s="140" t="s">
        <v>681</v>
      </c>
      <c r="K157" s="127">
        <f t="shared" si="86"/>
        <v>33.5</v>
      </c>
      <c r="L157" s="128">
        <f t="shared" si="87"/>
        <v>0.29004329004329005</v>
      </c>
      <c r="M157" s="129" t="s">
        <v>599</v>
      </c>
      <c r="N157" s="130">
        <v>42740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37</v>
      </c>
      <c r="B158" s="105">
        <v>42251</v>
      </c>
      <c r="C158" s="105"/>
      <c r="D158" s="106" t="s">
        <v>674</v>
      </c>
      <c r="E158" s="107" t="s">
        <v>623</v>
      </c>
      <c r="F158" s="108">
        <v>226</v>
      </c>
      <c r="G158" s="107"/>
      <c r="H158" s="107">
        <v>292</v>
      </c>
      <c r="I158" s="125">
        <v>292</v>
      </c>
      <c r="J158" s="126" t="s">
        <v>682</v>
      </c>
      <c r="K158" s="127">
        <f t="shared" si="86"/>
        <v>66</v>
      </c>
      <c r="L158" s="128">
        <f t="shared" si="87"/>
        <v>0.29203539823008851</v>
      </c>
      <c r="M158" s="129" t="s">
        <v>599</v>
      </c>
      <c r="N158" s="130">
        <v>42286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38</v>
      </c>
      <c r="B159" s="105">
        <v>42254</v>
      </c>
      <c r="C159" s="105"/>
      <c r="D159" s="106" t="s">
        <v>669</v>
      </c>
      <c r="E159" s="107" t="s">
        <v>623</v>
      </c>
      <c r="F159" s="108">
        <v>232.5</v>
      </c>
      <c r="G159" s="107"/>
      <c r="H159" s="107">
        <v>312.5</v>
      </c>
      <c r="I159" s="125">
        <v>310</v>
      </c>
      <c r="J159" s="126" t="s">
        <v>625</v>
      </c>
      <c r="K159" s="127">
        <f t="shared" si="86"/>
        <v>80</v>
      </c>
      <c r="L159" s="128">
        <f t="shared" si="87"/>
        <v>0.34408602150537637</v>
      </c>
      <c r="M159" s="129" t="s">
        <v>599</v>
      </c>
      <c r="N159" s="130">
        <v>42823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39</v>
      </c>
      <c r="B160" s="105">
        <v>42268</v>
      </c>
      <c r="C160" s="105"/>
      <c r="D160" s="106" t="s">
        <v>683</v>
      </c>
      <c r="E160" s="107" t="s">
        <v>623</v>
      </c>
      <c r="F160" s="108">
        <v>196.5</v>
      </c>
      <c r="G160" s="107"/>
      <c r="H160" s="107">
        <v>238</v>
      </c>
      <c r="I160" s="125">
        <v>238</v>
      </c>
      <c r="J160" s="126" t="s">
        <v>682</v>
      </c>
      <c r="K160" s="127">
        <f t="shared" si="86"/>
        <v>41.5</v>
      </c>
      <c r="L160" s="128">
        <f t="shared" si="87"/>
        <v>0.21119592875318066</v>
      </c>
      <c r="M160" s="129" t="s">
        <v>599</v>
      </c>
      <c r="N160" s="130">
        <v>42291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40</v>
      </c>
      <c r="B161" s="105">
        <v>42271</v>
      </c>
      <c r="C161" s="105"/>
      <c r="D161" s="106" t="s">
        <v>622</v>
      </c>
      <c r="E161" s="107" t="s">
        <v>623</v>
      </c>
      <c r="F161" s="108">
        <v>65</v>
      </c>
      <c r="G161" s="107"/>
      <c r="H161" s="107">
        <v>82</v>
      </c>
      <c r="I161" s="125">
        <v>82</v>
      </c>
      <c r="J161" s="126" t="s">
        <v>682</v>
      </c>
      <c r="K161" s="127">
        <f t="shared" si="86"/>
        <v>17</v>
      </c>
      <c r="L161" s="128">
        <f t="shared" si="87"/>
        <v>0.26153846153846155</v>
      </c>
      <c r="M161" s="129" t="s">
        <v>599</v>
      </c>
      <c r="N161" s="130">
        <v>42578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41</v>
      </c>
      <c r="B162" s="105">
        <v>42291</v>
      </c>
      <c r="C162" s="105"/>
      <c r="D162" s="106" t="s">
        <v>684</v>
      </c>
      <c r="E162" s="107" t="s">
        <v>623</v>
      </c>
      <c r="F162" s="108">
        <v>144</v>
      </c>
      <c r="G162" s="107"/>
      <c r="H162" s="107">
        <v>182.5</v>
      </c>
      <c r="I162" s="125">
        <v>181</v>
      </c>
      <c r="J162" s="126" t="s">
        <v>682</v>
      </c>
      <c r="K162" s="127">
        <f t="shared" si="86"/>
        <v>38.5</v>
      </c>
      <c r="L162" s="128">
        <f t="shared" si="87"/>
        <v>0.2673611111111111</v>
      </c>
      <c r="M162" s="129" t="s">
        <v>599</v>
      </c>
      <c r="N162" s="130">
        <v>42817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42</v>
      </c>
      <c r="B163" s="105">
        <v>42291</v>
      </c>
      <c r="C163" s="105"/>
      <c r="D163" s="106" t="s">
        <v>685</v>
      </c>
      <c r="E163" s="107" t="s">
        <v>623</v>
      </c>
      <c r="F163" s="108">
        <v>264</v>
      </c>
      <c r="G163" s="107"/>
      <c r="H163" s="107">
        <v>311</v>
      </c>
      <c r="I163" s="125">
        <v>311</v>
      </c>
      <c r="J163" s="126" t="s">
        <v>682</v>
      </c>
      <c r="K163" s="127">
        <f t="shared" si="86"/>
        <v>47</v>
      </c>
      <c r="L163" s="128">
        <f t="shared" si="87"/>
        <v>0.17803030303030304</v>
      </c>
      <c r="M163" s="129" t="s">
        <v>599</v>
      </c>
      <c r="N163" s="130">
        <v>42604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43</v>
      </c>
      <c r="B164" s="105">
        <v>42318</v>
      </c>
      <c r="C164" s="105"/>
      <c r="D164" s="106" t="s">
        <v>686</v>
      </c>
      <c r="E164" s="107" t="s">
        <v>600</v>
      </c>
      <c r="F164" s="108">
        <v>549.5</v>
      </c>
      <c r="G164" s="107"/>
      <c r="H164" s="107">
        <v>630</v>
      </c>
      <c r="I164" s="125">
        <v>630</v>
      </c>
      <c r="J164" s="126" t="s">
        <v>682</v>
      </c>
      <c r="K164" s="127">
        <f t="shared" si="86"/>
        <v>80.5</v>
      </c>
      <c r="L164" s="128">
        <f t="shared" si="87"/>
        <v>0.1464968152866242</v>
      </c>
      <c r="M164" s="129" t="s">
        <v>599</v>
      </c>
      <c r="N164" s="130">
        <v>42419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44</v>
      </c>
      <c r="B165" s="105">
        <v>42342</v>
      </c>
      <c r="C165" s="105"/>
      <c r="D165" s="106" t="s">
        <v>687</v>
      </c>
      <c r="E165" s="107" t="s">
        <v>623</v>
      </c>
      <c r="F165" s="108">
        <v>1027.5</v>
      </c>
      <c r="G165" s="107"/>
      <c r="H165" s="107">
        <v>1315</v>
      </c>
      <c r="I165" s="125">
        <v>1250</v>
      </c>
      <c r="J165" s="126" t="s">
        <v>682</v>
      </c>
      <c r="K165" s="127">
        <f t="shared" si="86"/>
        <v>287.5</v>
      </c>
      <c r="L165" s="128">
        <f t="shared" si="87"/>
        <v>0.27980535279805352</v>
      </c>
      <c r="M165" s="129" t="s">
        <v>599</v>
      </c>
      <c r="N165" s="130">
        <v>43244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45</v>
      </c>
      <c r="B166" s="105">
        <v>42367</v>
      </c>
      <c r="C166" s="105"/>
      <c r="D166" s="106" t="s">
        <v>688</v>
      </c>
      <c r="E166" s="107" t="s">
        <v>623</v>
      </c>
      <c r="F166" s="108">
        <v>465</v>
      </c>
      <c r="G166" s="107"/>
      <c r="H166" s="107">
        <v>540</v>
      </c>
      <c r="I166" s="125">
        <v>540</v>
      </c>
      <c r="J166" s="126" t="s">
        <v>682</v>
      </c>
      <c r="K166" s="127">
        <f t="shared" si="86"/>
        <v>75</v>
      </c>
      <c r="L166" s="128">
        <f t="shared" si="87"/>
        <v>0.16129032258064516</v>
      </c>
      <c r="M166" s="129" t="s">
        <v>599</v>
      </c>
      <c r="N166" s="130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46</v>
      </c>
      <c r="B167" s="105">
        <v>42380</v>
      </c>
      <c r="C167" s="105"/>
      <c r="D167" s="106" t="s">
        <v>390</v>
      </c>
      <c r="E167" s="107" t="s">
        <v>600</v>
      </c>
      <c r="F167" s="108">
        <v>81</v>
      </c>
      <c r="G167" s="107"/>
      <c r="H167" s="107">
        <v>110</v>
      </c>
      <c r="I167" s="125">
        <v>110</v>
      </c>
      <c r="J167" s="126" t="s">
        <v>682</v>
      </c>
      <c r="K167" s="127">
        <f t="shared" si="86"/>
        <v>29</v>
      </c>
      <c r="L167" s="128">
        <f t="shared" si="87"/>
        <v>0.35802469135802467</v>
      </c>
      <c r="M167" s="129" t="s">
        <v>599</v>
      </c>
      <c r="N167" s="130">
        <v>42745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47</v>
      </c>
      <c r="B168" s="105">
        <v>42382</v>
      </c>
      <c r="C168" s="105"/>
      <c r="D168" s="106" t="s">
        <v>689</v>
      </c>
      <c r="E168" s="107" t="s">
        <v>600</v>
      </c>
      <c r="F168" s="108">
        <v>417.5</v>
      </c>
      <c r="G168" s="107"/>
      <c r="H168" s="107">
        <v>547</v>
      </c>
      <c r="I168" s="125">
        <v>535</v>
      </c>
      <c r="J168" s="126" t="s">
        <v>682</v>
      </c>
      <c r="K168" s="127">
        <f t="shared" si="86"/>
        <v>129.5</v>
      </c>
      <c r="L168" s="128">
        <f t="shared" si="87"/>
        <v>0.31017964071856285</v>
      </c>
      <c r="M168" s="129" t="s">
        <v>599</v>
      </c>
      <c r="N168" s="130">
        <v>42578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48</v>
      </c>
      <c r="B169" s="105">
        <v>42408</v>
      </c>
      <c r="C169" s="105"/>
      <c r="D169" s="106" t="s">
        <v>690</v>
      </c>
      <c r="E169" s="107" t="s">
        <v>623</v>
      </c>
      <c r="F169" s="108">
        <v>650</v>
      </c>
      <c r="G169" s="107"/>
      <c r="H169" s="107">
        <v>800</v>
      </c>
      <c r="I169" s="125">
        <v>800</v>
      </c>
      <c r="J169" s="126" t="s">
        <v>682</v>
      </c>
      <c r="K169" s="127">
        <f t="shared" si="86"/>
        <v>150</v>
      </c>
      <c r="L169" s="128">
        <f t="shared" si="87"/>
        <v>0.23076923076923078</v>
      </c>
      <c r="M169" s="129" t="s">
        <v>599</v>
      </c>
      <c r="N169" s="130">
        <v>43154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49</v>
      </c>
      <c r="B170" s="105">
        <v>42433</v>
      </c>
      <c r="C170" s="105"/>
      <c r="D170" s="106" t="s">
        <v>197</v>
      </c>
      <c r="E170" s="107" t="s">
        <v>623</v>
      </c>
      <c r="F170" s="108">
        <v>437.5</v>
      </c>
      <c r="G170" s="107"/>
      <c r="H170" s="107">
        <v>504.5</v>
      </c>
      <c r="I170" s="125">
        <v>522</v>
      </c>
      <c r="J170" s="126" t="s">
        <v>691</v>
      </c>
      <c r="K170" s="127">
        <f t="shared" si="86"/>
        <v>67</v>
      </c>
      <c r="L170" s="128">
        <f t="shared" si="87"/>
        <v>0.15314285714285714</v>
      </c>
      <c r="M170" s="129" t="s">
        <v>599</v>
      </c>
      <c r="N170" s="130">
        <v>42480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50</v>
      </c>
      <c r="B171" s="105">
        <v>42438</v>
      </c>
      <c r="C171" s="105"/>
      <c r="D171" s="106" t="s">
        <v>692</v>
      </c>
      <c r="E171" s="107" t="s">
        <v>623</v>
      </c>
      <c r="F171" s="108">
        <v>189.5</v>
      </c>
      <c r="G171" s="107"/>
      <c r="H171" s="107">
        <v>218</v>
      </c>
      <c r="I171" s="125">
        <v>218</v>
      </c>
      <c r="J171" s="126" t="s">
        <v>682</v>
      </c>
      <c r="K171" s="127">
        <f t="shared" si="86"/>
        <v>28.5</v>
      </c>
      <c r="L171" s="128">
        <f t="shared" si="87"/>
        <v>0.15039577836411611</v>
      </c>
      <c r="M171" s="129" t="s">
        <v>599</v>
      </c>
      <c r="N171" s="130">
        <v>43034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3">
        <v>51</v>
      </c>
      <c r="B172" s="114">
        <v>42471</v>
      </c>
      <c r="C172" s="114"/>
      <c r="D172" s="115" t="s">
        <v>693</v>
      </c>
      <c r="E172" s="116" t="s">
        <v>623</v>
      </c>
      <c r="F172" s="117">
        <v>36.5</v>
      </c>
      <c r="G172" s="118"/>
      <c r="H172" s="118">
        <v>15.85</v>
      </c>
      <c r="I172" s="118">
        <v>60</v>
      </c>
      <c r="J172" s="137" t="s">
        <v>694</v>
      </c>
      <c r="K172" s="133">
        <f t="shared" si="86"/>
        <v>-20.65</v>
      </c>
      <c r="L172" s="167">
        <f t="shared" si="87"/>
        <v>-0.5657534246575342</v>
      </c>
      <c r="M172" s="135" t="s">
        <v>663</v>
      </c>
      <c r="N172" s="168">
        <v>43627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52</v>
      </c>
      <c r="B173" s="105">
        <v>42472</v>
      </c>
      <c r="C173" s="105"/>
      <c r="D173" s="106" t="s">
        <v>695</v>
      </c>
      <c r="E173" s="107" t="s">
        <v>623</v>
      </c>
      <c r="F173" s="108">
        <v>93</v>
      </c>
      <c r="G173" s="107"/>
      <c r="H173" s="107">
        <v>149</v>
      </c>
      <c r="I173" s="125">
        <v>140</v>
      </c>
      <c r="J173" s="140" t="s">
        <v>696</v>
      </c>
      <c r="K173" s="127">
        <f t="shared" si="86"/>
        <v>56</v>
      </c>
      <c r="L173" s="128">
        <f t="shared" si="87"/>
        <v>0.60215053763440862</v>
      </c>
      <c r="M173" s="129" t="s">
        <v>599</v>
      </c>
      <c r="N173" s="130">
        <v>42740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53</v>
      </c>
      <c r="B174" s="105">
        <v>42472</v>
      </c>
      <c r="C174" s="105"/>
      <c r="D174" s="106" t="s">
        <v>697</v>
      </c>
      <c r="E174" s="107" t="s">
        <v>623</v>
      </c>
      <c r="F174" s="108">
        <v>130</v>
      </c>
      <c r="G174" s="107"/>
      <c r="H174" s="107">
        <v>150</v>
      </c>
      <c r="I174" s="125" t="s">
        <v>698</v>
      </c>
      <c r="J174" s="126" t="s">
        <v>682</v>
      </c>
      <c r="K174" s="127">
        <f t="shared" si="86"/>
        <v>20</v>
      </c>
      <c r="L174" s="128">
        <f t="shared" si="87"/>
        <v>0.15384615384615385</v>
      </c>
      <c r="M174" s="129" t="s">
        <v>599</v>
      </c>
      <c r="N174" s="130">
        <v>42564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54</v>
      </c>
      <c r="B175" s="105">
        <v>42473</v>
      </c>
      <c r="C175" s="105"/>
      <c r="D175" s="106" t="s">
        <v>354</v>
      </c>
      <c r="E175" s="107" t="s">
        <v>623</v>
      </c>
      <c r="F175" s="108">
        <v>196</v>
      </c>
      <c r="G175" s="107"/>
      <c r="H175" s="107">
        <v>299</v>
      </c>
      <c r="I175" s="125">
        <v>299</v>
      </c>
      <c r="J175" s="126" t="s">
        <v>682</v>
      </c>
      <c r="K175" s="127">
        <v>103</v>
      </c>
      <c r="L175" s="128">
        <v>0.52551020408163296</v>
      </c>
      <c r="M175" s="129" t="s">
        <v>599</v>
      </c>
      <c r="N175" s="130">
        <v>42620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55</v>
      </c>
      <c r="B176" s="105">
        <v>42473</v>
      </c>
      <c r="C176" s="105"/>
      <c r="D176" s="106" t="s">
        <v>756</v>
      </c>
      <c r="E176" s="107" t="s">
        <v>623</v>
      </c>
      <c r="F176" s="108">
        <v>88</v>
      </c>
      <c r="G176" s="107"/>
      <c r="H176" s="107">
        <v>103</v>
      </c>
      <c r="I176" s="125">
        <v>103</v>
      </c>
      <c r="J176" s="126" t="s">
        <v>682</v>
      </c>
      <c r="K176" s="127">
        <v>15</v>
      </c>
      <c r="L176" s="128">
        <v>0.170454545454545</v>
      </c>
      <c r="M176" s="129" t="s">
        <v>599</v>
      </c>
      <c r="N176" s="130">
        <v>42530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56</v>
      </c>
      <c r="B177" s="105">
        <v>42492</v>
      </c>
      <c r="C177" s="105"/>
      <c r="D177" s="106" t="s">
        <v>699</v>
      </c>
      <c r="E177" s="107" t="s">
        <v>623</v>
      </c>
      <c r="F177" s="108">
        <v>127.5</v>
      </c>
      <c r="G177" s="107"/>
      <c r="H177" s="107">
        <v>148</v>
      </c>
      <c r="I177" s="125" t="s">
        <v>700</v>
      </c>
      <c r="J177" s="126" t="s">
        <v>682</v>
      </c>
      <c r="K177" s="127">
        <f>H177-F177</f>
        <v>20.5</v>
      </c>
      <c r="L177" s="128">
        <f>K177/F177</f>
        <v>0.16078431372549021</v>
      </c>
      <c r="M177" s="129" t="s">
        <v>599</v>
      </c>
      <c r="N177" s="130">
        <v>42564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57</v>
      </c>
      <c r="B178" s="105">
        <v>42493</v>
      </c>
      <c r="C178" s="105"/>
      <c r="D178" s="106" t="s">
        <v>701</v>
      </c>
      <c r="E178" s="107" t="s">
        <v>623</v>
      </c>
      <c r="F178" s="108">
        <v>675</v>
      </c>
      <c r="G178" s="107"/>
      <c r="H178" s="107">
        <v>815</v>
      </c>
      <c r="I178" s="125" t="s">
        <v>702</v>
      </c>
      <c r="J178" s="126" t="s">
        <v>682</v>
      </c>
      <c r="K178" s="127">
        <f>H178-F178</f>
        <v>140</v>
      </c>
      <c r="L178" s="128">
        <f>K178/F178</f>
        <v>0.2074074074074074</v>
      </c>
      <c r="M178" s="129" t="s">
        <v>599</v>
      </c>
      <c r="N178" s="130">
        <v>43154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58</v>
      </c>
      <c r="B179" s="109">
        <v>42522</v>
      </c>
      <c r="C179" s="109"/>
      <c r="D179" s="110" t="s">
        <v>757</v>
      </c>
      <c r="E179" s="111" t="s">
        <v>623</v>
      </c>
      <c r="F179" s="112">
        <v>500</v>
      </c>
      <c r="G179" s="112"/>
      <c r="H179" s="113">
        <v>232.5</v>
      </c>
      <c r="I179" s="131" t="s">
        <v>758</v>
      </c>
      <c r="J179" s="132" t="s">
        <v>759</v>
      </c>
      <c r="K179" s="133">
        <f>H179-F179</f>
        <v>-267.5</v>
      </c>
      <c r="L179" s="134">
        <f>K179/F179</f>
        <v>-0.53500000000000003</v>
      </c>
      <c r="M179" s="135" t="s">
        <v>663</v>
      </c>
      <c r="N179" s="136">
        <v>43735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59</v>
      </c>
      <c r="B180" s="105">
        <v>42527</v>
      </c>
      <c r="C180" s="105"/>
      <c r="D180" s="106" t="s">
        <v>703</v>
      </c>
      <c r="E180" s="107" t="s">
        <v>623</v>
      </c>
      <c r="F180" s="108">
        <v>110</v>
      </c>
      <c r="G180" s="107"/>
      <c r="H180" s="107">
        <v>126.5</v>
      </c>
      <c r="I180" s="125">
        <v>125</v>
      </c>
      <c r="J180" s="126" t="s">
        <v>632</v>
      </c>
      <c r="K180" s="127">
        <f>H180-F180</f>
        <v>16.5</v>
      </c>
      <c r="L180" s="128">
        <f>K180/F180</f>
        <v>0.15</v>
      </c>
      <c r="M180" s="129" t="s">
        <v>599</v>
      </c>
      <c r="N180" s="130">
        <v>42552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60</v>
      </c>
      <c r="B181" s="105">
        <v>42538</v>
      </c>
      <c r="C181" s="105"/>
      <c r="D181" s="106" t="s">
        <v>704</v>
      </c>
      <c r="E181" s="107" t="s">
        <v>623</v>
      </c>
      <c r="F181" s="108">
        <v>44</v>
      </c>
      <c r="G181" s="107"/>
      <c r="H181" s="107">
        <v>69.5</v>
      </c>
      <c r="I181" s="125">
        <v>69.5</v>
      </c>
      <c r="J181" s="126" t="s">
        <v>705</v>
      </c>
      <c r="K181" s="127">
        <f>H181-F181</f>
        <v>25.5</v>
      </c>
      <c r="L181" s="128">
        <f>K181/F181</f>
        <v>0.57954545454545459</v>
      </c>
      <c r="M181" s="129" t="s">
        <v>599</v>
      </c>
      <c r="N181" s="130">
        <v>42977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61</v>
      </c>
      <c r="B182" s="105">
        <v>42549</v>
      </c>
      <c r="C182" s="105"/>
      <c r="D182" s="147" t="s">
        <v>760</v>
      </c>
      <c r="E182" s="107" t="s">
        <v>623</v>
      </c>
      <c r="F182" s="108">
        <v>262.5</v>
      </c>
      <c r="G182" s="107"/>
      <c r="H182" s="107">
        <v>340</v>
      </c>
      <c r="I182" s="125">
        <v>333</v>
      </c>
      <c r="J182" s="126" t="s">
        <v>761</v>
      </c>
      <c r="K182" s="127">
        <v>77.5</v>
      </c>
      <c r="L182" s="128">
        <v>0.29523809523809502</v>
      </c>
      <c r="M182" s="129" t="s">
        <v>599</v>
      </c>
      <c r="N182" s="130">
        <v>43017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62</v>
      </c>
      <c r="B183" s="105">
        <v>42549</v>
      </c>
      <c r="C183" s="105"/>
      <c r="D183" s="147" t="s">
        <v>762</v>
      </c>
      <c r="E183" s="107" t="s">
        <v>623</v>
      </c>
      <c r="F183" s="108">
        <v>840</v>
      </c>
      <c r="G183" s="107"/>
      <c r="H183" s="107">
        <v>1230</v>
      </c>
      <c r="I183" s="125">
        <v>1230</v>
      </c>
      <c r="J183" s="126" t="s">
        <v>682</v>
      </c>
      <c r="K183" s="127">
        <v>390</v>
      </c>
      <c r="L183" s="128">
        <v>0.46428571428571402</v>
      </c>
      <c r="M183" s="129" t="s">
        <v>599</v>
      </c>
      <c r="N183" s="130">
        <v>42649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4">
        <v>63</v>
      </c>
      <c r="B184" s="142">
        <v>42556</v>
      </c>
      <c r="C184" s="142"/>
      <c r="D184" s="143" t="s">
        <v>706</v>
      </c>
      <c r="E184" s="144" t="s">
        <v>623</v>
      </c>
      <c r="F184" s="145">
        <v>395</v>
      </c>
      <c r="G184" s="146"/>
      <c r="H184" s="146">
        <f>(468.5+342.5)/2</f>
        <v>405.5</v>
      </c>
      <c r="I184" s="146">
        <v>510</v>
      </c>
      <c r="J184" s="169" t="s">
        <v>707</v>
      </c>
      <c r="K184" s="170">
        <f t="shared" ref="K184:K190" si="88">H184-F184</f>
        <v>10.5</v>
      </c>
      <c r="L184" s="171">
        <f t="shared" ref="L184:L190" si="89">K184/F184</f>
        <v>2.6582278481012658E-2</v>
      </c>
      <c r="M184" s="172" t="s">
        <v>708</v>
      </c>
      <c r="N184" s="173">
        <v>43606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64</v>
      </c>
      <c r="B185" s="109">
        <v>42584</v>
      </c>
      <c r="C185" s="109"/>
      <c r="D185" s="110" t="s">
        <v>709</v>
      </c>
      <c r="E185" s="111" t="s">
        <v>600</v>
      </c>
      <c r="F185" s="112">
        <f>169.5-12.8</f>
        <v>156.69999999999999</v>
      </c>
      <c r="G185" s="112"/>
      <c r="H185" s="113">
        <v>77</v>
      </c>
      <c r="I185" s="131" t="s">
        <v>710</v>
      </c>
      <c r="J185" s="383" t="s">
        <v>3401</v>
      </c>
      <c r="K185" s="133">
        <f t="shared" si="88"/>
        <v>-79.699999999999989</v>
      </c>
      <c r="L185" s="134">
        <f t="shared" si="89"/>
        <v>-0.50861518825781749</v>
      </c>
      <c r="M185" s="135" t="s">
        <v>663</v>
      </c>
      <c r="N185" s="136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65</v>
      </c>
      <c r="B186" s="109">
        <v>42586</v>
      </c>
      <c r="C186" s="109"/>
      <c r="D186" s="110" t="s">
        <v>711</v>
      </c>
      <c r="E186" s="111" t="s">
        <v>623</v>
      </c>
      <c r="F186" s="112">
        <v>400</v>
      </c>
      <c r="G186" s="112"/>
      <c r="H186" s="113">
        <v>305</v>
      </c>
      <c r="I186" s="131">
        <v>475</v>
      </c>
      <c r="J186" s="132" t="s">
        <v>712</v>
      </c>
      <c r="K186" s="133">
        <f t="shared" si="88"/>
        <v>-95</v>
      </c>
      <c r="L186" s="134">
        <f t="shared" si="89"/>
        <v>-0.23749999999999999</v>
      </c>
      <c r="M186" s="135" t="s">
        <v>663</v>
      </c>
      <c r="N186" s="136">
        <v>43606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66</v>
      </c>
      <c r="B187" s="105">
        <v>42593</v>
      </c>
      <c r="C187" s="105"/>
      <c r="D187" s="106" t="s">
        <v>713</v>
      </c>
      <c r="E187" s="107" t="s">
        <v>623</v>
      </c>
      <c r="F187" s="108">
        <v>86.5</v>
      </c>
      <c r="G187" s="107"/>
      <c r="H187" s="107">
        <v>130</v>
      </c>
      <c r="I187" s="125">
        <v>130</v>
      </c>
      <c r="J187" s="140" t="s">
        <v>714</v>
      </c>
      <c r="K187" s="127">
        <f t="shared" si="88"/>
        <v>43.5</v>
      </c>
      <c r="L187" s="128">
        <f t="shared" si="89"/>
        <v>0.50289017341040465</v>
      </c>
      <c r="M187" s="129" t="s">
        <v>599</v>
      </c>
      <c r="N187" s="130">
        <v>43091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67</v>
      </c>
      <c r="B188" s="109">
        <v>42600</v>
      </c>
      <c r="C188" s="109"/>
      <c r="D188" s="110" t="s">
        <v>381</v>
      </c>
      <c r="E188" s="111" t="s">
        <v>623</v>
      </c>
      <c r="F188" s="112">
        <v>133.5</v>
      </c>
      <c r="G188" s="112"/>
      <c r="H188" s="113">
        <v>126.5</v>
      </c>
      <c r="I188" s="131">
        <v>178</v>
      </c>
      <c r="J188" s="132" t="s">
        <v>715</v>
      </c>
      <c r="K188" s="133">
        <f t="shared" si="88"/>
        <v>-7</v>
      </c>
      <c r="L188" s="134">
        <f t="shared" si="89"/>
        <v>-5.2434456928838954E-2</v>
      </c>
      <c r="M188" s="135" t="s">
        <v>663</v>
      </c>
      <c r="N188" s="136">
        <v>42615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68</v>
      </c>
      <c r="B189" s="105">
        <v>42613</v>
      </c>
      <c r="C189" s="105"/>
      <c r="D189" s="106" t="s">
        <v>716</v>
      </c>
      <c r="E189" s="107" t="s">
        <v>623</v>
      </c>
      <c r="F189" s="108">
        <v>560</v>
      </c>
      <c r="G189" s="107"/>
      <c r="H189" s="107">
        <v>725</v>
      </c>
      <c r="I189" s="125">
        <v>725</v>
      </c>
      <c r="J189" s="126" t="s">
        <v>625</v>
      </c>
      <c r="K189" s="127">
        <f t="shared" si="88"/>
        <v>165</v>
      </c>
      <c r="L189" s="128">
        <f t="shared" si="89"/>
        <v>0.29464285714285715</v>
      </c>
      <c r="M189" s="129" t="s">
        <v>599</v>
      </c>
      <c r="N189" s="130">
        <v>42456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69</v>
      </c>
      <c r="B190" s="105">
        <v>42614</v>
      </c>
      <c r="C190" s="105"/>
      <c r="D190" s="106" t="s">
        <v>717</v>
      </c>
      <c r="E190" s="107" t="s">
        <v>623</v>
      </c>
      <c r="F190" s="108">
        <v>160.5</v>
      </c>
      <c r="G190" s="107"/>
      <c r="H190" s="107">
        <v>210</v>
      </c>
      <c r="I190" s="125">
        <v>210</v>
      </c>
      <c r="J190" s="126" t="s">
        <v>625</v>
      </c>
      <c r="K190" s="127">
        <f t="shared" si="88"/>
        <v>49.5</v>
      </c>
      <c r="L190" s="128">
        <f t="shared" si="89"/>
        <v>0.30841121495327101</v>
      </c>
      <c r="M190" s="129" t="s">
        <v>599</v>
      </c>
      <c r="N190" s="130">
        <v>42871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70</v>
      </c>
      <c r="B191" s="105">
        <v>42646</v>
      </c>
      <c r="C191" s="105"/>
      <c r="D191" s="147" t="s">
        <v>405</v>
      </c>
      <c r="E191" s="107" t="s">
        <v>623</v>
      </c>
      <c r="F191" s="108">
        <v>430</v>
      </c>
      <c r="G191" s="107"/>
      <c r="H191" s="107">
        <v>596</v>
      </c>
      <c r="I191" s="125">
        <v>575</v>
      </c>
      <c r="J191" s="126" t="s">
        <v>763</v>
      </c>
      <c r="K191" s="127">
        <v>166</v>
      </c>
      <c r="L191" s="128">
        <v>0.38604651162790699</v>
      </c>
      <c r="M191" s="129" t="s">
        <v>599</v>
      </c>
      <c r="N191" s="130">
        <v>42769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71</v>
      </c>
      <c r="B192" s="105">
        <v>42657</v>
      </c>
      <c r="C192" s="105"/>
      <c r="D192" s="106" t="s">
        <v>718</v>
      </c>
      <c r="E192" s="107" t="s">
        <v>623</v>
      </c>
      <c r="F192" s="108">
        <v>280</v>
      </c>
      <c r="G192" s="107"/>
      <c r="H192" s="107">
        <v>345</v>
      </c>
      <c r="I192" s="125">
        <v>345</v>
      </c>
      <c r="J192" s="126" t="s">
        <v>625</v>
      </c>
      <c r="K192" s="127">
        <f t="shared" ref="K192:K197" si="90">H192-F192</f>
        <v>65</v>
      </c>
      <c r="L192" s="128">
        <f>K192/F192</f>
        <v>0.23214285714285715</v>
      </c>
      <c r="M192" s="129" t="s">
        <v>599</v>
      </c>
      <c r="N192" s="130">
        <v>42814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72</v>
      </c>
      <c r="B193" s="105">
        <v>42657</v>
      </c>
      <c r="C193" s="105"/>
      <c r="D193" s="106" t="s">
        <v>719</v>
      </c>
      <c r="E193" s="107" t="s">
        <v>623</v>
      </c>
      <c r="F193" s="108">
        <v>245</v>
      </c>
      <c r="G193" s="107"/>
      <c r="H193" s="107">
        <v>325.5</v>
      </c>
      <c r="I193" s="125">
        <v>330</v>
      </c>
      <c r="J193" s="126" t="s">
        <v>720</v>
      </c>
      <c r="K193" s="127">
        <f t="shared" si="90"/>
        <v>80.5</v>
      </c>
      <c r="L193" s="128">
        <f>K193/F193</f>
        <v>0.32857142857142857</v>
      </c>
      <c r="M193" s="129" t="s">
        <v>599</v>
      </c>
      <c r="N193" s="130">
        <v>42769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73</v>
      </c>
      <c r="B194" s="105">
        <v>42660</v>
      </c>
      <c r="C194" s="105"/>
      <c r="D194" s="106" t="s">
        <v>349</v>
      </c>
      <c r="E194" s="107" t="s">
        <v>623</v>
      </c>
      <c r="F194" s="108">
        <v>125</v>
      </c>
      <c r="G194" s="107"/>
      <c r="H194" s="107">
        <v>160</v>
      </c>
      <c r="I194" s="125">
        <v>160</v>
      </c>
      <c r="J194" s="126" t="s">
        <v>682</v>
      </c>
      <c r="K194" s="127">
        <f t="shared" si="90"/>
        <v>35</v>
      </c>
      <c r="L194" s="128">
        <v>0.28000000000000003</v>
      </c>
      <c r="M194" s="129" t="s">
        <v>599</v>
      </c>
      <c r="N194" s="130">
        <v>42803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74</v>
      </c>
      <c r="B195" s="105">
        <v>42660</v>
      </c>
      <c r="C195" s="105"/>
      <c r="D195" s="106" t="s">
        <v>483</v>
      </c>
      <c r="E195" s="107" t="s">
        <v>623</v>
      </c>
      <c r="F195" s="108">
        <v>114</v>
      </c>
      <c r="G195" s="107"/>
      <c r="H195" s="107">
        <v>145</v>
      </c>
      <c r="I195" s="125">
        <v>145</v>
      </c>
      <c r="J195" s="126" t="s">
        <v>682</v>
      </c>
      <c r="K195" s="127">
        <f t="shared" si="90"/>
        <v>31</v>
      </c>
      <c r="L195" s="128">
        <f>K195/F195</f>
        <v>0.27192982456140352</v>
      </c>
      <c r="M195" s="129" t="s">
        <v>599</v>
      </c>
      <c r="N195" s="130">
        <v>42859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75</v>
      </c>
      <c r="B196" s="105">
        <v>42660</v>
      </c>
      <c r="C196" s="105"/>
      <c r="D196" s="106" t="s">
        <v>721</v>
      </c>
      <c r="E196" s="107" t="s">
        <v>623</v>
      </c>
      <c r="F196" s="108">
        <v>212</v>
      </c>
      <c r="G196" s="107"/>
      <c r="H196" s="107">
        <v>280</v>
      </c>
      <c r="I196" s="125">
        <v>276</v>
      </c>
      <c r="J196" s="126" t="s">
        <v>722</v>
      </c>
      <c r="K196" s="127">
        <f t="shared" si="90"/>
        <v>68</v>
      </c>
      <c r="L196" s="128">
        <f>K196/F196</f>
        <v>0.32075471698113206</v>
      </c>
      <c r="M196" s="129" t="s">
        <v>599</v>
      </c>
      <c r="N196" s="130">
        <v>42858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76</v>
      </c>
      <c r="B197" s="105">
        <v>42678</v>
      </c>
      <c r="C197" s="105"/>
      <c r="D197" s="106" t="s">
        <v>151</v>
      </c>
      <c r="E197" s="107" t="s">
        <v>623</v>
      </c>
      <c r="F197" s="108">
        <v>155</v>
      </c>
      <c r="G197" s="107"/>
      <c r="H197" s="107">
        <v>210</v>
      </c>
      <c r="I197" s="125">
        <v>210</v>
      </c>
      <c r="J197" s="126" t="s">
        <v>723</v>
      </c>
      <c r="K197" s="127">
        <f t="shared" si="90"/>
        <v>55</v>
      </c>
      <c r="L197" s="128">
        <f>K197/F197</f>
        <v>0.35483870967741937</v>
      </c>
      <c r="M197" s="129" t="s">
        <v>599</v>
      </c>
      <c r="N197" s="130">
        <v>42944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77</v>
      </c>
      <c r="B198" s="109">
        <v>42710</v>
      </c>
      <c r="C198" s="109"/>
      <c r="D198" s="110" t="s">
        <v>764</v>
      </c>
      <c r="E198" s="111" t="s">
        <v>623</v>
      </c>
      <c r="F198" s="112">
        <v>150.5</v>
      </c>
      <c r="G198" s="112"/>
      <c r="H198" s="113">
        <v>72.5</v>
      </c>
      <c r="I198" s="131">
        <v>174</v>
      </c>
      <c r="J198" s="132" t="s">
        <v>765</v>
      </c>
      <c r="K198" s="133">
        <v>-78</v>
      </c>
      <c r="L198" s="134">
        <v>-0.51827242524916906</v>
      </c>
      <c r="M198" s="135" t="s">
        <v>663</v>
      </c>
      <c r="N198" s="136">
        <v>43333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78</v>
      </c>
      <c r="B199" s="105">
        <v>42712</v>
      </c>
      <c r="C199" s="105"/>
      <c r="D199" s="106" t="s">
        <v>125</v>
      </c>
      <c r="E199" s="107" t="s">
        <v>623</v>
      </c>
      <c r="F199" s="108">
        <v>380</v>
      </c>
      <c r="G199" s="107"/>
      <c r="H199" s="107">
        <v>478</v>
      </c>
      <c r="I199" s="125">
        <v>468</v>
      </c>
      <c r="J199" s="126" t="s">
        <v>682</v>
      </c>
      <c r="K199" s="127">
        <f>H199-F199</f>
        <v>98</v>
      </c>
      <c r="L199" s="128">
        <f>K199/F199</f>
        <v>0.25789473684210529</v>
      </c>
      <c r="M199" s="129" t="s">
        <v>599</v>
      </c>
      <c r="N199" s="130">
        <v>43025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79</v>
      </c>
      <c r="B200" s="105">
        <v>42734</v>
      </c>
      <c r="C200" s="105"/>
      <c r="D200" s="106" t="s">
        <v>248</v>
      </c>
      <c r="E200" s="107" t="s">
        <v>623</v>
      </c>
      <c r="F200" s="108">
        <v>305</v>
      </c>
      <c r="G200" s="107"/>
      <c r="H200" s="107">
        <v>375</v>
      </c>
      <c r="I200" s="125">
        <v>375</v>
      </c>
      <c r="J200" s="126" t="s">
        <v>682</v>
      </c>
      <c r="K200" s="127">
        <f>H200-F200</f>
        <v>70</v>
      </c>
      <c r="L200" s="128">
        <f>K200/F200</f>
        <v>0.22950819672131148</v>
      </c>
      <c r="M200" s="129" t="s">
        <v>599</v>
      </c>
      <c r="N200" s="130">
        <v>42768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80</v>
      </c>
      <c r="B201" s="105">
        <v>42739</v>
      </c>
      <c r="C201" s="105"/>
      <c r="D201" s="106" t="s">
        <v>351</v>
      </c>
      <c r="E201" s="107" t="s">
        <v>623</v>
      </c>
      <c r="F201" s="108">
        <v>99.5</v>
      </c>
      <c r="G201" s="107"/>
      <c r="H201" s="107">
        <v>158</v>
      </c>
      <c r="I201" s="125">
        <v>158</v>
      </c>
      <c r="J201" s="126" t="s">
        <v>682</v>
      </c>
      <c r="K201" s="127">
        <f>H201-F201</f>
        <v>58.5</v>
      </c>
      <c r="L201" s="128">
        <f>K201/F201</f>
        <v>0.5879396984924623</v>
      </c>
      <c r="M201" s="129" t="s">
        <v>599</v>
      </c>
      <c r="N201" s="130">
        <v>42898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81</v>
      </c>
      <c r="B202" s="105">
        <v>42739</v>
      </c>
      <c r="C202" s="105"/>
      <c r="D202" s="106" t="s">
        <v>351</v>
      </c>
      <c r="E202" s="107" t="s">
        <v>623</v>
      </c>
      <c r="F202" s="108">
        <v>99.5</v>
      </c>
      <c r="G202" s="107"/>
      <c r="H202" s="107">
        <v>158</v>
      </c>
      <c r="I202" s="125">
        <v>158</v>
      </c>
      <c r="J202" s="126" t="s">
        <v>682</v>
      </c>
      <c r="K202" s="127">
        <v>58.5</v>
      </c>
      <c r="L202" s="128">
        <v>0.58793969849246197</v>
      </c>
      <c r="M202" s="129" t="s">
        <v>599</v>
      </c>
      <c r="N202" s="130">
        <v>42898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82</v>
      </c>
      <c r="B203" s="105">
        <v>42786</v>
      </c>
      <c r="C203" s="105"/>
      <c r="D203" s="106" t="s">
        <v>169</v>
      </c>
      <c r="E203" s="107" t="s">
        <v>623</v>
      </c>
      <c r="F203" s="108">
        <v>140.5</v>
      </c>
      <c r="G203" s="107"/>
      <c r="H203" s="107">
        <v>220</v>
      </c>
      <c r="I203" s="125">
        <v>220</v>
      </c>
      <c r="J203" s="126" t="s">
        <v>682</v>
      </c>
      <c r="K203" s="127">
        <f>H203-F203</f>
        <v>79.5</v>
      </c>
      <c r="L203" s="128">
        <f>K203/F203</f>
        <v>0.5658362989323843</v>
      </c>
      <c r="M203" s="129" t="s">
        <v>599</v>
      </c>
      <c r="N203" s="130">
        <v>42864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83</v>
      </c>
      <c r="B204" s="105">
        <v>42786</v>
      </c>
      <c r="C204" s="105"/>
      <c r="D204" s="106" t="s">
        <v>766</v>
      </c>
      <c r="E204" s="107" t="s">
        <v>623</v>
      </c>
      <c r="F204" s="108">
        <v>202.5</v>
      </c>
      <c r="G204" s="107"/>
      <c r="H204" s="107">
        <v>234</v>
      </c>
      <c r="I204" s="125">
        <v>234</v>
      </c>
      <c r="J204" s="126" t="s">
        <v>682</v>
      </c>
      <c r="K204" s="127">
        <v>31.5</v>
      </c>
      <c r="L204" s="128">
        <v>0.155555555555556</v>
      </c>
      <c r="M204" s="129" t="s">
        <v>599</v>
      </c>
      <c r="N204" s="130">
        <v>42836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84</v>
      </c>
      <c r="B205" s="105">
        <v>42818</v>
      </c>
      <c r="C205" s="105"/>
      <c r="D205" s="106" t="s">
        <v>557</v>
      </c>
      <c r="E205" s="107" t="s">
        <v>623</v>
      </c>
      <c r="F205" s="108">
        <v>300.5</v>
      </c>
      <c r="G205" s="107"/>
      <c r="H205" s="107">
        <v>417.5</v>
      </c>
      <c r="I205" s="125">
        <v>420</v>
      </c>
      <c r="J205" s="126" t="s">
        <v>724</v>
      </c>
      <c r="K205" s="127">
        <f>H205-F205</f>
        <v>117</v>
      </c>
      <c r="L205" s="128">
        <f>K205/F205</f>
        <v>0.38935108153078202</v>
      </c>
      <c r="M205" s="129" t="s">
        <v>599</v>
      </c>
      <c r="N205" s="130">
        <v>43070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85</v>
      </c>
      <c r="B206" s="105">
        <v>42818</v>
      </c>
      <c r="C206" s="105"/>
      <c r="D206" s="106" t="s">
        <v>762</v>
      </c>
      <c r="E206" s="107" t="s">
        <v>623</v>
      </c>
      <c r="F206" s="108">
        <v>850</v>
      </c>
      <c r="G206" s="107"/>
      <c r="H206" s="107">
        <v>1042.5</v>
      </c>
      <c r="I206" s="125">
        <v>1023</v>
      </c>
      <c r="J206" s="126" t="s">
        <v>767</v>
      </c>
      <c r="K206" s="127">
        <v>192.5</v>
      </c>
      <c r="L206" s="128">
        <v>0.22647058823529401</v>
      </c>
      <c r="M206" s="129" t="s">
        <v>599</v>
      </c>
      <c r="N206" s="130">
        <v>42830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86</v>
      </c>
      <c r="B207" s="105">
        <v>42830</v>
      </c>
      <c r="C207" s="105"/>
      <c r="D207" s="106" t="s">
        <v>501</v>
      </c>
      <c r="E207" s="107" t="s">
        <v>623</v>
      </c>
      <c r="F207" s="108">
        <v>785</v>
      </c>
      <c r="G207" s="107"/>
      <c r="H207" s="107">
        <v>930</v>
      </c>
      <c r="I207" s="125">
        <v>920</v>
      </c>
      <c r="J207" s="126" t="s">
        <v>725</v>
      </c>
      <c r="K207" s="127">
        <f>H207-F207</f>
        <v>145</v>
      </c>
      <c r="L207" s="128">
        <f>K207/F207</f>
        <v>0.18471337579617833</v>
      </c>
      <c r="M207" s="129" t="s">
        <v>599</v>
      </c>
      <c r="N207" s="130">
        <v>42976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87</v>
      </c>
      <c r="B208" s="109">
        <v>42831</v>
      </c>
      <c r="C208" s="109"/>
      <c r="D208" s="110" t="s">
        <v>768</v>
      </c>
      <c r="E208" s="111" t="s">
        <v>623</v>
      </c>
      <c r="F208" s="112">
        <v>40</v>
      </c>
      <c r="G208" s="112"/>
      <c r="H208" s="113">
        <v>13.1</v>
      </c>
      <c r="I208" s="131">
        <v>60</v>
      </c>
      <c r="J208" s="137" t="s">
        <v>769</v>
      </c>
      <c r="K208" s="133">
        <v>-26.9</v>
      </c>
      <c r="L208" s="134">
        <v>-0.67249999999999999</v>
      </c>
      <c r="M208" s="135" t="s">
        <v>663</v>
      </c>
      <c r="N208" s="136">
        <v>43138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88</v>
      </c>
      <c r="B209" s="105">
        <v>42837</v>
      </c>
      <c r="C209" s="105"/>
      <c r="D209" s="106" t="s">
        <v>88</v>
      </c>
      <c r="E209" s="107" t="s">
        <v>623</v>
      </c>
      <c r="F209" s="108">
        <v>289.5</v>
      </c>
      <c r="G209" s="107"/>
      <c r="H209" s="107">
        <v>354</v>
      </c>
      <c r="I209" s="125">
        <v>360</v>
      </c>
      <c r="J209" s="126" t="s">
        <v>726</v>
      </c>
      <c r="K209" s="127">
        <f t="shared" ref="K209:K217" si="91">H209-F209</f>
        <v>64.5</v>
      </c>
      <c r="L209" s="128">
        <f t="shared" ref="L209:L217" si="92">K209/F209</f>
        <v>0.22279792746113988</v>
      </c>
      <c r="M209" s="129" t="s">
        <v>599</v>
      </c>
      <c r="N209" s="130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89</v>
      </c>
      <c r="B210" s="105">
        <v>42845</v>
      </c>
      <c r="C210" s="105"/>
      <c r="D210" s="106" t="s">
        <v>438</v>
      </c>
      <c r="E210" s="107" t="s">
        <v>623</v>
      </c>
      <c r="F210" s="108">
        <v>700</v>
      </c>
      <c r="G210" s="107"/>
      <c r="H210" s="107">
        <v>840</v>
      </c>
      <c r="I210" s="125">
        <v>840</v>
      </c>
      <c r="J210" s="126" t="s">
        <v>727</v>
      </c>
      <c r="K210" s="127">
        <f t="shared" si="91"/>
        <v>140</v>
      </c>
      <c r="L210" s="128">
        <f t="shared" si="92"/>
        <v>0.2</v>
      </c>
      <c r="M210" s="129" t="s">
        <v>599</v>
      </c>
      <c r="N210" s="130">
        <v>42893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90</v>
      </c>
      <c r="B211" s="105">
        <v>42887</v>
      </c>
      <c r="C211" s="105"/>
      <c r="D211" s="147" t="s">
        <v>363</v>
      </c>
      <c r="E211" s="107" t="s">
        <v>623</v>
      </c>
      <c r="F211" s="108">
        <v>130</v>
      </c>
      <c r="G211" s="107"/>
      <c r="H211" s="107">
        <v>144.25</v>
      </c>
      <c r="I211" s="125">
        <v>170</v>
      </c>
      <c r="J211" s="126" t="s">
        <v>728</v>
      </c>
      <c r="K211" s="127">
        <f t="shared" si="91"/>
        <v>14.25</v>
      </c>
      <c r="L211" s="128">
        <f t="shared" si="92"/>
        <v>0.10961538461538461</v>
      </c>
      <c r="M211" s="129" t="s">
        <v>599</v>
      </c>
      <c r="N211" s="130">
        <v>43675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91</v>
      </c>
      <c r="B212" s="105">
        <v>42901</v>
      </c>
      <c r="C212" s="105"/>
      <c r="D212" s="147" t="s">
        <v>729</v>
      </c>
      <c r="E212" s="107" t="s">
        <v>623</v>
      </c>
      <c r="F212" s="108">
        <v>214.5</v>
      </c>
      <c r="G212" s="107"/>
      <c r="H212" s="107">
        <v>262</v>
      </c>
      <c r="I212" s="125">
        <v>262</v>
      </c>
      <c r="J212" s="126" t="s">
        <v>730</v>
      </c>
      <c r="K212" s="127">
        <f t="shared" si="91"/>
        <v>47.5</v>
      </c>
      <c r="L212" s="128">
        <f t="shared" si="92"/>
        <v>0.22144522144522144</v>
      </c>
      <c r="M212" s="129" t="s">
        <v>599</v>
      </c>
      <c r="N212" s="130">
        <v>42977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92</v>
      </c>
      <c r="B213" s="153">
        <v>42933</v>
      </c>
      <c r="C213" s="153"/>
      <c r="D213" s="154" t="s">
        <v>731</v>
      </c>
      <c r="E213" s="155" t="s">
        <v>623</v>
      </c>
      <c r="F213" s="156">
        <v>370</v>
      </c>
      <c r="G213" s="155"/>
      <c r="H213" s="155">
        <v>447.5</v>
      </c>
      <c r="I213" s="177">
        <v>450</v>
      </c>
      <c r="J213" s="230" t="s">
        <v>682</v>
      </c>
      <c r="K213" s="127">
        <f t="shared" si="91"/>
        <v>77.5</v>
      </c>
      <c r="L213" s="179">
        <f t="shared" si="92"/>
        <v>0.20945945945945946</v>
      </c>
      <c r="M213" s="180" t="s">
        <v>599</v>
      </c>
      <c r="N213" s="181">
        <v>43035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93</v>
      </c>
      <c r="B214" s="153">
        <v>42943</v>
      </c>
      <c r="C214" s="153"/>
      <c r="D214" s="154" t="s">
        <v>167</v>
      </c>
      <c r="E214" s="155" t="s">
        <v>623</v>
      </c>
      <c r="F214" s="156">
        <v>657.5</v>
      </c>
      <c r="G214" s="155"/>
      <c r="H214" s="155">
        <v>825</v>
      </c>
      <c r="I214" s="177">
        <v>820</v>
      </c>
      <c r="J214" s="230" t="s">
        <v>682</v>
      </c>
      <c r="K214" s="127">
        <f t="shared" si="91"/>
        <v>167.5</v>
      </c>
      <c r="L214" s="179">
        <f t="shared" si="92"/>
        <v>0.25475285171102663</v>
      </c>
      <c r="M214" s="180" t="s">
        <v>599</v>
      </c>
      <c r="N214" s="181">
        <v>43090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94</v>
      </c>
      <c r="B215" s="105">
        <v>42964</v>
      </c>
      <c r="C215" s="105"/>
      <c r="D215" s="106" t="s">
        <v>368</v>
      </c>
      <c r="E215" s="107" t="s">
        <v>623</v>
      </c>
      <c r="F215" s="108">
        <v>605</v>
      </c>
      <c r="G215" s="107"/>
      <c r="H215" s="107">
        <v>750</v>
      </c>
      <c r="I215" s="125">
        <v>750</v>
      </c>
      <c r="J215" s="126" t="s">
        <v>725</v>
      </c>
      <c r="K215" s="127">
        <f t="shared" si="91"/>
        <v>145</v>
      </c>
      <c r="L215" s="128">
        <f t="shared" si="92"/>
        <v>0.23966942148760331</v>
      </c>
      <c r="M215" s="129" t="s">
        <v>599</v>
      </c>
      <c r="N215" s="130">
        <v>43027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5">
        <v>95</v>
      </c>
      <c r="B216" s="148">
        <v>42979</v>
      </c>
      <c r="C216" s="148"/>
      <c r="D216" s="149" t="s">
        <v>509</v>
      </c>
      <c r="E216" s="150" t="s">
        <v>623</v>
      </c>
      <c r="F216" s="151">
        <v>255</v>
      </c>
      <c r="G216" s="152"/>
      <c r="H216" s="152">
        <v>217.25</v>
      </c>
      <c r="I216" s="152">
        <v>320</v>
      </c>
      <c r="J216" s="174" t="s">
        <v>732</v>
      </c>
      <c r="K216" s="133">
        <f t="shared" si="91"/>
        <v>-37.75</v>
      </c>
      <c r="L216" s="175">
        <f t="shared" si="92"/>
        <v>-0.14803921568627451</v>
      </c>
      <c r="M216" s="135" t="s">
        <v>663</v>
      </c>
      <c r="N216" s="176">
        <v>43661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96</v>
      </c>
      <c r="B217" s="105">
        <v>42997</v>
      </c>
      <c r="C217" s="105"/>
      <c r="D217" s="106" t="s">
        <v>733</v>
      </c>
      <c r="E217" s="107" t="s">
        <v>623</v>
      </c>
      <c r="F217" s="108">
        <v>215</v>
      </c>
      <c r="G217" s="107"/>
      <c r="H217" s="107">
        <v>258</v>
      </c>
      <c r="I217" s="125">
        <v>258</v>
      </c>
      <c r="J217" s="126" t="s">
        <v>682</v>
      </c>
      <c r="K217" s="127">
        <f t="shared" si="91"/>
        <v>43</v>
      </c>
      <c r="L217" s="128">
        <f t="shared" si="92"/>
        <v>0.2</v>
      </c>
      <c r="M217" s="129" t="s">
        <v>599</v>
      </c>
      <c r="N217" s="130">
        <v>43040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97</v>
      </c>
      <c r="B218" s="105">
        <v>42997</v>
      </c>
      <c r="C218" s="105"/>
      <c r="D218" s="106" t="s">
        <v>733</v>
      </c>
      <c r="E218" s="107" t="s">
        <v>623</v>
      </c>
      <c r="F218" s="108">
        <v>215</v>
      </c>
      <c r="G218" s="107"/>
      <c r="H218" s="107">
        <v>258</v>
      </c>
      <c r="I218" s="125">
        <v>258</v>
      </c>
      <c r="J218" s="230" t="s">
        <v>682</v>
      </c>
      <c r="K218" s="127">
        <v>43</v>
      </c>
      <c r="L218" s="128">
        <v>0.2</v>
      </c>
      <c r="M218" s="129" t="s">
        <v>599</v>
      </c>
      <c r="N218" s="130">
        <v>43040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98</v>
      </c>
      <c r="B219" s="206">
        <v>42998</v>
      </c>
      <c r="C219" s="206"/>
      <c r="D219" s="374" t="s">
        <v>2979</v>
      </c>
      <c r="E219" s="207" t="s">
        <v>623</v>
      </c>
      <c r="F219" s="208">
        <v>75</v>
      </c>
      <c r="G219" s="207"/>
      <c r="H219" s="207">
        <v>90</v>
      </c>
      <c r="I219" s="231">
        <v>90</v>
      </c>
      <c r="J219" s="126" t="s">
        <v>734</v>
      </c>
      <c r="K219" s="127">
        <f t="shared" ref="K219:K224" si="93">H219-F219</f>
        <v>15</v>
      </c>
      <c r="L219" s="128">
        <f t="shared" ref="L219:L224" si="94">K219/F219</f>
        <v>0.2</v>
      </c>
      <c r="M219" s="129" t="s">
        <v>599</v>
      </c>
      <c r="N219" s="130">
        <v>43019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99</v>
      </c>
      <c r="B220" s="153">
        <v>43011</v>
      </c>
      <c r="C220" s="153"/>
      <c r="D220" s="154" t="s">
        <v>735</v>
      </c>
      <c r="E220" s="155" t="s">
        <v>623</v>
      </c>
      <c r="F220" s="156">
        <v>315</v>
      </c>
      <c r="G220" s="155"/>
      <c r="H220" s="155">
        <v>392</v>
      </c>
      <c r="I220" s="177">
        <v>384</v>
      </c>
      <c r="J220" s="230" t="s">
        <v>736</v>
      </c>
      <c r="K220" s="127">
        <f t="shared" si="93"/>
        <v>77</v>
      </c>
      <c r="L220" s="179">
        <f t="shared" si="94"/>
        <v>0.24444444444444444</v>
      </c>
      <c r="M220" s="180" t="s">
        <v>599</v>
      </c>
      <c r="N220" s="181">
        <v>43017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100</v>
      </c>
      <c r="B221" s="153">
        <v>43013</v>
      </c>
      <c r="C221" s="153"/>
      <c r="D221" s="154" t="s">
        <v>737</v>
      </c>
      <c r="E221" s="155" t="s">
        <v>623</v>
      </c>
      <c r="F221" s="156">
        <v>145</v>
      </c>
      <c r="G221" s="155"/>
      <c r="H221" s="155">
        <v>179</v>
      </c>
      <c r="I221" s="177">
        <v>180</v>
      </c>
      <c r="J221" s="230" t="s">
        <v>613</v>
      </c>
      <c r="K221" s="127">
        <f t="shared" si="93"/>
        <v>34</v>
      </c>
      <c r="L221" s="179">
        <f t="shared" si="94"/>
        <v>0.23448275862068965</v>
      </c>
      <c r="M221" s="180" t="s">
        <v>599</v>
      </c>
      <c r="N221" s="181">
        <v>43025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101</v>
      </c>
      <c r="B222" s="153">
        <v>43014</v>
      </c>
      <c r="C222" s="153"/>
      <c r="D222" s="154" t="s">
        <v>339</v>
      </c>
      <c r="E222" s="155" t="s">
        <v>623</v>
      </c>
      <c r="F222" s="156">
        <v>256</v>
      </c>
      <c r="G222" s="155"/>
      <c r="H222" s="155">
        <v>323</v>
      </c>
      <c r="I222" s="177">
        <v>320</v>
      </c>
      <c r="J222" s="230" t="s">
        <v>682</v>
      </c>
      <c r="K222" s="127">
        <f t="shared" si="93"/>
        <v>67</v>
      </c>
      <c r="L222" s="179">
        <f t="shared" si="94"/>
        <v>0.26171875</v>
      </c>
      <c r="M222" s="180" t="s">
        <v>599</v>
      </c>
      <c r="N222" s="181">
        <v>43067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102</v>
      </c>
      <c r="B223" s="153">
        <v>43017</v>
      </c>
      <c r="C223" s="153"/>
      <c r="D223" s="154" t="s">
        <v>360</v>
      </c>
      <c r="E223" s="155" t="s">
        <v>623</v>
      </c>
      <c r="F223" s="156">
        <v>137.5</v>
      </c>
      <c r="G223" s="155"/>
      <c r="H223" s="155">
        <v>184</v>
      </c>
      <c r="I223" s="177">
        <v>183</v>
      </c>
      <c r="J223" s="178" t="s">
        <v>738</v>
      </c>
      <c r="K223" s="127">
        <f t="shared" si="93"/>
        <v>46.5</v>
      </c>
      <c r="L223" s="179">
        <f t="shared" si="94"/>
        <v>0.33818181818181819</v>
      </c>
      <c r="M223" s="180" t="s">
        <v>599</v>
      </c>
      <c r="N223" s="181">
        <v>43108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103</v>
      </c>
      <c r="B224" s="153">
        <v>43018</v>
      </c>
      <c r="C224" s="153"/>
      <c r="D224" s="154" t="s">
        <v>739</v>
      </c>
      <c r="E224" s="155" t="s">
        <v>623</v>
      </c>
      <c r="F224" s="156">
        <v>125.5</v>
      </c>
      <c r="G224" s="155"/>
      <c r="H224" s="155">
        <v>158</v>
      </c>
      <c r="I224" s="177">
        <v>155</v>
      </c>
      <c r="J224" s="178" t="s">
        <v>740</v>
      </c>
      <c r="K224" s="127">
        <f t="shared" si="93"/>
        <v>32.5</v>
      </c>
      <c r="L224" s="179">
        <f t="shared" si="94"/>
        <v>0.25896414342629481</v>
      </c>
      <c r="M224" s="180" t="s">
        <v>599</v>
      </c>
      <c r="N224" s="181">
        <v>43067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104</v>
      </c>
      <c r="B225" s="153">
        <v>43018</v>
      </c>
      <c r="C225" s="153"/>
      <c r="D225" s="154" t="s">
        <v>770</v>
      </c>
      <c r="E225" s="155" t="s">
        <v>623</v>
      </c>
      <c r="F225" s="156">
        <v>895</v>
      </c>
      <c r="G225" s="155"/>
      <c r="H225" s="155">
        <v>1122.5</v>
      </c>
      <c r="I225" s="177">
        <v>1078</v>
      </c>
      <c r="J225" s="178" t="s">
        <v>771</v>
      </c>
      <c r="K225" s="127">
        <v>227.5</v>
      </c>
      <c r="L225" s="179">
        <v>0.25418994413407803</v>
      </c>
      <c r="M225" s="180" t="s">
        <v>599</v>
      </c>
      <c r="N225" s="181">
        <v>43117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105</v>
      </c>
      <c r="B226" s="153">
        <v>43020</v>
      </c>
      <c r="C226" s="153"/>
      <c r="D226" s="154" t="s">
        <v>347</v>
      </c>
      <c r="E226" s="155" t="s">
        <v>623</v>
      </c>
      <c r="F226" s="156">
        <v>525</v>
      </c>
      <c r="G226" s="155"/>
      <c r="H226" s="155">
        <v>629</v>
      </c>
      <c r="I226" s="177">
        <v>629</v>
      </c>
      <c r="J226" s="230" t="s">
        <v>682</v>
      </c>
      <c r="K226" s="127">
        <v>104</v>
      </c>
      <c r="L226" s="179">
        <v>0.19809523809523799</v>
      </c>
      <c r="M226" s="180" t="s">
        <v>599</v>
      </c>
      <c r="N226" s="181">
        <v>43119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106</v>
      </c>
      <c r="B227" s="153">
        <v>43046</v>
      </c>
      <c r="C227" s="153"/>
      <c r="D227" s="154" t="s">
        <v>393</v>
      </c>
      <c r="E227" s="155" t="s">
        <v>623</v>
      </c>
      <c r="F227" s="156">
        <v>740</v>
      </c>
      <c r="G227" s="155"/>
      <c r="H227" s="155">
        <v>892.5</v>
      </c>
      <c r="I227" s="177">
        <v>900</v>
      </c>
      <c r="J227" s="178" t="s">
        <v>741</v>
      </c>
      <c r="K227" s="127">
        <f>H227-F227</f>
        <v>152.5</v>
      </c>
      <c r="L227" s="179">
        <f>K227/F227</f>
        <v>0.20608108108108109</v>
      </c>
      <c r="M227" s="180" t="s">
        <v>599</v>
      </c>
      <c r="N227" s="181">
        <v>43052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107</v>
      </c>
      <c r="B228" s="105">
        <v>43073</v>
      </c>
      <c r="C228" s="105"/>
      <c r="D228" s="106" t="s">
        <v>742</v>
      </c>
      <c r="E228" s="107" t="s">
        <v>623</v>
      </c>
      <c r="F228" s="108">
        <v>118.5</v>
      </c>
      <c r="G228" s="107"/>
      <c r="H228" s="107">
        <v>143.5</v>
      </c>
      <c r="I228" s="125">
        <v>145</v>
      </c>
      <c r="J228" s="140" t="s">
        <v>743</v>
      </c>
      <c r="K228" s="127">
        <f>H228-F228</f>
        <v>25</v>
      </c>
      <c r="L228" s="128">
        <f>K228/F228</f>
        <v>0.2109704641350211</v>
      </c>
      <c r="M228" s="129" t="s">
        <v>599</v>
      </c>
      <c r="N228" s="130">
        <v>43097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108</v>
      </c>
      <c r="B229" s="109">
        <v>43090</v>
      </c>
      <c r="C229" s="109"/>
      <c r="D229" s="157" t="s">
        <v>443</v>
      </c>
      <c r="E229" s="111" t="s">
        <v>623</v>
      </c>
      <c r="F229" s="112">
        <v>715</v>
      </c>
      <c r="G229" s="112"/>
      <c r="H229" s="113">
        <v>500</v>
      </c>
      <c r="I229" s="131">
        <v>872</v>
      </c>
      <c r="J229" s="137" t="s">
        <v>744</v>
      </c>
      <c r="K229" s="133">
        <f>H229-F229</f>
        <v>-215</v>
      </c>
      <c r="L229" s="134">
        <f>K229/F229</f>
        <v>-0.30069930069930068</v>
      </c>
      <c r="M229" s="135" t="s">
        <v>663</v>
      </c>
      <c r="N229" s="136">
        <v>43670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109</v>
      </c>
      <c r="B230" s="105">
        <v>43098</v>
      </c>
      <c r="C230" s="105"/>
      <c r="D230" s="106" t="s">
        <v>735</v>
      </c>
      <c r="E230" s="107" t="s">
        <v>623</v>
      </c>
      <c r="F230" s="108">
        <v>435</v>
      </c>
      <c r="G230" s="107"/>
      <c r="H230" s="107">
        <v>542.5</v>
      </c>
      <c r="I230" s="125">
        <v>539</v>
      </c>
      <c r="J230" s="140" t="s">
        <v>682</v>
      </c>
      <c r="K230" s="127">
        <v>107.5</v>
      </c>
      <c r="L230" s="128">
        <v>0.247126436781609</v>
      </c>
      <c r="M230" s="129" t="s">
        <v>599</v>
      </c>
      <c r="N230" s="130">
        <v>43206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110</v>
      </c>
      <c r="B231" s="105">
        <v>43098</v>
      </c>
      <c r="C231" s="105"/>
      <c r="D231" s="106" t="s">
        <v>571</v>
      </c>
      <c r="E231" s="107" t="s">
        <v>623</v>
      </c>
      <c r="F231" s="108">
        <v>885</v>
      </c>
      <c r="G231" s="107"/>
      <c r="H231" s="107">
        <v>1090</v>
      </c>
      <c r="I231" s="125">
        <v>1084</v>
      </c>
      <c r="J231" s="140" t="s">
        <v>682</v>
      </c>
      <c r="K231" s="127">
        <v>205</v>
      </c>
      <c r="L231" s="128">
        <v>0.23163841807909599</v>
      </c>
      <c r="M231" s="129" t="s">
        <v>599</v>
      </c>
      <c r="N231" s="130">
        <v>43213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6">
        <v>111</v>
      </c>
      <c r="B232" s="347">
        <v>43192</v>
      </c>
      <c r="C232" s="347"/>
      <c r="D232" s="115" t="s">
        <v>752</v>
      </c>
      <c r="E232" s="350" t="s">
        <v>623</v>
      </c>
      <c r="F232" s="353">
        <v>478.5</v>
      </c>
      <c r="G232" s="350"/>
      <c r="H232" s="350">
        <v>442</v>
      </c>
      <c r="I232" s="356">
        <v>613</v>
      </c>
      <c r="J232" s="383" t="s">
        <v>3403</v>
      </c>
      <c r="K232" s="133">
        <f>H232-F232</f>
        <v>-36.5</v>
      </c>
      <c r="L232" s="134">
        <f>K232/F232</f>
        <v>-7.6280041797283177E-2</v>
      </c>
      <c r="M232" s="135" t="s">
        <v>663</v>
      </c>
      <c r="N232" s="136">
        <v>43762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112</v>
      </c>
      <c r="B233" s="109">
        <v>43194</v>
      </c>
      <c r="C233" s="109"/>
      <c r="D233" s="373" t="s">
        <v>2978</v>
      </c>
      <c r="E233" s="111" t="s">
        <v>623</v>
      </c>
      <c r="F233" s="112">
        <f>141.5-7.3</f>
        <v>134.19999999999999</v>
      </c>
      <c r="G233" s="112"/>
      <c r="H233" s="113">
        <v>77</v>
      </c>
      <c r="I233" s="131">
        <v>180</v>
      </c>
      <c r="J233" s="383" t="s">
        <v>3402</v>
      </c>
      <c r="K233" s="133">
        <f>H233-F233</f>
        <v>-57.199999999999989</v>
      </c>
      <c r="L233" s="134">
        <f>K233/F233</f>
        <v>-0.42622950819672129</v>
      </c>
      <c r="M233" s="135" t="s">
        <v>663</v>
      </c>
      <c r="N233" s="136">
        <v>43522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113</v>
      </c>
      <c r="B234" s="109">
        <v>43209</v>
      </c>
      <c r="C234" s="109"/>
      <c r="D234" s="110" t="s">
        <v>745</v>
      </c>
      <c r="E234" s="111" t="s">
        <v>623</v>
      </c>
      <c r="F234" s="112">
        <v>430</v>
      </c>
      <c r="G234" s="112"/>
      <c r="H234" s="113">
        <v>220</v>
      </c>
      <c r="I234" s="131">
        <v>537</v>
      </c>
      <c r="J234" s="137" t="s">
        <v>746</v>
      </c>
      <c r="K234" s="133">
        <f>H234-F234</f>
        <v>-210</v>
      </c>
      <c r="L234" s="134">
        <f>K234/F234</f>
        <v>-0.48837209302325579</v>
      </c>
      <c r="M234" s="135" t="s">
        <v>663</v>
      </c>
      <c r="N234" s="136">
        <v>43252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7">
        <v>114</v>
      </c>
      <c r="B235" s="158">
        <v>43220</v>
      </c>
      <c r="C235" s="158"/>
      <c r="D235" s="159" t="s">
        <v>394</v>
      </c>
      <c r="E235" s="160" t="s">
        <v>623</v>
      </c>
      <c r="F235" s="162">
        <v>153.5</v>
      </c>
      <c r="G235" s="162"/>
      <c r="H235" s="162">
        <v>196</v>
      </c>
      <c r="I235" s="162">
        <v>196</v>
      </c>
      <c r="J235" s="358" t="s">
        <v>3494</v>
      </c>
      <c r="K235" s="182">
        <f>H235-F235</f>
        <v>42.5</v>
      </c>
      <c r="L235" s="183">
        <f>K235/F235</f>
        <v>0.27687296416938112</v>
      </c>
      <c r="M235" s="161" t="s">
        <v>599</v>
      </c>
      <c r="N235" s="184">
        <v>43605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115</v>
      </c>
      <c r="B236" s="109">
        <v>43306</v>
      </c>
      <c r="C236" s="109"/>
      <c r="D236" s="110" t="s">
        <v>768</v>
      </c>
      <c r="E236" s="111" t="s">
        <v>623</v>
      </c>
      <c r="F236" s="112">
        <v>27.5</v>
      </c>
      <c r="G236" s="112"/>
      <c r="H236" s="113">
        <v>13.1</v>
      </c>
      <c r="I236" s="131">
        <v>60</v>
      </c>
      <c r="J236" s="137" t="s">
        <v>772</v>
      </c>
      <c r="K236" s="133">
        <v>-14.4</v>
      </c>
      <c r="L236" s="134">
        <v>-0.52363636363636401</v>
      </c>
      <c r="M236" s="135" t="s">
        <v>663</v>
      </c>
      <c r="N236" s="136">
        <v>43138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6">
        <v>116</v>
      </c>
      <c r="B237" s="347">
        <v>43318</v>
      </c>
      <c r="C237" s="347"/>
      <c r="D237" s="115" t="s">
        <v>747</v>
      </c>
      <c r="E237" s="350" t="s">
        <v>623</v>
      </c>
      <c r="F237" s="350">
        <v>148.5</v>
      </c>
      <c r="G237" s="350"/>
      <c r="H237" s="350">
        <v>102</v>
      </c>
      <c r="I237" s="356">
        <v>182</v>
      </c>
      <c r="J237" s="137" t="s">
        <v>3493</v>
      </c>
      <c r="K237" s="133">
        <f>H237-F237</f>
        <v>-46.5</v>
      </c>
      <c r="L237" s="134">
        <f>K237/F237</f>
        <v>-0.31313131313131315</v>
      </c>
      <c r="M237" s="135" t="s">
        <v>663</v>
      </c>
      <c r="N237" s="136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117</v>
      </c>
      <c r="B238" s="105">
        <v>43335</v>
      </c>
      <c r="C238" s="105"/>
      <c r="D238" s="106" t="s">
        <v>773</v>
      </c>
      <c r="E238" s="107" t="s">
        <v>623</v>
      </c>
      <c r="F238" s="155">
        <v>285</v>
      </c>
      <c r="G238" s="107"/>
      <c r="H238" s="107">
        <v>355</v>
      </c>
      <c r="I238" s="125">
        <v>364</v>
      </c>
      <c r="J238" s="140" t="s">
        <v>774</v>
      </c>
      <c r="K238" s="127">
        <v>70</v>
      </c>
      <c r="L238" s="128">
        <v>0.24561403508771901</v>
      </c>
      <c r="M238" s="129" t="s">
        <v>599</v>
      </c>
      <c r="N238" s="130">
        <v>43455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118</v>
      </c>
      <c r="B239" s="105">
        <v>43341</v>
      </c>
      <c r="C239" s="105"/>
      <c r="D239" s="106" t="s">
        <v>384</v>
      </c>
      <c r="E239" s="107" t="s">
        <v>623</v>
      </c>
      <c r="F239" s="155">
        <v>525</v>
      </c>
      <c r="G239" s="107"/>
      <c r="H239" s="107">
        <v>585</v>
      </c>
      <c r="I239" s="125">
        <v>635</v>
      </c>
      <c r="J239" s="140" t="s">
        <v>748</v>
      </c>
      <c r="K239" s="127">
        <f t="shared" ref="K239:K251" si="95">H239-F239</f>
        <v>60</v>
      </c>
      <c r="L239" s="128">
        <f t="shared" ref="L239:L251" si="96">K239/F239</f>
        <v>0.11428571428571428</v>
      </c>
      <c r="M239" s="129" t="s">
        <v>599</v>
      </c>
      <c r="N239" s="130">
        <v>43662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119</v>
      </c>
      <c r="B240" s="105">
        <v>43395</v>
      </c>
      <c r="C240" s="105"/>
      <c r="D240" s="106" t="s">
        <v>368</v>
      </c>
      <c r="E240" s="107" t="s">
        <v>623</v>
      </c>
      <c r="F240" s="155">
        <v>475</v>
      </c>
      <c r="G240" s="107"/>
      <c r="H240" s="107">
        <v>574</v>
      </c>
      <c r="I240" s="125">
        <v>570</v>
      </c>
      <c r="J240" s="140" t="s">
        <v>682</v>
      </c>
      <c r="K240" s="127">
        <f t="shared" si="95"/>
        <v>99</v>
      </c>
      <c r="L240" s="128">
        <f t="shared" si="96"/>
        <v>0.20842105263157895</v>
      </c>
      <c r="M240" s="129" t="s">
        <v>599</v>
      </c>
      <c r="N240" s="130">
        <v>43403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120</v>
      </c>
      <c r="B241" s="153">
        <v>43397</v>
      </c>
      <c r="C241" s="153"/>
      <c r="D241" s="400" t="s">
        <v>391</v>
      </c>
      <c r="E241" s="155" t="s">
        <v>623</v>
      </c>
      <c r="F241" s="155">
        <v>707.5</v>
      </c>
      <c r="G241" s="155"/>
      <c r="H241" s="155">
        <v>872</v>
      </c>
      <c r="I241" s="177">
        <v>872</v>
      </c>
      <c r="J241" s="178" t="s">
        <v>682</v>
      </c>
      <c r="K241" s="127">
        <f t="shared" si="95"/>
        <v>164.5</v>
      </c>
      <c r="L241" s="179">
        <f t="shared" si="96"/>
        <v>0.23250883392226149</v>
      </c>
      <c r="M241" s="180" t="s">
        <v>599</v>
      </c>
      <c r="N241" s="181">
        <v>43482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121</v>
      </c>
      <c r="B242" s="153">
        <v>43398</v>
      </c>
      <c r="C242" s="153"/>
      <c r="D242" s="400" t="s">
        <v>348</v>
      </c>
      <c r="E242" s="155" t="s">
        <v>623</v>
      </c>
      <c r="F242" s="155">
        <v>162</v>
      </c>
      <c r="G242" s="155"/>
      <c r="H242" s="155">
        <v>204</v>
      </c>
      <c r="I242" s="177">
        <v>209</v>
      </c>
      <c r="J242" s="178" t="s">
        <v>3492</v>
      </c>
      <c r="K242" s="127">
        <f t="shared" si="95"/>
        <v>42</v>
      </c>
      <c r="L242" s="179">
        <f t="shared" si="96"/>
        <v>0.25925925925925924</v>
      </c>
      <c r="M242" s="180" t="s">
        <v>599</v>
      </c>
      <c r="N242" s="181">
        <v>43539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122</v>
      </c>
      <c r="B243" s="206">
        <v>43399</v>
      </c>
      <c r="C243" s="206"/>
      <c r="D243" s="154" t="s">
        <v>495</v>
      </c>
      <c r="E243" s="207" t="s">
        <v>623</v>
      </c>
      <c r="F243" s="207">
        <v>240</v>
      </c>
      <c r="G243" s="207"/>
      <c r="H243" s="207">
        <v>297</v>
      </c>
      <c r="I243" s="231">
        <v>297</v>
      </c>
      <c r="J243" s="178" t="s">
        <v>682</v>
      </c>
      <c r="K243" s="232">
        <f t="shared" si="95"/>
        <v>57</v>
      </c>
      <c r="L243" s="233">
        <f t="shared" si="96"/>
        <v>0.23749999999999999</v>
      </c>
      <c r="M243" s="234" t="s">
        <v>599</v>
      </c>
      <c r="N243" s="235">
        <v>43417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123</v>
      </c>
      <c r="B244" s="105">
        <v>43439</v>
      </c>
      <c r="C244" s="105"/>
      <c r="D244" s="147" t="s">
        <v>749</v>
      </c>
      <c r="E244" s="107" t="s">
        <v>623</v>
      </c>
      <c r="F244" s="107">
        <v>202.5</v>
      </c>
      <c r="G244" s="107"/>
      <c r="H244" s="107">
        <v>255</v>
      </c>
      <c r="I244" s="125">
        <v>252</v>
      </c>
      <c r="J244" s="140" t="s">
        <v>682</v>
      </c>
      <c r="K244" s="127">
        <f t="shared" si="95"/>
        <v>52.5</v>
      </c>
      <c r="L244" s="128">
        <f t="shared" si="96"/>
        <v>0.25925925925925924</v>
      </c>
      <c r="M244" s="129" t="s">
        <v>599</v>
      </c>
      <c r="N244" s="130">
        <v>43542</v>
      </c>
      <c r="O244" s="57"/>
      <c r="P244" s="16"/>
      <c r="Q244" s="16"/>
      <c r="R244" s="93" t="s">
        <v>751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124</v>
      </c>
      <c r="B245" s="206">
        <v>43465</v>
      </c>
      <c r="C245" s="105"/>
      <c r="D245" s="400" t="s">
        <v>423</v>
      </c>
      <c r="E245" s="207" t="s">
        <v>623</v>
      </c>
      <c r="F245" s="207">
        <v>710</v>
      </c>
      <c r="G245" s="207"/>
      <c r="H245" s="207">
        <v>866</v>
      </c>
      <c r="I245" s="231">
        <v>866</v>
      </c>
      <c r="J245" s="178" t="s">
        <v>682</v>
      </c>
      <c r="K245" s="127">
        <f t="shared" si="95"/>
        <v>156</v>
      </c>
      <c r="L245" s="128">
        <f t="shared" si="96"/>
        <v>0.21971830985915494</v>
      </c>
      <c r="M245" s="129" t="s">
        <v>599</v>
      </c>
      <c r="N245" s="361">
        <v>43553</v>
      </c>
      <c r="O245" s="57"/>
      <c r="P245" s="16"/>
      <c r="Q245" s="16"/>
      <c r="R245" s="17" t="s">
        <v>751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125</v>
      </c>
      <c r="B246" s="206">
        <v>43522</v>
      </c>
      <c r="C246" s="206"/>
      <c r="D246" s="400" t="s">
        <v>141</v>
      </c>
      <c r="E246" s="207" t="s">
        <v>623</v>
      </c>
      <c r="F246" s="207">
        <v>337.25</v>
      </c>
      <c r="G246" s="207"/>
      <c r="H246" s="207">
        <v>398.5</v>
      </c>
      <c r="I246" s="231">
        <v>411</v>
      </c>
      <c r="J246" s="140" t="s">
        <v>3491</v>
      </c>
      <c r="K246" s="127">
        <f t="shared" si="95"/>
        <v>61.25</v>
      </c>
      <c r="L246" s="128">
        <f t="shared" si="96"/>
        <v>0.1816160118606375</v>
      </c>
      <c r="M246" s="129" t="s">
        <v>599</v>
      </c>
      <c r="N246" s="361">
        <v>43760</v>
      </c>
      <c r="O246" s="57"/>
      <c r="P246" s="16"/>
      <c r="Q246" s="16"/>
      <c r="R246" s="93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8">
        <v>126</v>
      </c>
      <c r="B247" s="163">
        <v>43559</v>
      </c>
      <c r="C247" s="163"/>
      <c r="D247" s="164" t="s">
        <v>410</v>
      </c>
      <c r="E247" s="165" t="s">
        <v>623</v>
      </c>
      <c r="F247" s="165">
        <v>130</v>
      </c>
      <c r="G247" s="165"/>
      <c r="H247" s="165">
        <v>65</v>
      </c>
      <c r="I247" s="185">
        <v>158</v>
      </c>
      <c r="J247" s="137" t="s">
        <v>750</v>
      </c>
      <c r="K247" s="133">
        <f t="shared" si="95"/>
        <v>-65</v>
      </c>
      <c r="L247" s="134">
        <f t="shared" si="96"/>
        <v>-0.5</v>
      </c>
      <c r="M247" s="135" t="s">
        <v>663</v>
      </c>
      <c r="N247" s="136">
        <v>43726</v>
      </c>
      <c r="O247" s="57"/>
      <c r="P247" s="16"/>
      <c r="Q247" s="16"/>
      <c r="R247" s="17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9">
        <v>127</v>
      </c>
      <c r="B248" s="186">
        <v>43017</v>
      </c>
      <c r="C248" s="186"/>
      <c r="D248" s="187" t="s">
        <v>169</v>
      </c>
      <c r="E248" s="188" t="s">
        <v>623</v>
      </c>
      <c r="F248" s="189">
        <v>141.5</v>
      </c>
      <c r="G248" s="190"/>
      <c r="H248" s="190">
        <v>183.5</v>
      </c>
      <c r="I248" s="190">
        <v>210</v>
      </c>
      <c r="J248" s="217" t="s">
        <v>3440</v>
      </c>
      <c r="K248" s="218">
        <f t="shared" si="95"/>
        <v>42</v>
      </c>
      <c r="L248" s="219">
        <f t="shared" si="96"/>
        <v>0.29681978798586572</v>
      </c>
      <c r="M248" s="189" t="s">
        <v>599</v>
      </c>
      <c r="N248" s="220">
        <v>43042</v>
      </c>
      <c r="O248" s="57"/>
      <c r="P248" s="16"/>
      <c r="Q248" s="16"/>
      <c r="R248" s="93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128</v>
      </c>
      <c r="B249" s="163">
        <v>43074</v>
      </c>
      <c r="C249" s="163"/>
      <c r="D249" s="164" t="s">
        <v>303</v>
      </c>
      <c r="E249" s="165" t="s">
        <v>623</v>
      </c>
      <c r="F249" s="166">
        <v>172</v>
      </c>
      <c r="G249" s="165"/>
      <c r="H249" s="165">
        <v>155.25</v>
      </c>
      <c r="I249" s="185">
        <v>230</v>
      </c>
      <c r="J249" s="383" t="s">
        <v>3400</v>
      </c>
      <c r="K249" s="133">
        <f t="shared" ref="K249" si="97">H249-F249</f>
        <v>-16.75</v>
      </c>
      <c r="L249" s="134">
        <f t="shared" ref="L249" si="98">K249/F249</f>
        <v>-9.7383720930232565E-2</v>
      </c>
      <c r="M249" s="135" t="s">
        <v>663</v>
      </c>
      <c r="N249" s="136">
        <v>43787</v>
      </c>
      <c r="O249" s="57"/>
      <c r="P249" s="16"/>
      <c r="Q249" s="16"/>
      <c r="R249" s="17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9">
        <v>129</v>
      </c>
      <c r="B250" s="186">
        <v>43398</v>
      </c>
      <c r="C250" s="186"/>
      <c r="D250" s="187" t="s">
        <v>104</v>
      </c>
      <c r="E250" s="188" t="s">
        <v>623</v>
      </c>
      <c r="F250" s="190">
        <v>698.5</v>
      </c>
      <c r="G250" s="190"/>
      <c r="H250" s="190">
        <v>850</v>
      </c>
      <c r="I250" s="190">
        <v>890</v>
      </c>
      <c r="J250" s="221" t="s">
        <v>3488</v>
      </c>
      <c r="K250" s="218">
        <f t="shared" si="95"/>
        <v>151.5</v>
      </c>
      <c r="L250" s="219">
        <f t="shared" si="96"/>
        <v>0.21689334287759485</v>
      </c>
      <c r="M250" s="189" t="s">
        <v>599</v>
      </c>
      <c r="N250" s="220">
        <v>43453</v>
      </c>
      <c r="O250" s="57"/>
      <c r="P250" s="16"/>
      <c r="Q250" s="16"/>
      <c r="R250" s="17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130</v>
      </c>
      <c r="B251" s="158">
        <v>42877</v>
      </c>
      <c r="C251" s="158"/>
      <c r="D251" s="159" t="s">
        <v>383</v>
      </c>
      <c r="E251" s="160" t="s">
        <v>623</v>
      </c>
      <c r="F251" s="161">
        <v>127.6</v>
      </c>
      <c r="G251" s="162"/>
      <c r="H251" s="162">
        <v>138</v>
      </c>
      <c r="I251" s="162">
        <v>190</v>
      </c>
      <c r="J251" s="384" t="s">
        <v>3404</v>
      </c>
      <c r="K251" s="182">
        <f t="shared" si="95"/>
        <v>10.400000000000006</v>
      </c>
      <c r="L251" s="183">
        <f t="shared" si="96"/>
        <v>8.1504702194357417E-2</v>
      </c>
      <c r="M251" s="161" t="s">
        <v>599</v>
      </c>
      <c r="N251" s="184">
        <v>43774</v>
      </c>
      <c r="O251" s="57"/>
      <c r="P251" s="16"/>
      <c r="Q251" s="16"/>
      <c r="R251" s="93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0">
        <v>131</v>
      </c>
      <c r="B252" s="194">
        <v>43158</v>
      </c>
      <c r="C252" s="194"/>
      <c r="D252" s="191" t="s">
        <v>754</v>
      </c>
      <c r="E252" s="195" t="s">
        <v>623</v>
      </c>
      <c r="F252" s="196">
        <v>317</v>
      </c>
      <c r="G252" s="195"/>
      <c r="H252" s="195"/>
      <c r="I252" s="224">
        <v>398</v>
      </c>
      <c r="J252" s="237" t="s">
        <v>601</v>
      </c>
      <c r="K252" s="193"/>
      <c r="L252" s="192"/>
      <c r="M252" s="223" t="s">
        <v>601</v>
      </c>
      <c r="N252" s="222"/>
      <c r="O252" s="57"/>
      <c r="P252" s="16"/>
      <c r="Q252" s="16"/>
      <c r="R252" s="341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8">
        <v>132</v>
      </c>
      <c r="B253" s="163">
        <v>43164</v>
      </c>
      <c r="C253" s="163"/>
      <c r="D253" s="164" t="s">
        <v>135</v>
      </c>
      <c r="E253" s="165" t="s">
        <v>623</v>
      </c>
      <c r="F253" s="166">
        <f>510-14.4</f>
        <v>495.6</v>
      </c>
      <c r="G253" s="165"/>
      <c r="H253" s="165">
        <v>350</v>
      </c>
      <c r="I253" s="185">
        <v>672</v>
      </c>
      <c r="J253" s="383" t="s">
        <v>3461</v>
      </c>
      <c r="K253" s="133">
        <f t="shared" ref="K253" si="99">H253-F253</f>
        <v>-145.60000000000002</v>
      </c>
      <c r="L253" s="134">
        <f t="shared" ref="L253" si="100">K253/F253</f>
        <v>-0.29378531073446329</v>
      </c>
      <c r="M253" s="135" t="s">
        <v>663</v>
      </c>
      <c r="N253" s="136">
        <v>43887</v>
      </c>
      <c r="O253" s="57"/>
      <c r="P253" s="16"/>
      <c r="Q253" s="16"/>
      <c r="R253" s="17" t="s">
        <v>751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8">
        <v>133</v>
      </c>
      <c r="B254" s="163">
        <v>43237</v>
      </c>
      <c r="C254" s="163"/>
      <c r="D254" s="164" t="s">
        <v>489</v>
      </c>
      <c r="E254" s="165" t="s">
        <v>623</v>
      </c>
      <c r="F254" s="166">
        <v>230.3</v>
      </c>
      <c r="G254" s="165"/>
      <c r="H254" s="165">
        <v>102.5</v>
      </c>
      <c r="I254" s="185">
        <v>348</v>
      </c>
      <c r="J254" s="383" t="s">
        <v>3482</v>
      </c>
      <c r="K254" s="133">
        <f t="shared" ref="K254" si="101">H254-F254</f>
        <v>-127.80000000000001</v>
      </c>
      <c r="L254" s="134">
        <f t="shared" ref="L254" si="102">K254/F254</f>
        <v>-0.55492835432045162</v>
      </c>
      <c r="M254" s="135" t="s">
        <v>663</v>
      </c>
      <c r="N254" s="136">
        <v>43896</v>
      </c>
      <c r="O254" s="57"/>
      <c r="P254" s="16"/>
      <c r="Q254" s="16"/>
      <c r="R254" s="343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4">
        <v>134</v>
      </c>
      <c r="B255" s="197">
        <v>43258</v>
      </c>
      <c r="C255" s="197"/>
      <c r="D255" s="200" t="s">
        <v>449</v>
      </c>
      <c r="E255" s="198" t="s">
        <v>623</v>
      </c>
      <c r="F255" s="196">
        <f>342.5-5.1</f>
        <v>337.4</v>
      </c>
      <c r="G255" s="198"/>
      <c r="H255" s="198"/>
      <c r="I255" s="225">
        <v>439</v>
      </c>
      <c r="J255" s="237" t="s">
        <v>601</v>
      </c>
      <c r="K255" s="227"/>
      <c r="L255" s="228"/>
      <c r="M255" s="226" t="s">
        <v>601</v>
      </c>
      <c r="N255" s="229"/>
      <c r="O255" s="57"/>
      <c r="P255" s="16"/>
      <c r="Q255" s="16"/>
      <c r="R255" s="341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4">
        <v>135</v>
      </c>
      <c r="B256" s="197">
        <v>43285</v>
      </c>
      <c r="C256" s="197"/>
      <c r="D256" s="201" t="s">
        <v>49</v>
      </c>
      <c r="E256" s="198" t="s">
        <v>623</v>
      </c>
      <c r="F256" s="196">
        <f>127.5-5.53</f>
        <v>121.97</v>
      </c>
      <c r="G256" s="198"/>
      <c r="H256" s="198"/>
      <c r="I256" s="225">
        <v>170</v>
      </c>
      <c r="J256" s="237" t="s">
        <v>601</v>
      </c>
      <c r="K256" s="227"/>
      <c r="L256" s="228"/>
      <c r="M256" s="226" t="s">
        <v>601</v>
      </c>
      <c r="N256" s="229"/>
      <c r="O256" s="57"/>
      <c r="P256" s="16"/>
      <c r="Q256" s="16"/>
      <c r="R256" s="17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8">
        <v>136</v>
      </c>
      <c r="B257" s="163">
        <v>43294</v>
      </c>
      <c r="C257" s="163"/>
      <c r="D257" s="164" t="s">
        <v>243</v>
      </c>
      <c r="E257" s="165" t="s">
        <v>623</v>
      </c>
      <c r="F257" s="166">
        <v>46.5</v>
      </c>
      <c r="G257" s="165"/>
      <c r="H257" s="165">
        <v>17</v>
      </c>
      <c r="I257" s="185">
        <v>59</v>
      </c>
      <c r="J257" s="383" t="s">
        <v>3460</v>
      </c>
      <c r="K257" s="133">
        <f t="shared" ref="K257" si="103">H257-F257</f>
        <v>-29.5</v>
      </c>
      <c r="L257" s="134">
        <f t="shared" ref="L257" si="104">K257/F257</f>
        <v>-0.63440860215053763</v>
      </c>
      <c r="M257" s="135" t="s">
        <v>663</v>
      </c>
      <c r="N257" s="136">
        <v>43887</v>
      </c>
      <c r="O257" s="57"/>
      <c r="P257" s="16"/>
      <c r="Q257" s="16"/>
      <c r="R257" s="17" t="s">
        <v>751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0">
        <v>137</v>
      </c>
      <c r="B258" s="194">
        <v>43396</v>
      </c>
      <c r="C258" s="194"/>
      <c r="D258" s="201" t="s">
        <v>425</v>
      </c>
      <c r="E258" s="198" t="s">
        <v>623</v>
      </c>
      <c r="F258" s="199">
        <v>156.5</v>
      </c>
      <c r="G258" s="198"/>
      <c r="H258" s="198"/>
      <c r="I258" s="225">
        <v>191</v>
      </c>
      <c r="J258" s="237" t="s">
        <v>601</v>
      </c>
      <c r="K258" s="227"/>
      <c r="L258" s="228"/>
      <c r="M258" s="226" t="s">
        <v>601</v>
      </c>
      <c r="N258" s="229"/>
      <c r="O258" s="57"/>
      <c r="P258" s="16"/>
      <c r="Q258" s="16"/>
      <c r="R258" s="17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0">
        <v>138</v>
      </c>
      <c r="B259" s="194">
        <v>43439</v>
      </c>
      <c r="C259" s="194"/>
      <c r="D259" s="201" t="s">
        <v>330</v>
      </c>
      <c r="E259" s="198" t="s">
        <v>623</v>
      </c>
      <c r="F259" s="199">
        <v>259.5</v>
      </c>
      <c r="G259" s="198"/>
      <c r="H259" s="198"/>
      <c r="I259" s="225">
        <v>321</v>
      </c>
      <c r="J259" s="237" t="s">
        <v>601</v>
      </c>
      <c r="K259" s="227"/>
      <c r="L259" s="228"/>
      <c r="M259" s="226" t="s">
        <v>601</v>
      </c>
      <c r="N259" s="229"/>
      <c r="O259" s="16"/>
      <c r="P259" s="16"/>
      <c r="Q259" s="16"/>
      <c r="R259" s="17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8">
        <v>139</v>
      </c>
      <c r="B260" s="163">
        <v>43439</v>
      </c>
      <c r="C260" s="163"/>
      <c r="D260" s="164" t="s">
        <v>775</v>
      </c>
      <c r="E260" s="165" t="s">
        <v>623</v>
      </c>
      <c r="F260" s="165">
        <v>715</v>
      </c>
      <c r="G260" s="165"/>
      <c r="H260" s="165">
        <v>445</v>
      </c>
      <c r="I260" s="185">
        <v>840</v>
      </c>
      <c r="J260" s="137" t="s">
        <v>2994</v>
      </c>
      <c r="K260" s="133">
        <f t="shared" ref="K260:K263" si="105">H260-F260</f>
        <v>-270</v>
      </c>
      <c r="L260" s="134">
        <f t="shared" ref="L260:L263" si="106">K260/F260</f>
        <v>-0.3776223776223776</v>
      </c>
      <c r="M260" s="135" t="s">
        <v>663</v>
      </c>
      <c r="N260" s="136">
        <v>43800</v>
      </c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140</v>
      </c>
      <c r="B261" s="206">
        <v>43469</v>
      </c>
      <c r="C261" s="206"/>
      <c r="D261" s="154" t="s">
        <v>145</v>
      </c>
      <c r="E261" s="207" t="s">
        <v>623</v>
      </c>
      <c r="F261" s="207">
        <v>875</v>
      </c>
      <c r="G261" s="207"/>
      <c r="H261" s="207">
        <v>1165</v>
      </c>
      <c r="I261" s="231">
        <v>1185</v>
      </c>
      <c r="J261" s="140" t="s">
        <v>3489</v>
      </c>
      <c r="K261" s="127">
        <f t="shared" si="105"/>
        <v>290</v>
      </c>
      <c r="L261" s="128">
        <f t="shared" si="106"/>
        <v>0.33142857142857141</v>
      </c>
      <c r="M261" s="129" t="s">
        <v>599</v>
      </c>
      <c r="N261" s="361">
        <v>43847</v>
      </c>
      <c r="O261" s="57"/>
      <c r="P261" s="16"/>
      <c r="Q261" s="16"/>
      <c r="R261" s="343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141</v>
      </c>
      <c r="B262" s="206">
        <v>43559</v>
      </c>
      <c r="C262" s="206"/>
      <c r="D262" s="400" t="s">
        <v>345</v>
      </c>
      <c r="E262" s="207" t="s">
        <v>623</v>
      </c>
      <c r="F262" s="207">
        <f>387-14.63</f>
        <v>372.37</v>
      </c>
      <c r="G262" s="207"/>
      <c r="H262" s="207">
        <v>490</v>
      </c>
      <c r="I262" s="231">
        <v>490</v>
      </c>
      <c r="J262" s="140" t="s">
        <v>682</v>
      </c>
      <c r="K262" s="127">
        <f t="shared" si="105"/>
        <v>117.63</v>
      </c>
      <c r="L262" s="128">
        <f t="shared" si="106"/>
        <v>0.31589548030185027</v>
      </c>
      <c r="M262" s="129" t="s">
        <v>599</v>
      </c>
      <c r="N262" s="361">
        <v>43850</v>
      </c>
      <c r="O262" s="57"/>
      <c r="P262" s="16"/>
      <c r="Q262" s="16"/>
      <c r="R262" s="343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8">
        <v>142</v>
      </c>
      <c r="B263" s="163">
        <v>43578</v>
      </c>
      <c r="C263" s="163"/>
      <c r="D263" s="164" t="s">
        <v>776</v>
      </c>
      <c r="E263" s="165" t="s">
        <v>600</v>
      </c>
      <c r="F263" s="165">
        <v>220</v>
      </c>
      <c r="G263" s="165"/>
      <c r="H263" s="165">
        <v>127.5</v>
      </c>
      <c r="I263" s="185">
        <v>284</v>
      </c>
      <c r="J263" s="383" t="s">
        <v>3483</v>
      </c>
      <c r="K263" s="133">
        <f t="shared" si="105"/>
        <v>-92.5</v>
      </c>
      <c r="L263" s="134">
        <f t="shared" si="106"/>
        <v>-0.42045454545454547</v>
      </c>
      <c r="M263" s="135" t="s">
        <v>663</v>
      </c>
      <c r="N263" s="136">
        <v>43896</v>
      </c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143</v>
      </c>
      <c r="B264" s="206">
        <v>43622</v>
      </c>
      <c r="C264" s="206"/>
      <c r="D264" s="400" t="s">
        <v>496</v>
      </c>
      <c r="E264" s="207" t="s">
        <v>600</v>
      </c>
      <c r="F264" s="207">
        <v>332.8</v>
      </c>
      <c r="G264" s="207"/>
      <c r="H264" s="207">
        <v>405</v>
      </c>
      <c r="I264" s="231">
        <v>419</v>
      </c>
      <c r="J264" s="140" t="s">
        <v>3490</v>
      </c>
      <c r="K264" s="127">
        <f t="shared" ref="K264" si="107">H264-F264</f>
        <v>72.199999999999989</v>
      </c>
      <c r="L264" s="128">
        <f t="shared" ref="L264" si="108">K264/F264</f>
        <v>0.21694711538461534</v>
      </c>
      <c r="M264" s="129" t="s">
        <v>599</v>
      </c>
      <c r="N264" s="361">
        <v>43860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43">
        <v>144</v>
      </c>
      <c r="B265" s="142">
        <v>43641</v>
      </c>
      <c r="C265" s="142"/>
      <c r="D265" s="143" t="s">
        <v>139</v>
      </c>
      <c r="E265" s="144" t="s">
        <v>623</v>
      </c>
      <c r="F265" s="145">
        <v>386</v>
      </c>
      <c r="G265" s="146"/>
      <c r="H265" s="146">
        <v>395</v>
      </c>
      <c r="I265" s="146">
        <v>452</v>
      </c>
      <c r="J265" s="169" t="s">
        <v>3405</v>
      </c>
      <c r="K265" s="170">
        <f t="shared" ref="K265" si="109">H265-F265</f>
        <v>9</v>
      </c>
      <c r="L265" s="171">
        <f t="shared" ref="L265" si="110">K265/F265</f>
        <v>2.3316062176165803E-2</v>
      </c>
      <c r="M265" s="172" t="s">
        <v>708</v>
      </c>
      <c r="N265" s="173">
        <v>43868</v>
      </c>
      <c r="O265" s="16"/>
      <c r="P265" s="16"/>
      <c r="Q265" s="16"/>
      <c r="R265" s="17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145</v>
      </c>
      <c r="B266" s="194">
        <v>43707</v>
      </c>
      <c r="C266" s="194"/>
      <c r="D266" s="201" t="s">
        <v>260</v>
      </c>
      <c r="E266" s="198" t="s">
        <v>623</v>
      </c>
      <c r="F266" s="198" t="s">
        <v>755</v>
      </c>
      <c r="G266" s="198"/>
      <c r="H266" s="198"/>
      <c r="I266" s="225">
        <v>190</v>
      </c>
      <c r="J266" s="237" t="s">
        <v>601</v>
      </c>
      <c r="K266" s="227"/>
      <c r="L266" s="228"/>
      <c r="M266" s="357" t="s">
        <v>601</v>
      </c>
      <c r="N266" s="229"/>
      <c r="O266" s="16"/>
      <c r="P266" s="16"/>
      <c r="Q266" s="16"/>
      <c r="R266" s="343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146</v>
      </c>
      <c r="B267" s="206">
        <v>43731</v>
      </c>
      <c r="C267" s="206"/>
      <c r="D267" s="154" t="s">
        <v>440</v>
      </c>
      <c r="E267" s="207" t="s">
        <v>623</v>
      </c>
      <c r="F267" s="207">
        <v>235</v>
      </c>
      <c r="G267" s="207"/>
      <c r="H267" s="207">
        <v>295</v>
      </c>
      <c r="I267" s="231">
        <v>296</v>
      </c>
      <c r="J267" s="140" t="s">
        <v>3147</v>
      </c>
      <c r="K267" s="127">
        <f t="shared" ref="K267" si="111">H267-F267</f>
        <v>60</v>
      </c>
      <c r="L267" s="128">
        <f t="shared" ref="L267" si="112">K267/F267</f>
        <v>0.25531914893617019</v>
      </c>
      <c r="M267" s="129" t="s">
        <v>599</v>
      </c>
      <c r="N267" s="361">
        <v>43844</v>
      </c>
      <c r="O267" s="57"/>
      <c r="P267" s="16"/>
      <c r="Q267" s="16"/>
      <c r="R267" s="17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147</v>
      </c>
      <c r="B268" s="206">
        <v>43752</v>
      </c>
      <c r="C268" s="206"/>
      <c r="D268" s="154" t="s">
        <v>2977</v>
      </c>
      <c r="E268" s="207" t="s">
        <v>623</v>
      </c>
      <c r="F268" s="207">
        <v>277.5</v>
      </c>
      <c r="G268" s="207"/>
      <c r="H268" s="207">
        <v>333</v>
      </c>
      <c r="I268" s="231">
        <v>333</v>
      </c>
      <c r="J268" s="140" t="s">
        <v>3148</v>
      </c>
      <c r="K268" s="127">
        <f t="shared" ref="K268" si="113">H268-F268</f>
        <v>55.5</v>
      </c>
      <c r="L268" s="128">
        <f t="shared" ref="L268" si="114">K268/F268</f>
        <v>0.2</v>
      </c>
      <c r="M268" s="129" t="s">
        <v>599</v>
      </c>
      <c r="N268" s="361">
        <v>43846</v>
      </c>
      <c r="O268" s="57"/>
      <c r="P268" s="16"/>
      <c r="Q268" s="16"/>
      <c r="R268" s="343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148</v>
      </c>
      <c r="B269" s="206">
        <v>43752</v>
      </c>
      <c r="C269" s="206"/>
      <c r="D269" s="154" t="s">
        <v>2976</v>
      </c>
      <c r="E269" s="207" t="s">
        <v>623</v>
      </c>
      <c r="F269" s="207">
        <v>930</v>
      </c>
      <c r="G269" s="207"/>
      <c r="H269" s="207">
        <v>1165</v>
      </c>
      <c r="I269" s="231">
        <v>1200</v>
      </c>
      <c r="J269" s="140" t="s">
        <v>3150</v>
      </c>
      <c r="K269" s="127">
        <f t="shared" ref="K269" si="115">H269-F269</f>
        <v>235</v>
      </c>
      <c r="L269" s="128">
        <f t="shared" ref="L269" si="116">K269/F269</f>
        <v>0.25268817204301075</v>
      </c>
      <c r="M269" s="129" t="s">
        <v>599</v>
      </c>
      <c r="N269" s="361">
        <v>43847</v>
      </c>
      <c r="O269" s="57"/>
      <c r="P269" s="16"/>
      <c r="Q269" s="16"/>
      <c r="R269" s="343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0">
        <v>149</v>
      </c>
      <c r="B270" s="346">
        <v>43753</v>
      </c>
      <c r="C270" s="211"/>
      <c r="D270" s="372" t="s">
        <v>2975</v>
      </c>
      <c r="E270" s="349" t="s">
        <v>623</v>
      </c>
      <c r="F270" s="352">
        <v>111</v>
      </c>
      <c r="G270" s="349"/>
      <c r="H270" s="349"/>
      <c r="I270" s="355">
        <v>141</v>
      </c>
      <c r="J270" s="237" t="s">
        <v>601</v>
      </c>
      <c r="K270" s="237"/>
      <c r="L270" s="122"/>
      <c r="M270" s="360" t="s">
        <v>601</v>
      </c>
      <c r="N270" s="239"/>
      <c r="O270" s="16"/>
      <c r="P270" s="16"/>
      <c r="Q270" s="16"/>
      <c r="R270" s="343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150</v>
      </c>
      <c r="B271" s="206">
        <v>43753</v>
      </c>
      <c r="C271" s="206"/>
      <c r="D271" s="154" t="s">
        <v>2974</v>
      </c>
      <c r="E271" s="207" t="s">
        <v>623</v>
      </c>
      <c r="F271" s="208">
        <v>296</v>
      </c>
      <c r="G271" s="207"/>
      <c r="H271" s="207">
        <v>370</v>
      </c>
      <c r="I271" s="231">
        <v>370</v>
      </c>
      <c r="J271" s="140" t="s">
        <v>682</v>
      </c>
      <c r="K271" s="127">
        <f t="shared" ref="K271" si="117">H271-F271</f>
        <v>74</v>
      </c>
      <c r="L271" s="128">
        <f t="shared" ref="L271" si="118">K271/F271</f>
        <v>0.25</v>
      </c>
      <c r="M271" s="129" t="s">
        <v>599</v>
      </c>
      <c r="N271" s="361">
        <v>43853</v>
      </c>
      <c r="O271" s="57"/>
      <c r="P271" s="16"/>
      <c r="Q271" s="16"/>
      <c r="R271" s="343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151</v>
      </c>
      <c r="B272" s="210">
        <v>43754</v>
      </c>
      <c r="C272" s="210"/>
      <c r="D272" s="191" t="s">
        <v>2973</v>
      </c>
      <c r="E272" s="348" t="s">
        <v>623</v>
      </c>
      <c r="F272" s="351" t="s">
        <v>2939</v>
      </c>
      <c r="G272" s="348"/>
      <c r="H272" s="348"/>
      <c r="I272" s="354">
        <v>344</v>
      </c>
      <c r="J272" s="237" t="s">
        <v>601</v>
      </c>
      <c r="K272" s="240"/>
      <c r="L272" s="359"/>
      <c r="M272" s="342" t="s">
        <v>601</v>
      </c>
      <c r="N272" s="362"/>
      <c r="O272" s="16"/>
      <c r="P272" s="16"/>
      <c r="Q272" s="16"/>
      <c r="R272" s="343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45">
        <v>152</v>
      </c>
      <c r="B273" s="211">
        <v>43832</v>
      </c>
      <c r="C273" s="211"/>
      <c r="D273" s="215" t="s">
        <v>2253</v>
      </c>
      <c r="E273" s="212" t="s">
        <v>623</v>
      </c>
      <c r="F273" s="213" t="s">
        <v>3135</v>
      </c>
      <c r="G273" s="212"/>
      <c r="H273" s="212"/>
      <c r="I273" s="236">
        <v>590</v>
      </c>
      <c r="J273" s="237" t="s">
        <v>601</v>
      </c>
      <c r="K273" s="237"/>
      <c r="L273" s="122"/>
      <c r="M273" s="342" t="s">
        <v>601</v>
      </c>
      <c r="N273" s="239"/>
      <c r="O273" s="16"/>
      <c r="P273" s="16"/>
      <c r="Q273" s="16"/>
      <c r="R273" s="343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153</v>
      </c>
      <c r="B274" s="206">
        <v>43966</v>
      </c>
      <c r="C274" s="206"/>
      <c r="D274" s="154" t="s">
        <v>65</v>
      </c>
      <c r="E274" s="207" t="s">
        <v>623</v>
      </c>
      <c r="F274" s="208">
        <v>67.5</v>
      </c>
      <c r="G274" s="207"/>
      <c r="H274" s="207">
        <v>86</v>
      </c>
      <c r="I274" s="231">
        <v>86</v>
      </c>
      <c r="J274" s="140" t="s">
        <v>3628</v>
      </c>
      <c r="K274" s="127">
        <f t="shared" ref="K274" si="119">H274-F274</f>
        <v>18.5</v>
      </c>
      <c r="L274" s="128">
        <f t="shared" ref="L274" si="120">K274/F274</f>
        <v>0.27407407407407408</v>
      </c>
      <c r="M274" s="129" t="s">
        <v>599</v>
      </c>
      <c r="N274" s="361">
        <v>44008</v>
      </c>
      <c r="O274" s="57"/>
      <c r="P274" s="16"/>
      <c r="Q274" s="16"/>
      <c r="R274" s="343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9">
        <v>154</v>
      </c>
      <c r="B275" s="211">
        <v>44035</v>
      </c>
      <c r="C275" s="211"/>
      <c r="D275" s="215" t="s">
        <v>495</v>
      </c>
      <c r="E275" s="212" t="s">
        <v>623</v>
      </c>
      <c r="F275" s="213" t="s">
        <v>3631</v>
      </c>
      <c r="G275" s="212"/>
      <c r="H275" s="212"/>
      <c r="I275" s="236">
        <v>296</v>
      </c>
      <c r="J275" s="237" t="s">
        <v>601</v>
      </c>
      <c r="K275" s="237"/>
      <c r="L275" s="122"/>
      <c r="M275" s="238"/>
      <c r="N275" s="239"/>
      <c r="O275" s="16"/>
      <c r="P275" s="16"/>
      <c r="Q275" s="16"/>
      <c r="R275" s="343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9">
        <v>155</v>
      </c>
      <c r="B276" s="211">
        <v>44092</v>
      </c>
      <c r="C276" s="211"/>
      <c r="D276" s="215" t="s">
        <v>416</v>
      </c>
      <c r="E276" s="212" t="s">
        <v>623</v>
      </c>
      <c r="F276" s="213" t="s">
        <v>3636</v>
      </c>
      <c r="G276" s="212"/>
      <c r="H276" s="212"/>
      <c r="I276" s="236">
        <v>248</v>
      </c>
      <c r="J276" s="237" t="s">
        <v>601</v>
      </c>
      <c r="K276" s="237"/>
      <c r="L276" s="122"/>
      <c r="M276" s="238"/>
      <c r="N276" s="239"/>
      <c r="O276" s="16"/>
      <c r="P276" s="16"/>
      <c r="Q276" s="16"/>
      <c r="R276" s="343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156</v>
      </c>
      <c r="B277" s="186">
        <v>44140</v>
      </c>
      <c r="C277" s="186"/>
      <c r="D277" s="187" t="s">
        <v>416</v>
      </c>
      <c r="E277" s="188" t="s">
        <v>623</v>
      </c>
      <c r="F277" s="190">
        <v>182.5</v>
      </c>
      <c r="G277" s="190"/>
      <c r="H277" s="190">
        <v>221</v>
      </c>
      <c r="I277" s="190">
        <v>248</v>
      </c>
      <c r="J277" s="508" t="s">
        <v>3659</v>
      </c>
      <c r="K277" s="218">
        <f t="shared" ref="K277" si="121">H277-F277</f>
        <v>38.5</v>
      </c>
      <c r="L277" s="219">
        <f t="shared" ref="L277" si="122">K277/F277</f>
        <v>0.21095890410958903</v>
      </c>
      <c r="M277" s="189" t="s">
        <v>599</v>
      </c>
      <c r="N277" s="220">
        <v>44167</v>
      </c>
      <c r="O277" s="16"/>
      <c r="P277" s="16"/>
      <c r="Q277" s="16"/>
      <c r="R277" s="343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9">
        <v>157</v>
      </c>
      <c r="B278" s="211">
        <v>44140</v>
      </c>
      <c r="C278" s="211"/>
      <c r="D278" s="215" t="s">
        <v>330</v>
      </c>
      <c r="E278" s="212" t="s">
        <v>623</v>
      </c>
      <c r="F278" s="213" t="s">
        <v>3637</v>
      </c>
      <c r="G278" s="212"/>
      <c r="H278" s="212"/>
      <c r="I278" s="236">
        <v>320</v>
      </c>
      <c r="J278" s="237" t="s">
        <v>601</v>
      </c>
      <c r="K278" s="237"/>
      <c r="L278" s="122"/>
      <c r="M278" s="238"/>
      <c r="N278" s="239"/>
      <c r="O278" s="16"/>
      <c r="P278" s="16"/>
      <c r="Q278" s="16"/>
      <c r="R278" s="343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9">
        <v>158</v>
      </c>
      <c r="B279" s="211">
        <v>44140</v>
      </c>
      <c r="C279" s="211"/>
      <c r="D279" s="215" t="s">
        <v>491</v>
      </c>
      <c r="E279" s="212" t="s">
        <v>623</v>
      </c>
      <c r="F279" s="213" t="s">
        <v>3638</v>
      </c>
      <c r="G279" s="212"/>
      <c r="H279" s="212"/>
      <c r="I279" s="236">
        <v>1093</v>
      </c>
      <c r="J279" s="237" t="s">
        <v>601</v>
      </c>
      <c r="K279" s="237"/>
      <c r="L279" s="122"/>
      <c r="M279" s="238"/>
      <c r="N279" s="239"/>
      <c r="O279" s="16"/>
      <c r="P279" s="16"/>
      <c r="Q279" s="16"/>
      <c r="R279" s="343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9">
        <v>159</v>
      </c>
      <c r="B280" s="211">
        <v>44140</v>
      </c>
      <c r="C280" s="211"/>
      <c r="D280" s="215" t="s">
        <v>345</v>
      </c>
      <c r="E280" s="212" t="s">
        <v>623</v>
      </c>
      <c r="F280" s="213" t="s">
        <v>3639</v>
      </c>
      <c r="G280" s="212"/>
      <c r="H280" s="212"/>
      <c r="I280" s="236">
        <v>406</v>
      </c>
      <c r="J280" s="237" t="s">
        <v>601</v>
      </c>
      <c r="K280" s="237"/>
      <c r="L280" s="122"/>
      <c r="M280" s="238"/>
      <c r="N280" s="239"/>
      <c r="O280" s="16"/>
      <c r="P280" s="16"/>
      <c r="Q280" s="16"/>
      <c r="R280" s="343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9">
        <v>160</v>
      </c>
      <c r="B281" s="211">
        <v>44141</v>
      </c>
      <c r="C281" s="211"/>
      <c r="D281" s="215" t="s">
        <v>495</v>
      </c>
      <c r="E281" s="212" t="s">
        <v>623</v>
      </c>
      <c r="F281" s="213" t="s">
        <v>3640</v>
      </c>
      <c r="G281" s="212"/>
      <c r="H281" s="212"/>
      <c r="I281" s="236">
        <v>290</v>
      </c>
      <c r="J281" s="237" t="s">
        <v>601</v>
      </c>
      <c r="K281" s="237"/>
      <c r="L281" s="122"/>
      <c r="M281" s="238"/>
      <c r="N281" s="239"/>
      <c r="O281" s="16"/>
      <c r="P281" s="16"/>
      <c r="Q281" s="16"/>
      <c r="R281" s="343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9"/>
      <c r="B282" s="211"/>
      <c r="C282" s="211"/>
      <c r="D282" s="215"/>
      <c r="E282" s="212"/>
      <c r="F282" s="213"/>
      <c r="G282" s="212"/>
      <c r="H282" s="212"/>
      <c r="I282" s="236"/>
      <c r="J282" s="237"/>
      <c r="K282" s="237"/>
      <c r="L282" s="122"/>
      <c r="M282" s="238"/>
      <c r="N282" s="239"/>
      <c r="O282" s="16"/>
      <c r="P282" s="16"/>
      <c r="Q282" s="16"/>
      <c r="R282" s="343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9"/>
      <c r="B283" s="211"/>
      <c r="C283" s="211"/>
      <c r="D283" s="215"/>
      <c r="E283" s="212"/>
      <c r="F283" s="213"/>
      <c r="G283" s="212"/>
      <c r="H283" s="212"/>
      <c r="I283" s="236"/>
      <c r="J283" s="237"/>
      <c r="K283" s="237"/>
      <c r="L283" s="122"/>
      <c r="M283" s="238"/>
      <c r="N283" s="239"/>
      <c r="O283" s="16"/>
      <c r="P283" s="16"/>
      <c r="R283" s="343"/>
    </row>
    <row r="284" spans="1:26">
      <c r="A284" s="209"/>
      <c r="B284" s="211"/>
      <c r="C284" s="211"/>
      <c r="D284" s="215"/>
      <c r="E284" s="212"/>
      <c r="F284" s="213"/>
      <c r="G284" s="212"/>
      <c r="H284" s="212"/>
      <c r="I284" s="236"/>
      <c r="J284" s="237"/>
      <c r="K284" s="237"/>
      <c r="L284" s="122"/>
      <c r="M284" s="238"/>
      <c r="N284" s="239"/>
      <c r="O284" s="16"/>
      <c r="R284" s="241"/>
    </row>
    <row r="285" spans="1:26">
      <c r="A285" s="209"/>
      <c r="B285" s="211"/>
      <c r="C285" s="211"/>
      <c r="D285" s="215"/>
      <c r="E285" s="212"/>
      <c r="F285" s="213"/>
      <c r="G285" s="212"/>
      <c r="H285" s="212"/>
      <c r="I285" s="236"/>
      <c r="J285" s="237"/>
      <c r="K285" s="237"/>
      <c r="L285" s="122"/>
      <c r="M285" s="238"/>
      <c r="N285" s="239"/>
      <c r="O285" s="16"/>
      <c r="R285" s="241"/>
    </row>
    <row r="286" spans="1:26">
      <c r="A286" s="209"/>
      <c r="B286" s="211"/>
      <c r="C286" s="211"/>
      <c r="D286" s="215"/>
      <c r="E286" s="212"/>
      <c r="F286" s="213"/>
      <c r="G286" s="212"/>
      <c r="H286" s="212"/>
      <c r="I286" s="236"/>
      <c r="J286" s="237"/>
      <c r="K286" s="237"/>
      <c r="L286" s="122"/>
      <c r="M286" s="238"/>
      <c r="N286" s="239"/>
      <c r="O286" s="16"/>
      <c r="R286" s="241"/>
    </row>
    <row r="287" spans="1:26">
      <c r="A287" s="209"/>
      <c r="B287" s="199" t="s">
        <v>2980</v>
      </c>
      <c r="O287" s="16"/>
      <c r="R287" s="241"/>
    </row>
    <row r="288" spans="1:26">
      <c r="R288" s="241"/>
    </row>
    <row r="289" spans="1:18">
      <c r="R289" s="241"/>
    </row>
    <row r="290" spans="1:18">
      <c r="R290" s="241"/>
    </row>
    <row r="291" spans="1:18">
      <c r="R291" s="241"/>
    </row>
    <row r="292" spans="1:18">
      <c r="R292" s="241"/>
    </row>
    <row r="293" spans="1:18">
      <c r="R293" s="241"/>
    </row>
    <row r="294" spans="1:18">
      <c r="R294" s="241"/>
    </row>
    <row r="304" spans="1:18">
      <c r="A304" s="216"/>
    </row>
    <row r="305" spans="1:1">
      <c r="A305" s="216"/>
    </row>
    <row r="306" spans="1:1">
      <c r="A306" s="212"/>
    </row>
  </sheetData>
  <autoFilter ref="R1:R302"/>
  <mergeCells count="10">
    <mergeCell ref="B91:B92"/>
    <mergeCell ref="A91:A92"/>
    <mergeCell ref="J91:J92"/>
    <mergeCell ref="O59:O60"/>
    <mergeCell ref="P59:P60"/>
    <mergeCell ref="A59:A60"/>
    <mergeCell ref="B59:B60"/>
    <mergeCell ref="J59:J60"/>
    <mergeCell ref="M59:M60"/>
    <mergeCell ref="N59:N6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2020-12-11T02:35:08Z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