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5" i="7"/>
  <c r="M115" s="1"/>
  <c r="L56"/>
  <c r="K56"/>
  <c r="K108"/>
  <c r="M108" s="1"/>
  <c r="K113"/>
  <c r="M113" s="1"/>
  <c r="K111"/>
  <c r="M111" s="1"/>
  <c r="L20"/>
  <c r="K20"/>
  <c r="L88"/>
  <c r="K88"/>
  <c r="K114"/>
  <c r="M114" s="1"/>
  <c r="L55"/>
  <c r="K55"/>
  <c r="L54"/>
  <c r="K54"/>
  <c r="K112"/>
  <c r="M112" s="1"/>
  <c r="L52"/>
  <c r="K52"/>
  <c r="L85"/>
  <c r="K85"/>
  <c r="L12"/>
  <c r="K12"/>
  <c r="M56" l="1"/>
  <c r="M20"/>
  <c r="M12"/>
  <c r="M52"/>
  <c r="M88"/>
  <c r="M54"/>
  <c r="M55"/>
  <c r="M85"/>
  <c r="L51"/>
  <c r="K51"/>
  <c r="K110"/>
  <c r="M110" s="1"/>
  <c r="L84"/>
  <c r="K84"/>
  <c r="L83"/>
  <c r="K83"/>
  <c r="K109"/>
  <c r="M109" s="1"/>
  <c r="K107"/>
  <c r="M107" s="1"/>
  <c r="K106"/>
  <c r="M106" s="1"/>
  <c r="L50"/>
  <c r="K50"/>
  <c r="L48"/>
  <c r="K48"/>
  <c r="L49"/>
  <c r="K49"/>
  <c r="L21"/>
  <c r="K21"/>
  <c r="L47"/>
  <c r="K47"/>
  <c r="L17"/>
  <c r="K17"/>
  <c r="L14"/>
  <c r="K14"/>
  <c r="K103"/>
  <c r="M103" s="1"/>
  <c r="K105"/>
  <c r="M105" s="1"/>
  <c r="L45"/>
  <c r="K45"/>
  <c r="L39"/>
  <c r="K39"/>
  <c r="K102"/>
  <c r="M102" s="1"/>
  <c r="K104"/>
  <c r="M104" s="1"/>
  <c r="L82"/>
  <c r="K82"/>
  <c r="L81"/>
  <c r="K81"/>
  <c r="L44"/>
  <c r="K44"/>
  <c r="L46"/>
  <c r="K46"/>
  <c r="L43"/>
  <c r="K43"/>
  <c r="L42"/>
  <c r="K42"/>
  <c r="L41"/>
  <c r="K41"/>
  <c r="K101"/>
  <c r="M101" s="1"/>
  <c r="L40"/>
  <c r="K40"/>
  <c r="L77"/>
  <c r="K77"/>
  <c r="L80"/>
  <c r="K80"/>
  <c r="L79"/>
  <c r="K79"/>
  <c r="L33"/>
  <c r="K33"/>
  <c r="L78"/>
  <c r="K78"/>
  <c r="L76"/>
  <c r="K76"/>
  <c r="L75"/>
  <c r="K75"/>
  <c r="L73"/>
  <c r="K73"/>
  <c r="L74"/>
  <c r="K74"/>
  <c r="K100"/>
  <c r="M100" s="1"/>
  <c r="L37"/>
  <c r="K98"/>
  <c r="M98" s="1"/>
  <c r="L70"/>
  <c r="K70"/>
  <c r="L38"/>
  <c r="K38"/>
  <c r="L35"/>
  <c r="K35"/>
  <c r="L36"/>
  <c r="K36"/>
  <c r="L15"/>
  <c r="L19"/>
  <c r="K19"/>
  <c r="M83" l="1"/>
  <c r="M45"/>
  <c r="M47"/>
  <c r="M50"/>
  <c r="M49"/>
  <c r="M48"/>
  <c r="M84"/>
  <c r="M21"/>
  <c r="M51"/>
  <c r="M75"/>
  <c r="M14"/>
  <c r="M39"/>
  <c r="M17"/>
  <c r="M73"/>
  <c r="M33"/>
  <c r="M38"/>
  <c r="M40"/>
  <c r="M43"/>
  <c r="M81"/>
  <c r="M44"/>
  <c r="M82"/>
  <c r="M42"/>
  <c r="M46"/>
  <c r="M41"/>
  <c r="M80"/>
  <c r="M79"/>
  <c r="M77"/>
  <c r="M35"/>
  <c r="M78"/>
  <c r="M74"/>
  <c r="M76"/>
  <c r="M36"/>
  <c r="M19"/>
  <c r="M70"/>
  <c r="L72" l="1"/>
  <c r="K72"/>
  <c r="K99"/>
  <c r="M99" s="1"/>
  <c r="L34"/>
  <c r="K34"/>
  <c r="K37"/>
  <c r="L69"/>
  <c r="K69"/>
  <c r="L71"/>
  <c r="K71"/>
  <c r="M34" l="1"/>
  <c r="M37"/>
  <c r="M72"/>
  <c r="M71"/>
  <c r="M69"/>
  <c r="K97" l="1"/>
  <c r="M97" s="1"/>
  <c r="K15"/>
  <c r="L11"/>
  <c r="K11"/>
  <c r="M15" l="1"/>
  <c r="M11"/>
  <c r="L10" l="1"/>
  <c r="K10"/>
  <c r="M10" l="1"/>
  <c r="K298" l="1"/>
  <c r="L298" s="1"/>
  <c r="M7" l="1"/>
  <c r="F286" l="1"/>
  <c r="K287"/>
  <c r="L287" s="1"/>
  <c r="K278"/>
  <c r="L278" s="1"/>
  <c r="K281"/>
  <c r="L281" s="1"/>
  <c r="K289" l="1"/>
  <c r="L289" s="1"/>
  <c r="F280"/>
  <c r="F279"/>
  <c r="F277"/>
  <c r="K277" s="1"/>
  <c r="L277" s="1"/>
  <c r="F257"/>
  <c r="F209"/>
  <c r="K288" l="1"/>
  <c r="L288" s="1"/>
  <c r="K286"/>
  <c r="L286" s="1"/>
  <c r="K292"/>
  <c r="L292" s="1"/>
  <c r="K293"/>
  <c r="L293" s="1"/>
  <c r="K285"/>
  <c r="L285" s="1"/>
  <c r="K295"/>
  <c r="L295" s="1"/>
  <c r="K291"/>
  <c r="L291" s="1"/>
  <c r="K284" l="1"/>
  <c r="L284" s="1"/>
  <c r="K273"/>
  <c r="L273" s="1"/>
  <c r="K275"/>
  <c r="L275" s="1"/>
  <c r="K272"/>
  <c r="L272" s="1"/>
  <c r="K274"/>
  <c r="L274" s="1"/>
  <c r="K203"/>
  <c r="L203" s="1"/>
  <c r="K256"/>
  <c r="L256" s="1"/>
  <c r="K270"/>
  <c r="L270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K257"/>
  <c r="L257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K205"/>
  <c r="L205" s="1"/>
  <c r="K204"/>
  <c r="L204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D7" i="6"/>
  <c r="K6" i="4"/>
  <c r="K6" i="3"/>
  <c r="L6" i="2"/>
</calcChain>
</file>

<file path=xl/sharedStrings.xml><?xml version="1.0" encoding="utf-8"?>
<sst xmlns="http://schemas.openxmlformats.org/spreadsheetml/2006/main" count="7629" uniqueCount="3826">
  <si>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</si>
  <si>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</si>
  <si>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</si>
  <si>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</si>
  <si>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</si>
  <si>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</si>
  <si>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</si>
  <si>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</si>
  <si>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</si>
  <si>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</si>
  <si>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</si>
  <si>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</si>
  <si>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</si>
  <si>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</si>
  <si>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</si>
  <si>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</si>
  <si>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</si>
  <si>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</si>
  <si>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</si>
  <si>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</si>
  <si>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</si>
  <si>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</si>
  <si>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</si>
  <si>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</si>
  <si>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</si>
  <si>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</si>
  <si>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</si>
  <si>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</si>
  <si>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</si>
  <si>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</si>
  <si>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</si>
  <si>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</si>
  <si>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</si>
  <si>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</si>
  <si>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</si>
  <si>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</si>
  <si>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</si>
  <si>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</si>
  <si>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</si>
  <si>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</si>
  <si>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</si>
  <si>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</si>
  <si>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</si>
  <si>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</si>
  <si>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</si>
  <si>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</si>
  <si>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</si>
  <si>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</si>
  <si>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</si>
  <si>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</si>
  <si>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</si>
  <si>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</si>
  <si>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</si>
  <si>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</si>
  <si>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</si>
  <si>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</si>
  <si>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</si>
  <si>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</si>
  <si>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</si>
  <si>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</si>
  <si>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</si>
  <si>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</si>
  <si>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</si>
  <si>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</si>
  <si>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</si>
  <si>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</si>
  <si>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</si>
  <si>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</si>
  <si>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</si>
  <si>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</si>
  <si>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</si>
  <si>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</si>
  <si>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</si>
  <si>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</si>
  <si>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</si>
  <si>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</si>
  <si>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</si>
  <si>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</si>
  <si>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</si>
  <si>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</si>
  <si>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</si>
  <si>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</si>
  <si>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</si>
  <si>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</si>
  <si>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</si>
  <si>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</si>
  <si>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</si>
  <si>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</si>
  <si>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</si>
  <si>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</si>
  <si>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</si>
  <si>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</si>
  <si>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</si>
  <si>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</si>
  <si>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</si>
  <si>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</si>
  <si>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</si>
  <si>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</si>
  <si>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</si>
  <si>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</si>
  <si>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</si>
  <si>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</si>
  <si>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</si>
  <si>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</si>
  <si>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</si>
  <si>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</si>
  <si>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</si>
  <si>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</si>
  <si>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</si>
  <si>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</si>
  <si>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</si>
  <si>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</si>
  <si>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</si>
  <si>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</si>
  <si>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</si>
  <si>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</si>
  <si>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</si>
  <si>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</si>
  <si>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</si>
  <si>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</si>
  <si>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</si>
  <si>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</si>
  <si>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</si>
  <si>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</si>
  <si>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</si>
  <si>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</si>
  <si>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</si>
  <si>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</si>
  <si>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</si>
  <si>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</si>
  <si>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</si>
  <si>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</si>
  <si>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</si>
  <si>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</si>
  <si>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</si>
  <si>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</si>
  <si>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</si>
  <si>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</si>
  <si>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</si>
  <si>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</si>
  <si>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</si>
  <si>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</si>
  <si>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</si>
  <si>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</si>
  <si>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</si>
  <si>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</si>
  <si>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</si>
  <si>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</si>
  <si>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</si>
  <si>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</si>
  <si>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</si>
  <si>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</si>
  <si>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</si>
  <si>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</si>
  <si>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</si>
  <si>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</si>
  <si>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</si>
  <si>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</si>
  <si>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</si>
  <si>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</si>
  <si>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</si>
  <si>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</si>
  <si>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</si>
  <si>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</si>
  <si>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</si>
  <si>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</si>
  <si>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</si>
  <si>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</si>
  <si>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</si>
  <si>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</si>
  <si>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</si>
  <si>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</si>
  <si>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</si>
  <si>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</si>
  <si>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</si>
  <si>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</si>
  <si>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</si>
  <si>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</si>
  <si>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</si>
  <si>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</si>
  <si>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</si>
  <si>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</si>
  <si>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</si>
  <si>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</si>
  <si>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</si>
  <si>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</si>
  <si>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</si>
  <si>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</si>
  <si>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</si>
  <si>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</si>
  <si>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</si>
  <si>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</si>
  <si>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</si>
  <si>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</si>
  <si>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</si>
  <si>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</si>
  <si>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</si>
  <si>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</si>
  <si>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</si>
  <si>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</si>
  <si>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</si>
  <si>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</si>
  <si>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</si>
  <si>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</si>
  <si>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</si>
  <si>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</si>
  <si>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</si>
  <si>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</si>
  <si>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</si>
  <si>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</si>
  <si>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</si>
  <si>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</si>
  <si>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</si>
  <si>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</si>
  <si>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</si>
  <si>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</si>
  <si>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</si>
  <si>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</si>
  <si>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</si>
  <si>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</si>
  <si>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</si>
  <si>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</si>
  <si>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</si>
  <si>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</si>
  <si>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</si>
  <si>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</si>
  <si>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</si>
  <si>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</si>
  <si>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</si>
  <si>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</si>
  <si>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</si>
  <si>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</si>
  <si>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</si>
  <si>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</si>
  <si>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</si>
  <si>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</si>
  <si>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</si>
  <si>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</si>
  <si>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</si>
  <si>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</si>
  <si>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</si>
  <si>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</si>
  <si>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</si>
  <si>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</si>
  <si>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</si>
  <si>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</si>
  <si>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</si>
  <si>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</si>
  <si>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</si>
  <si>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</si>
  <si>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</si>
  <si>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</si>
  <si>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</si>
  <si>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</si>
  <si>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</si>
  <si>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</si>
  <si>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</si>
  <si>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</si>
  <si>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</si>
  <si>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</si>
  <si>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</si>
  <si>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</si>
  <si>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</si>
  <si>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</si>
  <si>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</si>
  <si>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</si>
  <si>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</si>
  <si>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</si>
  <si>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</si>
  <si>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</si>
  <si>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</si>
  <si>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</si>
  <si>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</si>
  <si>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</si>
  <si>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</si>
  <si>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</si>
  <si>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</si>
  <si>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</si>
  <si>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</si>
  <si>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</si>
  <si>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</si>
  <si>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</si>
  <si>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</si>
  <si>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</si>
  <si>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</si>
  <si>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</si>
  <si>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</si>
  <si>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</si>
  <si>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</si>
  <si>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</si>
  <si>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</si>
  <si>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</si>
  <si>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</si>
  <si>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</si>
  <si>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</si>
  <si>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</si>
  <si>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</si>
  <si>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</si>
  <si>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</si>
  <si>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</si>
  <si>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</si>
  <si>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</si>
  <si>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</si>
  <si>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</si>
  <si>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</si>
  <si>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</si>
  <si>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</si>
  <si>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</si>
  <si>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</si>
  <si>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</si>
  <si>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</si>
  <si>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</si>
  <si>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</si>
  <si>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</si>
  <si>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</si>
  <si>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</si>
  <si>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</si>
  <si>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</si>
  <si>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</si>
  <si>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</si>
  <si>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</si>
  <si>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</si>
  <si>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</si>
  <si>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</si>
  <si>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</si>
  <si>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</si>
  <si>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</si>
  <si>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</si>
  <si>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</si>
  <si>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</si>
  <si>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</si>
  <si>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</si>
  <si>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</si>
  <si>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</si>
  <si>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</si>
  <si>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</si>
  <si>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</si>
  <si>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</si>
  <si>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</si>
  <si>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</si>
  <si>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</si>
  <si>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</si>
  <si>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</si>
  <si>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</si>
  <si>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</si>
  <si>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</si>
  <si>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</si>
  <si>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</si>
  <si>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</si>
  <si>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</si>
  <si>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</si>
  <si>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</si>
  <si>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</si>
  <si>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</si>
  <si>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</si>
  <si>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</si>
  <si>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</si>
  <si>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</si>
  <si>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</si>
  <si>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</si>
  <si>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</si>
  <si>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</si>
  <si>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</si>
  <si>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</si>
  <si>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</si>
  <si>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</si>
  <si>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</si>
  <si>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</si>
  <si>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</si>
  <si>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</si>
  <si>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</si>
  <si>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</si>
  <si>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</si>
  <si>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</si>
  <si>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</si>
  <si>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</si>
  <si>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</si>
  <si>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</si>
  <si>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</si>
  <si>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</si>
  <si>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</si>
  <si>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</si>
  <si>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</si>
  <si>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</si>
  <si>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</si>
  <si>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</si>
  <si>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</si>
  <si>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</si>
  <si>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</si>
  <si>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</si>
  <si>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</si>
  <si>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</si>
  <si>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</si>
  <si>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</si>
  <si>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</si>
  <si>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</si>
  <si>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</si>
  <si>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</si>
  <si>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</si>
  <si>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</si>
  <si>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</si>
  <si>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</si>
  <si>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</si>
  <si>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</si>
  <si>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</si>
  <si>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</si>
  <si>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</si>
  <si>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</si>
  <si>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</si>
  <si>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</si>
  <si>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</si>
  <si>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</si>
  <si>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</si>
  <si>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</si>
  <si>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</si>
  <si>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</si>
  <si>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</si>
  <si>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</si>
  <si>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</si>
  <si>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</si>
  <si>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</si>
  <si>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</si>
  <si>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</si>
  <si>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</si>
  <si>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</si>
  <si>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</si>
  <si>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</si>
  <si>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</si>
  <si>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</si>
  <si>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</si>
  <si>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</si>
  <si>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</si>
  <si>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</si>
  <si>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</si>
  <si>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</si>
  <si>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</si>
  <si>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</si>
  <si>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</si>
  <si>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</si>
  <si>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</si>
  <si>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</si>
  <si>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</si>
  <si>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</si>
  <si>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</si>
  <si>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</si>
  <si>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</si>
  <si>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</si>
  <si>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</si>
  <si>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</si>
  <si>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</si>
  <si>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</si>
  <si>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</si>
  <si>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</si>
  <si>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</si>
  <si>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</si>
  <si>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</si>
  <si>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</si>
  <si>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</si>
  <si>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</si>
  <si>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</si>
  <si>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</si>
  <si>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</si>
  <si>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</si>
  <si>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</si>
  <si>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</si>
  <si>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</si>
  <si>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</si>
  <si>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</si>
  <si>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</si>
  <si>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</si>
  <si>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</si>
  <si>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</si>
  <si>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</si>
  <si>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</si>
  <si>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</si>
  <si>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</si>
  <si>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</si>
  <si>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</si>
  <si>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</si>
  <si>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</si>
  <si>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</si>
  <si>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</si>
  <si>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</si>
  <si>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</si>
  <si>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</si>
  <si>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</si>
  <si>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</si>
  <si>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</si>
  <si>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</si>
  <si>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</si>
  <si>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</si>
  <si>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</si>
  <si>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</si>
  <si>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</si>
  <si>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</si>
  <si>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</si>
  <si>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</si>
  <si>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</si>
  <si>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</si>
  <si>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</si>
  <si>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</si>
  <si>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</si>
  <si>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</si>
  <si>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</si>
  <si>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</si>
  <si>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</si>
  <si>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</si>
  <si>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</si>
  <si>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</si>
  <si>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</si>
  <si>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</si>
  <si>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</si>
  <si>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</si>
  <si>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</si>
  <si>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</si>
  <si>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</si>
  <si>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</si>
  <si>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</si>
  <si>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</si>
  <si>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</si>
  <si>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</si>
  <si>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</si>
  <si>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</si>
  <si>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</si>
  <si>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</si>
  <si>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</si>
  <si>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</si>
  <si>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</si>
  <si>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</si>
  <si>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</si>
  <si>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</si>
  <si>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</si>
  <si>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</si>
  <si>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</si>
  <si>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</si>
  <si>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</si>
  <si>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</si>
  <si>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</si>
  <si>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</si>
  <si>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</si>
  <si>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</si>
  <si>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</si>
  <si>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</si>
  <si>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</si>
  <si>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</si>
  <si>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</si>
  <si>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</si>
  <si>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</si>
  <si>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</si>
  <si>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</si>
  <si>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</si>
  <si>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</si>
  <si>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</si>
  <si>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</si>
  <si>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</si>
  <si>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</si>
  <si>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</si>
  <si>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</si>
  <si>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</si>
  <si>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</si>
  <si>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</si>
  <si>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</si>
  <si>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</si>
  <si>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</si>
  <si>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</si>
  <si>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</si>
  <si>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</si>
  <si>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</si>
  <si>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</si>
  <si>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</si>
  <si>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</si>
  <si>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</si>
  <si>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</si>
  <si>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</si>
  <si>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</si>
  <si>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</si>
  <si>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</si>
  <si>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</si>
  <si>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</si>
  <si>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</si>
  <si>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</si>
  <si>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</si>
  <si>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</si>
  <si>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</si>
  <si>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</si>
  <si>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</si>
  <si>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</si>
  <si>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</si>
  <si>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</si>
  <si>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</si>
  <si>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</si>
  <si>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</si>
  <si>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</si>
  <si>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</si>
  <si>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</si>
  <si>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</si>
  <si>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</si>
  <si>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</si>
  <si>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</si>
  <si>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</si>
  <si>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</si>
  <si>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</si>
  <si>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</si>
  <si>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</si>
  <si>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</si>
  <si>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</si>
  <si>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</si>
  <si>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</si>
  <si>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</si>
  <si>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</si>
  <si>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</si>
  <si>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</si>
  <si>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</si>
  <si>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</si>
  <si>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</si>
  <si>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</si>
  <si>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</si>
  <si>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</si>
  <si>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</si>
  <si>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</si>
  <si>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</si>
  <si>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</si>
  <si>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</si>
  <si>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</si>
  <si>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</si>
  <si>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</si>
  <si>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</si>
  <si>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</si>
  <si>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</si>
  <si>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</si>
  <si>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</si>
  <si>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</si>
  <si>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</si>
  <si>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</si>
  <si>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</si>
  <si>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</si>
  <si>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</si>
  <si>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</si>
  <si>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</si>
  <si>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</si>
  <si>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</si>
  <si>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</si>
  <si>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</si>
  <si>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</si>
  <si>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</si>
  <si>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</si>
  <si>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</si>
  <si>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</si>
  <si>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</si>
  <si>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</si>
  <si>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</si>
  <si>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</si>
  <si>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</si>
  <si>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</si>
  <si>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</si>
  <si>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</si>
  <si>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</si>
  <si>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</si>
  <si>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</si>
  <si>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</si>
  <si>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</si>
  <si>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</si>
  <si>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</si>
  <si>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</si>
  <si>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</si>
  <si>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</si>
  <si>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</si>
  <si>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</si>
  <si>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</si>
  <si>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</si>
  <si>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</si>
  <si>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</si>
  <si>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</si>
  <si>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</si>
  <si>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</si>
  <si>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</si>
  <si>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</si>
  <si>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</si>
  <si>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</si>
  <si>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</si>
  <si>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</si>
  <si>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</si>
  <si>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</si>
  <si>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</si>
  <si>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</si>
  <si>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</si>
  <si>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</si>
  <si>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</si>
  <si>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</si>
  <si>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</si>
  <si>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</si>
  <si>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</si>
  <si>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</si>
  <si>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</si>
  <si>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</si>
  <si>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</si>
  <si>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</si>
  <si>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</si>
  <si>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</si>
  <si>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</si>
  <si>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</si>
  <si>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</si>
  <si>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</si>
  <si>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</si>
  <si>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</si>
  <si>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</si>
  <si>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</si>
  <si>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</si>
  <si>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</si>
  <si>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</si>
  <si>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</si>
  <si>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</si>
  <si>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</si>
  <si>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</si>
  <si>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</si>
  <si>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</si>
  <si>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</si>
  <si>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</si>
  <si>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</si>
  <si>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</si>
  <si>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</si>
  <si>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</si>
  <si>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</si>
  <si>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</si>
  <si>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</si>
  <si>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</si>
  <si>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</si>
  <si>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</si>
  <si>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</si>
  <si>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</si>
  <si>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</si>
  <si>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</si>
  <si>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</si>
  <si>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</si>
  <si>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</si>
  <si>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</si>
  <si>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</si>
  <si>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</si>
  <si>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</si>
  <si>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</si>
  <si>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</si>
  <si>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</si>
  <si>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</si>
  <si>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</si>
  <si>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</si>
  <si>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</si>
  <si>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</si>
  <si>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</si>
  <si>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</si>
  <si>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</si>
  <si>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</si>
  <si>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</si>
  <si>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</si>
  <si>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</si>
  <si>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</si>
  <si>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</si>
  <si>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</si>
  <si>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</si>
  <si>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</si>
  <si>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</si>
  <si>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</si>
  <si>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</si>
  <si>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</si>
  <si>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</si>
  <si>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</si>
  <si>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</si>
  <si>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</si>
  <si>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</si>
  <si>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</si>
  <si>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</si>
  <si>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</si>
  <si>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</si>
  <si>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</si>
  <si>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</si>
  <si>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</si>
  <si>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</si>
  <si>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</si>
  <si>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</si>
  <si>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</si>
  <si>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</si>
  <si>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</si>
  <si>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</si>
  <si>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</si>
  <si>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</si>
  <si>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</si>
  <si>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</si>
  <si>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</si>
  <si>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</si>
  <si>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</si>
  <si>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</si>
  <si>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</si>
  <si>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</si>
  <si>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</si>
  <si>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</si>
  <si>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</si>
  <si>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</si>
  <si>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</si>
  <si>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</si>
  <si>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</si>
  <si>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</si>
  <si>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</si>
  <si>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</si>
  <si>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</si>
  <si>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</si>
  <si>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</si>
  <si>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</si>
  <si>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</si>
  <si>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</si>
  <si>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</si>
  <si>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</si>
  <si>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</si>
  <si>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</si>
  <si>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</si>
  <si>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</si>
  <si>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</si>
  <si>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</si>
  <si>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</si>
  <si>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</si>
  <si>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</si>
  <si>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</si>
  <si>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</si>
  <si>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</si>
  <si>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</si>
  <si>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</si>
  <si>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</si>
  <si>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</si>
  <si>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</si>
  <si>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</si>
  <si>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</si>
  <si>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</si>
  <si>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</si>
  <si>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</si>
  <si>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</si>
  <si>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</si>
  <si>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</si>
  <si>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</si>
  <si>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</si>
  <si>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</si>
  <si>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</si>
  <si>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</si>
  <si>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</si>
  <si>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</si>
  <si>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</si>
  <si>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</si>
  <si>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</si>
  <si>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</si>
  <si>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</si>
  <si>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</si>
  <si>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</si>
  <si>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</si>
  <si>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</si>
  <si>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</si>
  <si>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</si>
  <si>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</si>
  <si>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</si>
  <si>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</si>
  <si>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</si>
  <si>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</si>
  <si>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</si>
  <si>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</si>
  <si>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</si>
  <si>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</si>
  <si>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</si>
  <si>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</si>
  <si>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</si>
  <si>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</si>
  <si>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</si>
  <si>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</si>
  <si>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</si>
  <si>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</si>
  <si>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</si>
  <si>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</si>
  <si>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</si>
  <si>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</si>
  <si>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</si>
  <si>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</si>
  <si>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</si>
  <si>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</si>
  <si>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</si>
  <si>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</si>
  <si>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</si>
  <si>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</si>
  <si>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</si>
  <si>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</si>
  <si>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</si>
  <si>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</si>
  <si>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</si>
  <si>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</si>
  <si>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</si>
  <si>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</si>
  <si>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</si>
  <si>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</si>
  <si>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</si>
  <si>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</si>
  <si>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</si>
  <si>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</si>
  <si>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</si>
  <si>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</si>
  <si>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</si>
  <si>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</si>
  <si>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</si>
  <si>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</si>
  <si>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</si>
  <si>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</si>
  <si>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</si>
  <si>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</si>
  <si>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</si>
  <si>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</si>
  <si>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</si>
  <si>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</si>
  <si>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</si>
  <si>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</si>
  <si>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</si>
  <si>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</si>
  <si>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</si>
  <si>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</si>
  <si>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</si>
  <si>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</si>
  <si>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</si>
  <si>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</si>
  <si>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</si>
  <si>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</si>
  <si>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</si>
  <si>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</si>
  <si>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</si>
  <si>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</si>
  <si>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</si>
  <si>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</si>
  <si>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</si>
  <si>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</si>
  <si>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</si>
  <si>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</si>
  <si>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</si>
  <si>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</si>
  <si>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</si>
  <si>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</si>
  <si>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</si>
  <si>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</si>
  <si>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</si>
  <si>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</si>
  <si>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</si>
  <si>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</si>
  <si>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</si>
  <si>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</si>
  <si>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</si>
  <si>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</si>
  <si>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</si>
  <si>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</si>
  <si>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</si>
  <si>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</si>
  <si>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</si>
  <si>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</si>
  <si>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</si>
  <si>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</si>
  <si>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</si>
  <si>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</si>
  <si>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</si>
  <si>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</si>
  <si>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</si>
  <si>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</si>
  <si>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</si>
  <si>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</si>
  <si>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</si>
  <si>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</si>
  <si>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</si>
  <si>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</si>
  <si>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</si>
  <si>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</si>
  <si>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</si>
  <si>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</si>
  <si>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</si>
  <si>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</si>
  <si>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</si>
  <si>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</si>
  <si>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</si>
  <si>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</si>
  <si>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</si>
  <si>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</si>
  <si>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</si>
  <si>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</si>
  <si>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</si>
  <si>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</si>
  <si>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</si>
  <si>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</si>
  <si>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</si>
  <si>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</si>
  <si>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</si>
  <si>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</si>
  <si>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</si>
  <si>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</si>
  <si>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</si>
  <si>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</si>
  <si>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</si>
  <si>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</si>
  <si>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</si>
  <si>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</si>
  <si>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</si>
  <si>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</si>
  <si>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</si>
  <si>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</si>
  <si>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</si>
  <si>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</si>
  <si>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</si>
  <si>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</si>
  <si>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</si>
  <si>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</si>
  <si>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</si>
  <si>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</si>
  <si>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</si>
  <si>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</si>
  <si>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</si>
  <si>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</si>
  <si>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</si>
  <si>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</si>
  <si>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</si>
  <si>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</si>
  <si>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</si>
  <si>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</si>
  <si>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</si>
  <si>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</si>
  <si>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</si>
  <si>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</si>
  <si>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</si>
  <si>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</si>
  <si>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</si>
  <si>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</si>
  <si>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</si>
  <si>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</si>
  <si>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</si>
  <si>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</si>
  <si>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</si>
  <si>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</si>
  <si>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</si>
  <si>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</si>
  <si>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</si>
  <si>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</si>
  <si>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</si>
  <si>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</si>
  <si>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</si>
  <si>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</si>
  <si>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</si>
  <si>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</si>
  <si>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</si>
  <si>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</si>
  <si>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</si>
  <si>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</si>
  <si>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</si>
  <si>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</si>
  <si>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</si>
  <si>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</si>
  <si>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</si>
  <si>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</si>
  <si>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</si>
  <si>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</si>
  <si>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</si>
  <si>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</si>
  <si>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</si>
  <si>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</si>
  <si>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</si>
  <si>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</si>
  <si>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</si>
  <si>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</si>
  <si>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</si>
  <si>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</si>
  <si>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</si>
  <si>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</si>
  <si>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</si>
  <si>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</si>
  <si>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</si>
  <si>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</si>
  <si>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</si>
  <si>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</si>
  <si>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</si>
  <si>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</si>
  <si>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</si>
  <si>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</si>
  <si>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</si>
  <si>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</si>
  <si>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</si>
  <si>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</si>
  <si>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</si>
  <si>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</si>
  <si>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</si>
  <si>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</si>
  <si>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</si>
  <si>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</si>
  <si>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</si>
  <si>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</si>
  <si>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</si>
  <si>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</si>
  <si>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</si>
  <si>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</si>
  <si>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</si>
  <si>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</si>
  <si>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</si>
  <si>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</si>
  <si>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</si>
  <si>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</si>
  <si>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</si>
  <si>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</si>
  <si>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</si>
  <si>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</si>
  <si>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</si>
  <si>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</si>
  <si>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</si>
  <si>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</si>
  <si>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</si>
  <si>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</si>
  <si>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</si>
  <si>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</si>
  <si>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</si>
  <si>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</si>
  <si>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</si>
  <si>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</si>
  <si>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</si>
  <si>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</si>
  <si>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</si>
  <si>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</si>
  <si>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</si>
  <si>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</si>
  <si>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</si>
  <si>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</si>
  <si>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</si>
  <si>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</si>
  <si>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</si>
  <si>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</si>
  <si>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</si>
  <si>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</si>
  <si>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</si>
  <si>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</si>
  <si>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</si>
  <si>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</si>
  <si>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</si>
  <si>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</si>
  <si>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</si>
  <si>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</si>
  <si>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</si>
  <si>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</si>
  <si>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</si>
  <si>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</si>
  <si>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</si>
  <si>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</si>
  <si>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</si>
  <si>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</si>
  <si>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</si>
  <si>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</si>
  <si>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</si>
  <si>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</si>
  <si>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</si>
  <si>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</si>
  <si>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</si>
  <si>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</si>
  <si>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</si>
  <si>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</si>
  <si>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</si>
  <si>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</si>
  <si>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</si>
  <si>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</si>
  <si>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</si>
  <si>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</si>
  <si>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</si>
  <si>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</si>
  <si>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</si>
  <si>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</si>
  <si>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</si>
  <si>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</si>
  <si>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</si>
  <si>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</si>
  <si>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</si>
  <si>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</si>
  <si>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</si>
  <si>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</si>
  <si>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</si>
  <si>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</si>
  <si>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</si>
  <si>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</si>
  <si>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</si>
  <si>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</si>
  <si>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</si>
  <si>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</si>
  <si>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</si>
  <si>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</si>
  <si>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</si>
  <si>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</si>
  <si>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</si>
  <si>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</si>
  <si>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</si>
  <si>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</si>
  <si>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</si>
  <si>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</si>
  <si>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</si>
  <si>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</si>
  <si>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</si>
  <si>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</si>
  <si>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</si>
  <si>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</si>
  <si>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</si>
  <si>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</si>
  <si>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</si>
  <si>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</si>
  <si>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</si>
  <si>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</si>
  <si>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</si>
  <si>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</si>
  <si>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</si>
  <si>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</si>
  <si>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</si>
  <si>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</si>
  <si>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</si>
  <si>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</si>
  <si>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</si>
  <si>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</si>
  <si>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</si>
  <si>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</si>
  <si>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</si>
  <si>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</si>
  <si>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</si>
  <si>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</si>
  <si>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</si>
  <si>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</si>
  <si>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</si>
  <si>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</si>
  <si>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</si>
  <si>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</si>
  <si>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</si>
  <si>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</si>
  <si>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</si>
  <si>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</si>
  <si>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</si>
  <si>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</si>
  <si>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</si>
  <si>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</si>
  <si>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</si>
  <si>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</si>
  <si>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</si>
  <si>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</si>
  <si>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</si>
  <si>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</si>
  <si>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</si>
  <si>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</si>
  <si>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</si>
  <si>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</si>
  <si>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</si>
  <si>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</si>
  <si>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</si>
  <si>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</si>
  <si>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</si>
  <si>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</si>
  <si>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</si>
  <si>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</si>
  <si>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</si>
  <si>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</si>
  <si>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</si>
  <si>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</si>
  <si>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</si>
  <si>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</si>
  <si>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</si>
  <si>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</si>
  <si>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</si>
  <si>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</si>
  <si>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</si>
  <si>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</si>
  <si>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</si>
  <si>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</si>
  <si>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</si>
  <si>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</si>
  <si>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</si>
  <si>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</si>
  <si>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</si>
  <si>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</si>
  <si>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</si>
  <si>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</si>
  <si>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</si>
  <si>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</si>
  <si>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</si>
  <si>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</si>
  <si>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</si>
  <si>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</si>
  <si>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</si>
  <si>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</si>
  <si>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</si>
  <si>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</si>
  <si>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</si>
  <si>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</si>
  <si>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</si>
  <si>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</si>
  <si>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</si>
  <si>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</si>
  <si>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</si>
  <si>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</si>
  <si>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</si>
  <si>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</si>
  <si>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</si>
  <si>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</si>
  <si>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</si>
  <si>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</si>
  <si>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</si>
  <si>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</si>
  <si>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</si>
  <si>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</si>
  <si>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</si>
  <si>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</si>
  <si>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</si>
  <si>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</si>
  <si>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</si>
  <si>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</si>
  <si>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</si>
  <si>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</si>
  <si>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</si>
  <si>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</si>
  <si>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</si>
  <si>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</si>
  <si>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</si>
  <si>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</si>
  <si>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</si>
  <si>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</si>
  <si>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</si>
  <si>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</si>
  <si>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</si>
  <si>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</si>
  <si>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</si>
  <si>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</si>
  <si>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</si>
  <si>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</si>
  <si>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</si>
  <si>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</si>
  <si>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</si>
  <si>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</si>
  <si>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</si>
  <si>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</si>
  <si>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</si>
  <si>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</si>
  <si>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</si>
  <si>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</si>
  <si>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</si>
  <si>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</si>
  <si>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</si>
  <si>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</si>
  <si>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</si>
  <si>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</si>
  <si>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</si>
  <si>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</si>
  <si>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</si>
  <si>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</si>
  <si>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</si>
  <si>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</si>
  <si>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</si>
  <si>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</si>
  <si>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</si>
  <si>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</si>
  <si>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</si>
  <si>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</si>
  <si>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</si>
  <si>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</si>
  <si>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</si>
  <si>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</si>
  <si>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</si>
  <si>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</si>
  <si>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</si>
  <si>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</si>
  <si>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</si>
  <si>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</si>
  <si>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</si>
  <si>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</si>
  <si>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</si>
  <si>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</si>
  <si>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</si>
  <si>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</si>
  <si>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</si>
  <si>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</si>
  <si>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</si>
  <si>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</si>
  <si>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</si>
  <si>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</si>
  <si>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</si>
  <si>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</si>
  <si>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</si>
  <si>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</si>
  <si>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</si>
  <si>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</si>
  <si>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</si>
  <si>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</si>
  <si>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</si>
  <si>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</si>
  <si>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</si>
  <si>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</si>
  <si>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</si>
  <si>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</si>
  <si>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</si>
  <si>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</si>
  <si>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</si>
  <si>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</si>
  <si>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</si>
  <si>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</si>
  <si>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</si>
  <si>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</si>
  <si>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</si>
  <si>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</si>
  <si>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</si>
  <si>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</si>
  <si>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</si>
  <si>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</si>
  <si>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</si>
  <si>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</si>
  <si>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</si>
  <si>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</si>
  <si>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</si>
  <si>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</si>
  <si>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</si>
  <si>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</si>
  <si>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</si>
  <si>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</si>
  <si>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</si>
  <si>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</si>
  <si>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</si>
  <si>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</si>
  <si>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</si>
  <si>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</si>
  <si>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</si>
  <si>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</si>
  <si>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</si>
  <si>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</si>
  <si>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</si>
  <si>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</si>
  <si>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</si>
  <si>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</si>
  <si>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</si>
  <si>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</si>
  <si>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</si>
  <si>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</si>
  <si>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</si>
  <si>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</si>
  <si>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</si>
  <si>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</si>
  <si>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</si>
  <si>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</si>
  <si>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</si>
  <si>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</si>
  <si>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</si>
  <si>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</si>
  <si>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</si>
  <si>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</si>
  <si>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</si>
  <si>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</si>
  <si>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</si>
  <si>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</si>
  <si>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</si>
  <si>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</si>
  <si>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</si>
  <si>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</si>
  <si>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</si>
  <si>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</si>
  <si>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</si>
  <si>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</si>
  <si>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</si>
  <si>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</si>
  <si>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</si>
  <si>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</si>
  <si>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</si>
  <si>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</si>
  <si>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</si>
  <si>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</si>
  <si>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</si>
  <si>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</si>
  <si>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</si>
  <si>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</si>
  <si>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</si>
  <si>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</si>
  <si>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</si>
  <si>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</si>
  <si>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</si>
  <si>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</si>
  <si>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</si>
  <si>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</si>
  <si>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</si>
  <si>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</si>
  <si>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</si>
  <si>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</si>
  <si>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</si>
  <si>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</si>
  <si>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</si>
  <si>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</si>
  <si>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</si>
  <si>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</si>
  <si>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</si>
  <si>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</si>
  <si>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</si>
  <si>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</si>
  <si>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</si>
  <si>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</si>
  <si>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</si>
  <si>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</si>
  <si>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</si>
  <si>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</si>
  <si>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</si>
  <si>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</si>
  <si>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</si>
  <si>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</si>
  <si>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</si>
  <si>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</si>
  <si>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</si>
  <si>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</si>
  <si>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</si>
  <si>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</si>
  <si>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</si>
  <si>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</si>
  <si>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</si>
  <si>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</si>
  <si>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</si>
  <si>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</si>
  <si>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</si>
  <si>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</si>
  <si>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</si>
  <si>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</si>
  <si>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</si>
  <si>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</si>
  <si>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</si>
  <si>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</si>
  <si>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</si>
  <si>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</si>
  <si>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</si>
  <si>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</si>
  <si>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</si>
  <si>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</si>
  <si>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</si>
  <si>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</si>
  <si>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</si>
  <si>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</si>
  <si>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</si>
  <si>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</si>
  <si>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</si>
  <si>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</si>
  <si>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</si>
  <si>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</si>
  <si>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</si>
  <si>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</si>
  <si>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</si>
  <si>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</si>
  <si>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</si>
  <si>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</si>
  <si>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</si>
  <si>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</si>
  <si>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</si>
  <si>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</si>
  <si>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</si>
  <si>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</si>
  <si>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</si>
  <si>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</si>
  <si>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</si>
  <si>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</si>
  <si>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</si>
  <si>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</si>
  <si>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</si>
  <si>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</si>
  <si>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</si>
  <si>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</si>
  <si>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</si>
  <si>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</si>
  <si>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</si>
  <si>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</si>
  <si>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</si>
  <si>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</si>
  <si>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</si>
  <si>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</si>
  <si>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</si>
  <si>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</si>
  <si>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</si>
  <si>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</si>
  <si>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</si>
  <si>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</si>
  <si>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</si>
  <si>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</si>
  <si>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</si>
  <si>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</si>
  <si>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</si>
  <si>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</si>
  <si>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</si>
  <si>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</si>
  <si>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</si>
  <si>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</si>
  <si>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</si>
  <si>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</si>
  <si>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</si>
  <si>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</si>
  <si>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</si>
  <si>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</si>
  <si>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</si>
  <si>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</si>
  <si>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</si>
  <si>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</si>
  <si>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</si>
  <si>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</si>
  <si>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</si>
  <si>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</si>
  <si>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</si>
  <si>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</si>
  <si>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</si>
  <si>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</si>
  <si>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</si>
  <si>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</si>
  <si>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</si>
  <si>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</si>
  <si>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</si>
  <si>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</si>
  <si>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</si>
  <si>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</si>
  <si>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</si>
  <si>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</si>
  <si>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</si>
  <si>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</si>
  <si>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</si>
  <si>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</si>
  <si>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</si>
  <si>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</si>
  <si>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</si>
  <si>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</si>
  <si>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</si>
  <si>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</si>
  <si>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</si>
  <si>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</si>
  <si>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</si>
  <si>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</si>
  <si>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</si>
  <si>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</si>
  <si>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</si>
  <si>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</si>
  <si>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</si>
  <si>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</si>
  <si>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</si>
  <si>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</si>
  <si>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</si>
  <si>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</si>
  <si>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</si>
  <si>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</si>
  <si>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</si>
  <si>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</si>
  <si>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</si>
  <si>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</si>
  <si>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</si>
  <si>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</si>
  <si>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</si>
  <si>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</si>
  <si>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</si>
  <si>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</si>
  <si>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</si>
  <si>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</si>
  <si>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</si>
  <si>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</si>
  <si>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</si>
  <si>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</si>
  <si>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</si>
  <si>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</si>
  <si>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</si>
  <si>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</si>
  <si>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</si>
  <si>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</si>
  <si>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</si>
  <si>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</si>
  <si>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</si>
  <si>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</si>
  <si>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</si>
  <si>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</si>
  <si>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</si>
  <si>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</si>
  <si>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</si>
  <si>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</si>
  <si>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</si>
  <si>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</si>
  <si>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</si>
  <si>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</si>
  <si>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</si>
  <si>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</si>
  <si>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</si>
  <si>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</si>
  <si>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</si>
  <si>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</si>
  <si>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</si>
  <si>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</si>
  <si>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</si>
  <si>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</si>
  <si>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</si>
  <si>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</si>
  <si>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</si>
  <si>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</si>
  <si>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</si>
  <si>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</si>
  <si>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</si>
  <si>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</si>
  <si>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</si>
  <si>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</si>
  <si>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</si>
  <si>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</si>
  <si>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</si>
  <si>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</si>
  <si>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</si>
  <si>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</si>
  <si>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</si>
  <si>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</si>
  <si>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</si>
  <si>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</si>
  <si>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</si>
  <si>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</si>
  <si>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</si>
  <si>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</si>
  <si>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</si>
  <si>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</si>
  <si>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</si>
  <si>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</si>
  <si>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</si>
  <si>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</si>
  <si>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</si>
  <si>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</si>
  <si>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</si>
  <si>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</si>
  <si>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</si>
  <si>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</si>
  <si>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</si>
  <si>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</si>
  <si>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</si>
  <si>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</si>
  <si>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</si>
  <si>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</si>
  <si>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</si>
  <si>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</si>
  <si>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</si>
  <si>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</si>
  <si>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</si>
  <si>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</si>
  <si>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</si>
  <si>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</si>
  <si>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</si>
  <si>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</si>
  <si>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</si>
  <si>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</si>
  <si>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</si>
  <si>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</si>
  <si>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</si>
  <si>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</si>
  <si>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</si>
  <si>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</si>
  <si>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</si>
  <si>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</si>
  <si>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</si>
  <si>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</si>
  <si>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</si>
  <si>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</si>
  <si>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</si>
  <si>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</si>
  <si>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</si>
  <si>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</si>
  <si>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</si>
  <si>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</si>
  <si>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</si>
  <si>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</si>
  <si>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</si>
  <si>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</si>
  <si>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</si>
  <si>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</si>
  <si>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</si>
  <si>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</si>
  <si>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</si>
  <si>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</si>
  <si>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</si>
  <si>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</si>
  <si>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</si>
  <si>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</si>
  <si>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</si>
  <si>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</si>
  <si>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</si>
  <si>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</si>
  <si>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</si>
  <si>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</si>
  <si>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</si>
  <si>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</si>
  <si>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</si>
  <si>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</si>
  <si>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</si>
  <si>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</si>
  <si>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</si>
  <si>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</si>
  <si>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</si>
  <si>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</si>
  <si>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</si>
  <si>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</si>
  <si>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</si>
  <si>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</si>
  <si>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</si>
  <si>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</si>
  <si>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</si>
  <si>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</si>
  <si>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</si>
  <si>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</si>
  <si>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</si>
  <si>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</si>
  <si>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</si>
  <si>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</si>
  <si>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</si>
  <si>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</si>
  <si>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</si>
  <si>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</si>
  <si>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</si>
  <si>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</si>
  <si>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</si>
  <si>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</si>
  <si>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</si>
  <si>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</si>
  <si>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</si>
  <si>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</si>
  <si>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</si>
  <si>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</si>
  <si>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</si>
  <si>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</si>
  <si>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</si>
  <si>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</si>
  <si>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</si>
  <si>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</si>
  <si>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</si>
  <si>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</si>
  <si>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</si>
  <si>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</si>
  <si>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</si>
  <si>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</si>
  <si>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</si>
  <si>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</si>
  <si>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</si>
  <si>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</si>
  <si>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</si>
  <si>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</si>
  <si>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</si>
  <si>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</si>
  <si>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</si>
  <si>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</si>
  <si>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</si>
  <si>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</si>
  <si>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</si>
  <si>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</si>
  <si>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</si>
  <si>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</si>
  <si>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</si>
  <si>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</si>
  <si>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</si>
  <si>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</si>
  <si>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</si>
  <si>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</si>
  <si>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</si>
  <si>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</si>
  <si>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</si>
  <si>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</si>
  <si>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</si>
  <si>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</si>
  <si>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</si>
  <si>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</si>
  <si>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</si>
  <si>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</si>
  <si>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</si>
  <si>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</si>
  <si>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</si>
  <si>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</si>
  <si>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</si>
  <si>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</si>
  <si>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</si>
  <si>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</si>
  <si>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</si>
  <si>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</si>
  <si>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</si>
  <si>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</si>
  <si>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</si>
  <si>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</si>
  <si>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</si>
  <si>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</si>
  <si>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</si>
  <si>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</si>
  <si>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</si>
  <si>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</si>
  <si>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</si>
  <si>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</si>
  <si>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</si>
  <si>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</si>
  <si>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</si>
  <si>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</si>
  <si>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</si>
  <si>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</si>
  <si>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</si>
  <si>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</si>
  <si>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</si>
  <si>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</si>
  <si>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</si>
  <si>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</si>
  <si>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</si>
  <si>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</si>
  <si>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</si>
  <si>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</si>
  <si>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</si>
  <si>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</si>
  <si>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</si>
  <si>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</si>
  <si>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</si>
  <si>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</si>
  <si>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</si>
  <si>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</si>
  <si>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</si>
  <si>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</si>
  <si>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</si>
  <si>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</si>
  <si>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</si>
  <si>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</si>
  <si>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</si>
  <si>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</si>
  <si>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</si>
  <si>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</si>
  <si>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</si>
  <si>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</si>
  <si>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</si>
  <si>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</si>
  <si>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</si>
  <si>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</si>
  <si>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</si>
  <si>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</si>
  <si>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</si>
  <si>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</si>
  <si>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</si>
  <si>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</si>
  <si>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</si>
  <si>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</si>
  <si>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</si>
  <si>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</si>
  <si>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</si>
  <si>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</si>
  <si>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</si>
  <si>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</si>
  <si>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</si>
  <si>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</si>
  <si>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</si>
  <si>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</si>
  <si>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</si>
  <si>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</si>
  <si>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</si>
  <si>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</si>
  <si>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</si>
  <si>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</si>
  <si>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</si>
  <si>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</si>
  <si>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</si>
  <si>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</si>
  <si>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</si>
  <si>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</si>
  <si>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</si>
  <si>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</si>
  <si>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</si>
  <si>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</si>
  <si>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</si>
  <si>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</si>
  <si>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</si>
  <si>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</si>
  <si>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</si>
  <si>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</si>
  <si>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</si>
  <si>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</si>
  <si>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</si>
  <si>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</si>
  <si>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</si>
  <si>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</si>
  <si>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</si>
  <si>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</si>
  <si>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</si>
  <si>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</si>
  <si>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</si>
  <si>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</si>
  <si>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</si>
  <si>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</si>
  <si>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</si>
  <si>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</si>
  <si>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</si>
  <si>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</si>
  <si>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</si>
  <si>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</si>
  <si>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</si>
  <si>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</si>
  <si>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</si>
  <si>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</si>
  <si>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</si>
  <si>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</si>
  <si>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</si>
  <si>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</si>
  <si>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</si>
  <si>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</si>
  <si>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</si>
  <si>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</si>
  <si>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</si>
  <si>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</si>
  <si>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</si>
  <si>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</si>
  <si>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</si>
  <si>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</si>
  <si>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</si>
  <si>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</si>
  <si>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</si>
  <si>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</si>
  <si>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</si>
  <si>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</si>
  <si>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</si>
  <si>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</si>
  <si>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</si>
  <si>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</si>
  <si>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</si>
  <si>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</si>
  <si>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</si>
  <si>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</si>
  <si>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</si>
  <si>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</si>
  <si>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</si>
  <si>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</si>
  <si>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</si>
  <si>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</si>
  <si>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</si>
  <si>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</si>
  <si>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</si>
  <si>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</si>
  <si>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</si>
  <si>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</si>
  <si>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</si>
  <si>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</si>
  <si>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</si>
  <si>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</si>
  <si>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</si>
  <si>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</si>
  <si>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</si>
  <si>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</si>
  <si>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</si>
  <si>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</si>
  <si>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</si>
  <si>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</si>
  <si>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</si>
  <si>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</si>
  <si>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</si>
  <si>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</si>
  <si>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</si>
  <si>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</si>
  <si>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</si>
  <si>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</si>
  <si>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</si>
  <si>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</si>
  <si>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</si>
  <si>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</si>
  <si>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</si>
  <si>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</si>
  <si>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</si>
  <si>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</si>
  <si>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</si>
  <si>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</si>
  <si>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</si>
  <si>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</si>
  <si>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</si>
  <si>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</si>
  <si>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</si>
  <si>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</si>
  <si>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</si>
  <si>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</si>
  <si>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</si>
  <si>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</si>
  <si>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</si>
  <si>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</si>
  <si>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</si>
  <si>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</si>
  <si>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</si>
  <si>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</si>
  <si>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</si>
  <si>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</si>
  <si>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</si>
  <si>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</si>
  <si>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</si>
  <si>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</si>
  <si>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</si>
  <si>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</si>
  <si>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</si>
  <si>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</si>
  <si>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</si>
  <si>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</si>
  <si>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</si>
  <si>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</si>
  <si>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</si>
  <si>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</si>
  <si>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</si>
  <si>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</si>
  <si>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</si>
  <si>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</si>
  <si>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</si>
  <si>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</si>
  <si>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</si>
  <si>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</si>
  <si>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</si>
  <si>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</si>
  <si>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</si>
  <si>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</si>
  <si>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</si>
  <si>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</si>
  <si>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</si>
  <si>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</si>
  <si>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</si>
  <si>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</si>
  <si>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</si>
  <si>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</si>
  <si>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</si>
  <si>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</si>
  <si>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</si>
  <si>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</si>
  <si>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</si>
  <si>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</si>
  <si>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</si>
  <si>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</si>
  <si>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</si>
  <si>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</si>
  <si>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</si>
  <si>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</si>
  <si>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</si>
  <si>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</si>
  <si>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</si>
  <si>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</si>
  <si>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</si>
  <si>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</si>
  <si>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</si>
  <si>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</si>
  <si>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</si>
  <si>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</si>
  <si>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</si>
  <si>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</si>
  <si>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</si>
  <si>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</si>
  <si>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</si>
  <si>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</si>
  <si>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</si>
  <si>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</si>
  <si>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</si>
  <si>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</si>
  <si>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</si>
  <si>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</si>
  <si>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</si>
  <si>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</si>
  <si>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</si>
  <si>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</si>
  <si>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</si>
  <si>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</si>
  <si>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</si>
  <si>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</si>
  <si>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</si>
  <si>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</si>
  <si>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</si>
  <si>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</si>
  <si>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</si>
  <si>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</si>
  <si>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</si>
  <si>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</si>
  <si>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</si>
  <si>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</si>
  <si>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</si>
  <si>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</si>
  <si>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</si>
  <si>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</si>
  <si>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</si>
  <si>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</si>
  <si>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</si>
  <si>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</si>
  <si>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</si>
  <si>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</si>
  <si>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</si>
  <si>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</si>
  <si>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</si>
  <si>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</si>
  <si>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</si>
  <si>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</si>
  <si>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</si>
  <si>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</si>
  <si>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</si>
  <si>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</si>
  <si>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</si>
  <si>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</si>
  <si>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</si>
  <si>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</si>
  <si>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</si>
  <si>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</si>
  <si>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</si>
  <si>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</si>
  <si>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</si>
  <si>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</si>
  <si>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</si>
  <si>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</si>
  <si>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</si>
  <si>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</si>
  <si>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</si>
  <si>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</si>
  <si>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</si>
  <si>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</si>
  <si>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</si>
  <si>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</si>
  <si>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</si>
  <si>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</si>
  <si>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</si>
  <si>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</si>
  <si>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</si>
  <si>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</si>
  <si>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</si>
  <si>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</si>
  <si>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</si>
  <si>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</si>
  <si>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</si>
  <si>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</si>
  <si>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</si>
  <si>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</si>
  <si>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</si>
  <si>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</si>
  <si>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</si>
  <si>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</si>
  <si>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</si>
  <si>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</si>
  <si>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</si>
  <si>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</si>
  <si>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</si>
  <si>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</si>
  <si>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</si>
  <si>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</si>
  <si>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</si>
  <si>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</si>
  <si>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</si>
  <si>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</si>
  <si>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</si>
  <si>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</si>
  <si>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</si>
  <si>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</si>
  <si>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</si>
  <si>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</si>
  <si>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</si>
  <si>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</si>
  <si>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</si>
  <si>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</si>
  <si>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</si>
  <si>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</si>
  <si>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</si>
  <si>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</si>
  <si>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</si>
  <si>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</si>
  <si>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</si>
  <si>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</si>
  <si>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</si>
  <si>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</si>
  <si>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</si>
  <si>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</si>
  <si>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</si>
  <si>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</si>
  <si>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</si>
  <si>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</si>
  <si>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</si>
  <si>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</si>
  <si>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</si>
  <si>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</si>
  <si>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</si>
  <si>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</si>
  <si>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</si>
  <si>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</si>
  <si>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</si>
  <si>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</si>
  <si>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</si>
  <si>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</si>
  <si>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</si>
  <si>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</si>
  <si>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</si>
  <si>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</si>
  <si>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</si>
  <si>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</si>
  <si>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</si>
  <si>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</si>
  <si>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</si>
  <si>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</si>
  <si>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</si>
  <si>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</si>
  <si>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</si>
  <si>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</si>
  <si>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</si>
  <si>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</si>
  <si>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</si>
  <si>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</si>
  <si>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</si>
  <si>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</si>
  <si>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</si>
  <si>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</si>
  <si>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</si>
  <si>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</si>
  <si>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</si>
  <si>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</si>
  <si>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</si>
  <si>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</si>
  <si>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</si>
  <si>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</si>
  <si>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</si>
  <si>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</si>
  <si>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</si>
  <si>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</si>
  <si>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</si>
  <si>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</si>
  <si>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</si>
  <si>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</si>
  <si>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</si>
  <si>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</si>
  <si>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</si>
  <si>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</si>
  <si>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</si>
  <si>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</si>
  <si>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</si>
  <si>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</si>
  <si>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</si>
  <si>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</si>
  <si>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</si>
  <si>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</si>
  <si>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</si>
  <si>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</si>
  <si>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</si>
  <si>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</si>
  <si>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</si>
  <si>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</si>
  <si>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</si>
  <si>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</si>
  <si>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</si>
  <si>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</si>
  <si>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</si>
  <si>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</si>
  <si>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</si>
  <si>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</si>
  <si>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</si>
  <si>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</si>
  <si>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</si>
  <si>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</si>
  <si>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</si>
  <si>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</si>
  <si>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</si>
  <si>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</si>
  <si>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</si>
  <si>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</si>
  <si>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</si>
  <si>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</si>
  <si>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</si>
  <si>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</si>
  <si>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</si>
  <si>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</si>
  <si>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</si>
  <si>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</si>
  <si>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</si>
  <si>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</si>
  <si>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</si>
  <si>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</si>
  <si>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</si>
  <si>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</si>
  <si>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</si>
  <si>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</si>
  <si>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</si>
  <si>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</si>
  <si>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</si>
  <si>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</si>
  <si>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</si>
  <si>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</si>
  <si>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</si>
  <si>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</si>
  <si>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</si>
  <si>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</si>
  <si>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</si>
  <si>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</si>
  <si>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</si>
  <si>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</si>
  <si>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</si>
  <si>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</si>
  <si>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</si>
  <si>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</si>
  <si>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</si>
  <si>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</si>
  <si>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</si>
  <si>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</si>
  <si>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</si>
  <si>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</si>
  <si>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</si>
  <si>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</si>
  <si>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</si>
  <si>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</si>
  <si>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</si>
  <si>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</si>
  <si>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</si>
  <si>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</si>
  <si>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</si>
  <si>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</si>
  <si>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</si>
  <si>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</si>
  <si>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</si>
  <si>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</si>
  <si>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</si>
  <si>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</si>
  <si>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</si>
  <si>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</si>
  <si>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</si>
  <si>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</si>
  <si>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</si>
  <si>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</si>
  <si>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</si>
  <si>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</si>
  <si>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</si>
  <si>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</si>
  <si>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</si>
  <si>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</si>
  <si>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</si>
  <si>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</si>
  <si>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</si>
  <si>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</si>
  <si>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</si>
  <si>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</si>
  <si>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</si>
  <si>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</si>
  <si>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</si>
  <si>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</si>
  <si>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</si>
  <si>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</si>
  <si>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</si>
  <si>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</si>
  <si>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</si>
  <si>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</si>
  <si>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</si>
  <si>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</si>
  <si>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</si>
  <si>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</si>
  <si>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</si>
  <si>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</si>
  <si>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</si>
  <si>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</si>
  <si>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</si>
  <si>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</si>
  <si>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</si>
  <si>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</si>
  <si>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</si>
  <si>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</si>
  <si>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</si>
  <si>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</si>
  <si>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</si>
  <si>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</si>
  <si>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</si>
  <si>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</si>
  <si>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</si>
  <si>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</si>
  <si>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</si>
  <si>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</si>
  <si>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</si>
  <si>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</si>
  <si>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</si>
  <si>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</si>
  <si>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</si>
  <si>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</si>
  <si>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</si>
  <si>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</si>
  <si>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</si>
  <si>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</si>
  <si>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</si>
  <si>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</si>
  <si>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</si>
  <si>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</si>
  <si>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</si>
  <si>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</si>
  <si>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</si>
  <si>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</si>
  <si>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</si>
  <si>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</si>
  <si>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</si>
  <si>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</si>
  <si>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</si>
  <si>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</si>
  <si>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</si>
  <si>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</si>
  <si>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</si>
  <si>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</si>
  <si>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</si>
  <si>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</si>
  <si>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</si>
  <si>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</si>
  <si>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</si>
  <si>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</si>
  <si>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</si>
  <si>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</si>
  <si>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</si>
  <si>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</si>
  <si>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</si>
  <si>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</si>
  <si>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</si>
  <si>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</si>
  <si>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</si>
  <si>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</si>
  <si>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</si>
  <si>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</si>
  <si>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</si>
  <si>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</si>
  <si>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</si>
  <si>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</si>
  <si>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</si>
  <si>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</si>
  <si>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</si>
  <si>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</si>
  <si>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</si>
  <si>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</si>
  <si>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</si>
  <si>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</si>
  <si>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</si>
  <si>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</si>
  <si>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</si>
  <si>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</si>
  <si>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</si>
  <si>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</si>
  <si>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</si>
  <si>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</si>
  <si>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</si>
  <si>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</si>
  <si>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</si>
  <si>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</si>
  <si>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</si>
  <si>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</si>
  <si>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</si>
  <si>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</si>
  <si>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</si>
  <si>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</si>
  <si>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</si>
  <si>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</si>
  <si>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</si>
  <si>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</si>
  <si>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</si>
  <si>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</si>
  <si>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</si>
  <si>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</si>
  <si>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</si>
  <si>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</si>
  <si>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</si>
  <si>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</si>
  <si>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</si>
  <si>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</si>
  <si>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</si>
  <si>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</si>
  <si>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</si>
  <si>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</si>
  <si>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</si>
  <si>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</si>
  <si>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</si>
  <si>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</si>
  <si>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</si>
  <si>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</si>
  <si>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</si>
  <si>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</si>
  <si>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</si>
  <si>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</si>
  <si>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</si>
  <si>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</si>
  <si>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</si>
  <si>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</si>
  <si>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</si>
  <si>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</si>
  <si>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</si>
  <si>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</si>
  <si>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</si>
  <si>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</si>
  <si>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</si>
  <si>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</si>
  <si>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</si>
  <si>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</si>
  <si>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</si>
  <si>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</si>
  <si>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</si>
  <si>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</si>
  <si>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</si>
  <si>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</si>
  <si>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</si>
  <si>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</si>
  <si>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</si>
  <si>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</si>
  <si>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</si>
  <si>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</si>
  <si>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</si>
  <si>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</si>
  <si>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</si>
  <si>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</si>
  <si>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</si>
  <si>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</si>
  <si>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</si>
  <si>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</si>
  <si>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</si>
  <si>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</si>
  <si>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</si>
  <si>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</si>
  <si>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</si>
  <si>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</si>
  <si>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</si>
  <si>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</si>
  <si>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</si>
  <si>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</si>
  <si>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</si>
  <si>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</si>
  <si>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</si>
  <si>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</si>
  <si>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</si>
  <si>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</si>
  <si>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</si>
  <si>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</si>
  <si>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</si>
  <si>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</si>
  <si>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</si>
  <si>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</si>
  <si>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</si>
  <si>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</si>
  <si>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</si>
  <si>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</si>
  <si>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</si>
  <si>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</si>
  <si>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</si>
  <si>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</si>
  <si>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</si>
  <si>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</si>
  <si>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</si>
  <si>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</si>
  <si>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</si>
  <si>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</si>
  <si>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</si>
  <si>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</si>
  <si>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</si>
  <si>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</si>
  <si>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</si>
  <si>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</si>
  <si>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</si>
  <si>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</si>
  <si>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</si>
  <si>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</si>
  <si>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</si>
  <si>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</si>
  <si>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</si>
  <si>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</si>
  <si>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</si>
  <si>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</si>
  <si>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</si>
  <si>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</si>
  <si>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</si>
  <si>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</si>
  <si>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</si>
  <si>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</si>
  <si>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</si>
  <si>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</si>
  <si>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</si>
  <si>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</si>
  <si>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</si>
  <si>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</si>
  <si>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</si>
  <si>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</si>
  <si>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</si>
  <si>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</si>
  <si>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</si>
  <si>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</si>
  <si>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</si>
  <si>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</si>
  <si>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</si>
  <si>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</si>
  <si>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</si>
  <si>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</si>
  <si>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</si>
  <si>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</si>
  <si>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</si>
  <si>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</si>
  <si>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</si>
  <si>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</si>
  <si>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</si>
  <si>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</si>
  <si>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</si>
  <si>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</si>
  <si>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</si>
  <si>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</si>
  <si>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</si>
  <si>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</si>
  <si>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</si>
  <si>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</si>
  <si>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</si>
  <si>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</si>
  <si>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</si>
  <si>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</si>
  <si>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</si>
  <si>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</si>
  <si>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</si>
  <si>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</si>
  <si>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</si>
  <si>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</si>
  <si>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</si>
  <si>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</si>
  <si>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</si>
  <si>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</si>
  <si>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</si>
  <si>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</si>
  <si>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</si>
  <si>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</si>
  <si>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</si>
  <si>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</si>
  <si>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</si>
  <si>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</si>
  <si>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</si>
  <si>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</si>
  <si>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</si>
  <si>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</si>
  <si>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</si>
  <si>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</si>
  <si>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</si>
  <si>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</si>
  <si>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</si>
  <si>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</si>
  <si>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</si>
  <si>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</si>
  <si>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</si>
  <si>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</si>
  <si>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</si>
  <si>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</si>
  <si>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</si>
  <si>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</si>
  <si>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</si>
  <si>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</si>
  <si>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</si>
  <si>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</si>
  <si>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</si>
  <si>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</si>
  <si>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</si>
  <si>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</si>
  <si>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</si>
  <si>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</si>
  <si>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</si>
  <si>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</si>
  <si>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</si>
  <si>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</si>
  <si>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</si>
  <si>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</si>
  <si>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</si>
  <si>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</si>
  <si>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</si>
  <si>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</si>
  <si>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</si>
  <si>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</si>
  <si>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</si>
  <si>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</si>
  <si>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</si>
  <si>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</si>
  <si>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</si>
  <si>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</si>
  <si>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</si>
  <si>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</si>
  <si>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</si>
  <si>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</si>
  <si>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</si>
  <si>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</si>
  <si>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</si>
  <si>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</si>
  <si>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</si>
  <si>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</si>
  <si>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</si>
  <si>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</si>
  <si>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</si>
  <si>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</si>
  <si>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</si>
  <si>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</si>
  <si>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</si>
  <si>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</si>
  <si>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</si>
  <si>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</si>
  <si>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</si>
  <si>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</si>
  <si>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</si>
  <si>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</si>
  <si>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</si>
  <si>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</si>
  <si>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</si>
  <si>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</si>
  <si>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</si>
  <si>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</si>
  <si>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</si>
  <si>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</si>
  <si>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</si>
  <si>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</si>
  <si>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</si>
  <si>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</si>
  <si>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</si>
  <si>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</si>
  <si>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</si>
  <si>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</si>
  <si>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</si>
  <si>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</si>
  <si>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</si>
  <si>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</si>
  <si>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</si>
  <si>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</si>
  <si>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</si>
  <si>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</si>
  <si>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</si>
  <si>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</si>
  <si>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</si>
  <si>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</si>
  <si>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</si>
  <si>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</si>
  <si>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</si>
  <si>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</si>
  <si>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</si>
  <si>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</si>
  <si>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</si>
  <si>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</si>
  <si>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</si>
  <si>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</si>
  <si>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</si>
  <si>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</si>
  <si>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</si>
  <si>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</si>
  <si>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</si>
  <si>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</si>
  <si>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</si>
  <si>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</si>
  <si>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</si>
  <si>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</si>
  <si>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</si>
  <si>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</si>
  <si>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</si>
  <si>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</si>
  <si>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</si>
  <si>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</si>
  <si>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</si>
  <si>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</si>
  <si>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</si>
  <si>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</si>
  <si>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</si>
  <si>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</si>
  <si>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</si>
  <si>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</si>
  <si>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</si>
  <si>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</si>
  <si>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</si>
  <si>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</si>
  <si>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</si>
  <si>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</si>
  <si>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</si>
  <si>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</si>
  <si>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</si>
  <si>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</si>
  <si>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</si>
  <si>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</si>
  <si>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</si>
  <si>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</si>
  <si>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</si>
  <si>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</si>
  <si>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</si>
  <si>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</si>
  <si>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</si>
  <si>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</si>
  <si>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</si>
  <si>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</si>
  <si>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</si>
  <si>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</si>
  <si>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</si>
  <si>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</si>
  <si>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</si>
  <si>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</si>
  <si>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</si>
  <si>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</si>
  <si>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</si>
  <si>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</si>
  <si>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</si>
  <si>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</si>
  <si>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</si>
  <si>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</si>
  <si>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</si>
  <si>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</si>
  <si>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</si>
  <si>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</si>
  <si>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</si>
  <si>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</si>
  <si>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</si>
  <si>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</si>
  <si>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</si>
  <si>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</si>
  <si>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</si>
  <si>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</si>
  <si>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</si>
  <si>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</si>
  <si>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</si>
  <si>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</si>
  <si>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</si>
  <si>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</si>
  <si>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</si>
  <si>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</si>
  <si>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</si>
  <si>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</si>
  <si>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</si>
  <si>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</si>
  <si>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</si>
  <si>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</si>
  <si>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</si>
  <si>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</si>
  <si>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</si>
  <si>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</si>
  <si>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</si>
  <si>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</si>
  <si>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</si>
  <si>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</si>
  <si>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</si>
  <si>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</si>
  <si>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</si>
  <si>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</si>
  <si>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</si>
  <si>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</si>
  <si>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</si>
  <si>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</si>
  <si>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</si>
  <si>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</si>
  <si>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</si>
  <si>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</si>
  <si>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</si>
  <si>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</si>
  <si>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</si>
  <si>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</si>
  <si>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</si>
  <si>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</si>
  <si>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</si>
  <si>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</si>
  <si>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</si>
  <si>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</si>
  <si>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</si>
  <si>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</si>
  <si>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</si>
  <si>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</si>
  <si>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</si>
  <si>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</si>
  <si>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</si>
  <si>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</si>
  <si>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</si>
  <si>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</si>
  <si>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</si>
  <si>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</si>
  <si>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</si>
  <si>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</si>
  <si>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</si>
  <si>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</si>
  <si>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</si>
  <si>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</si>
  <si>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</si>
  <si>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</si>
  <si>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</si>
  <si>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</si>
  <si>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</si>
  <si>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</si>
  <si>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</si>
  <si>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</si>
  <si>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</si>
  <si>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</si>
  <si>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</si>
  <si>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</si>
  <si>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</si>
  <si>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</si>
  <si>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</si>
  <si>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</si>
  <si>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</si>
  <si>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</si>
  <si>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</si>
  <si>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</si>
  <si>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</si>
  <si>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</si>
  <si>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</si>
  <si>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</si>
  <si>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</si>
  <si>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</si>
  <si>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</si>
  <si>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</si>
  <si>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</si>
  <si>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</si>
  <si>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</si>
  <si>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</si>
  <si>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</si>
  <si>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</si>
  <si>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</si>
  <si>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</si>
  <si>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</si>
  <si>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</si>
  <si>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</si>
  <si>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</si>
  <si>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</si>
  <si>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</si>
  <si>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</si>
  <si>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</si>
  <si>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</si>
  <si>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</si>
  <si>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</si>
  <si>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</si>
  <si>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</si>
  <si>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</si>
  <si>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</si>
  <si>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</si>
  <si>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</si>
  <si>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</si>
  <si>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</si>
  <si>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</si>
  <si>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</si>
  <si>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</si>
  <si>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</si>
  <si>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</si>
  <si>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</si>
  <si>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</si>
  <si>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</si>
  <si>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</si>
  <si>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</si>
  <si>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</si>
  <si>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</si>
  <si>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</si>
  <si>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</si>
  <si>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</si>
  <si>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</si>
  <si>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</si>
  <si>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</si>
  <si>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</si>
  <si>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</si>
  <si>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</si>
  <si>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</si>
  <si>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</si>
  <si>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</si>
  <si>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</si>
  <si>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</si>
  <si>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</si>
  <si>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</si>
  <si>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</si>
  <si>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</si>
  <si>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</si>
  <si>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</si>
  <si>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</si>
  <si>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</si>
  <si>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</si>
  <si>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</si>
  <si>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</si>
  <si>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</si>
  <si>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</si>
  <si>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</si>
  <si>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</si>
  <si>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</si>
  <si>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</si>
  <si>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</si>
  <si>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</si>
  <si>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</si>
  <si>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</si>
  <si>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</si>
  <si>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</si>
  <si>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</si>
  <si>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</si>
  <si>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</si>
  <si>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</si>
  <si>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</si>
  <si>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</si>
  <si>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</si>
  <si>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</si>
  <si>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</si>
  <si>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</si>
  <si>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</si>
  <si>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</si>
  <si>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</si>
  <si>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</si>
  <si>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</si>
  <si>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</si>
  <si>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</si>
  <si>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</si>
  <si>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</si>
  <si>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</si>
  <si>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</si>
  <si>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</si>
  <si>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</si>
  <si>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</si>
  <si>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</si>
  <si>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</si>
  <si>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</si>
  <si>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</si>
  <si>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</si>
  <si>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</si>
  <si>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</si>
  <si>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</si>
  <si>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</si>
  <si>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</si>
  <si>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</si>
  <si>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</si>
  <si>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</si>
  <si>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</si>
  <si>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</si>
  <si>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</si>
  <si>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</si>
  <si>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</si>
  <si>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</si>
  <si>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</si>
  <si>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</si>
  <si>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</si>
  <si>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</si>
  <si>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</si>
  <si>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</si>
  <si>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</si>
  <si>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</si>
  <si>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</si>
  <si>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</si>
  <si>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</si>
  <si>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</si>
  <si>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</si>
  <si>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</si>
  <si>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</si>
  <si>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</si>
  <si>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</si>
  <si>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</si>
  <si>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</si>
  <si>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</si>
  <si>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</si>
  <si>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</si>
  <si>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</si>
  <si>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</si>
  <si>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</si>
  <si>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</si>
  <si>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</si>
  <si>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</si>
  <si>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</si>
  <si>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</si>
  <si>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</si>
  <si>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</si>
  <si>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</si>
  <si>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</si>
  <si>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</si>
  <si>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</si>
  <si>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</si>
  <si>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</si>
  <si>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</si>
  <si>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</si>
  <si>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</si>
  <si>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</si>
  <si>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</si>
  <si>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</si>
  <si>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</si>
  <si>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</si>
  <si>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</si>
  <si>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</si>
  <si>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</si>
  <si>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</si>
  <si>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</si>
  <si>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</si>
  <si>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</si>
  <si>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</si>
  <si>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</si>
  <si>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</si>
  <si>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</si>
  <si>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</si>
  <si>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</si>
  <si>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</si>
  <si>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</si>
  <si>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</si>
  <si>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</si>
  <si>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</si>
  <si>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</si>
  <si>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</si>
  <si>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</si>
  <si>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</si>
  <si>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</si>
  <si>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</si>
  <si>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</si>
  <si>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</si>
  <si>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</si>
  <si>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</si>
  <si>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</si>
  <si>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</si>
  <si>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</si>
  <si>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</si>
  <si>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</si>
  <si>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</si>
  <si>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</si>
  <si>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</si>
  <si>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</si>
  <si>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</si>
  <si>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</si>
  <si>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</si>
  <si>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</si>
  <si>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</si>
  <si>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</si>
  <si>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</si>
  <si>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</si>
  <si>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</si>
  <si>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</si>
  <si>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</si>
  <si>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</si>
  <si>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</si>
  <si>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</si>
  <si>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</si>
  <si>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</si>
  <si>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</si>
  <si>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</si>
  <si>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</si>
  <si>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</si>
  <si>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</si>
  <si>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</si>
  <si>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</si>
  <si>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</si>
  <si>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</si>
  <si>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</si>
  <si>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</si>
  <si>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</si>
  <si>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</si>
  <si>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</si>
  <si>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</si>
  <si>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</si>
  <si>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</si>
  <si>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</si>
  <si>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</si>
  <si>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</si>
  <si>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</si>
  <si>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</si>
  <si>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</si>
  <si>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</si>
  <si>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</si>
  <si>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</si>
  <si>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</si>
  <si>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</si>
  <si>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</si>
  <si>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</si>
  <si>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</si>
  <si>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</si>
  <si>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</si>
  <si>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</si>
  <si>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</si>
  <si>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</si>
  <si>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</si>
  <si>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</si>
  <si>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</si>
  <si>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</si>
  <si>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</si>
  <si>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</si>
  <si>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</si>
  <si>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</si>
  <si>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</si>
  <si>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</si>
  <si>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</si>
  <si>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</si>
  <si>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</si>
  <si>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</si>
  <si>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</si>
  <si>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</si>
  <si>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</si>
  <si>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</si>
  <si>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</si>
  <si>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</si>
  <si>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</si>
  <si>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</si>
  <si>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</si>
  <si>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</si>
  <si>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</si>
  <si>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</si>
  <si>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</si>
  <si>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</si>
  <si>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</si>
  <si>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</si>
  <si>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</si>
  <si>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</si>
  <si>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</si>
  <si>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</si>
  <si>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</si>
  <si>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</si>
  <si>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</si>
  <si>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</si>
  <si>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</si>
  <si>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</si>
  <si>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</si>
  <si>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</si>
  <si>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</si>
  <si>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</si>
  <si>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</si>
  <si>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</si>
  <si>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</si>
  <si>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</si>
  <si>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</si>
  <si>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</si>
  <si>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</si>
  <si>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</si>
  <si>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</si>
  <si>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</si>
  <si>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</si>
  <si>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</si>
  <si>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</si>
  <si>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</si>
  <si>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</si>
  <si>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</si>
  <si>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</si>
  <si>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</si>
  <si>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</si>
  <si>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</si>
  <si>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</si>
  <si>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</si>
  <si>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</si>
  <si>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</si>
  <si>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</si>
  <si>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</si>
  <si>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</si>
  <si>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</si>
  <si>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</si>
  <si>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</si>
  <si>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</si>
  <si>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</si>
  <si>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</si>
  <si>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</si>
  <si>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</si>
  <si>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</si>
  <si>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</si>
  <si>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</si>
  <si>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</si>
  <si>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</si>
  <si>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</si>
  <si>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</si>
  <si>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</si>
  <si>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</si>
  <si>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</si>
  <si>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</si>
  <si>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</si>
  <si>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</si>
  <si>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</si>
  <si>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</si>
  <si>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</si>
  <si>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</si>
  <si>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</si>
  <si>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</si>
  <si>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</si>
  <si>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</si>
  <si>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</si>
  <si>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</si>
  <si>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</si>
  <si>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</si>
  <si>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</si>
  <si>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</si>
  <si>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</si>
  <si>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</si>
  <si>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</si>
  <si>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</si>
  <si>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</si>
  <si>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</si>
  <si>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</si>
  <si>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</si>
  <si>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</si>
  <si>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</si>
  <si>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</si>
  <si>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</si>
  <si>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</si>
  <si>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</si>
  <si>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</si>
  <si>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</si>
  <si>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</si>
  <si>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</si>
  <si>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</si>
  <si>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</si>
  <si>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</si>
  <si>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</si>
  <si>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</si>
  <si>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</si>
  <si>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</si>
  <si>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</si>
  <si>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</si>
  <si>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</si>
  <si>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</si>
  <si>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</si>
  <si>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</si>
  <si>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</si>
  <si>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</si>
  <si>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</si>
  <si>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</si>
  <si>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</si>
  <si>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</si>
  <si>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</si>
  <si>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</si>
  <si>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</si>
  <si>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</si>
  <si>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</si>
  <si>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</si>
  <si>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</si>
  <si>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</si>
  <si>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</si>
  <si>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</si>
  <si>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</si>
  <si>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</si>
  <si>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</si>
  <si>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</si>
  <si>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</si>
  <si>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</si>
  <si>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</si>
  <si>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</si>
  <si>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</si>
  <si>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</si>
  <si>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</si>
  <si>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</si>
  <si>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</si>
  <si>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</si>
  <si>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</si>
  <si>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</si>
  <si>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</si>
  <si>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</si>
  <si>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</si>
  <si>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</si>
  <si>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</si>
  <si>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</si>
  <si>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</si>
  <si>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</si>
  <si>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</si>
  <si>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</si>
  <si>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</si>
  <si>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</si>
  <si>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</si>
  <si>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</si>
  <si>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</si>
  <si>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</si>
  <si>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</si>
  <si>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</si>
  <si>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</si>
  <si>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</si>
  <si>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</si>
  <si>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</si>
  <si>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</si>
  <si>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</si>
  <si>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</si>
  <si>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</si>
  <si>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</si>
  <si>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</si>
  <si>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</si>
  <si>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</si>
  <si>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</si>
  <si>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</si>
  <si>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</si>
  <si>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</si>
  <si>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</si>
  <si>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</si>
  <si>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</si>
  <si>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</si>
  <si>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</si>
  <si>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</si>
  <si>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</si>
  <si>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</si>
  <si>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</si>
  <si>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</si>
  <si>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</si>
  <si>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</si>
  <si>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</si>
  <si>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</si>
  <si>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</si>
  <si>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</si>
  <si>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</si>
  <si>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</si>
  <si>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</si>
  <si>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</si>
  <si>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</si>
  <si>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</si>
  <si>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</si>
  <si>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</si>
  <si>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</si>
  <si>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</si>
  <si>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</si>
  <si>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</si>
  <si>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</si>
  <si>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</si>
  <si>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</si>
  <si>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</si>
  <si>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</si>
  <si>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</si>
  <si>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</si>
  <si>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</si>
  <si>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</si>
  <si>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</si>
  <si>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</si>
  <si>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</si>
  <si>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</si>
  <si>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</si>
  <si>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</si>
  <si>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</si>
  <si>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</si>
  <si>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</si>
  <si>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</si>
  <si>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</si>
  <si>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</si>
  <si>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</si>
  <si>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</si>
  <si>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</si>
  <si>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</si>
  <si>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</si>
  <si>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</si>
  <si>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</si>
  <si>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</si>
  <si>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</si>
  <si>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</si>
  <si>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</si>
  <si>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</si>
  <si>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</si>
  <si>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</si>
  <si>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</si>
  <si>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</si>
  <si>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</si>
  <si>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</si>
  <si>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</si>
  <si>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</si>
  <si>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</si>
  <si>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</si>
  <si>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</si>
  <si>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</si>
  <si>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</si>
  <si>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</si>
  <si>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</si>
  <si>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</si>
  <si>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</si>
  <si>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</si>
  <si>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</si>
  <si>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</si>
  <si>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</si>
  <si>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</si>
  <si>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</si>
  <si>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</si>
  <si>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</si>
  <si>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</si>
  <si>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</si>
  <si>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</si>
  <si>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</si>
  <si>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</si>
  <si>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</si>
  <si>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</si>
  <si>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</si>
  <si>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</si>
  <si>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</si>
  <si>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</si>
  <si>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</si>
  <si>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</si>
  <si>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</si>
  <si>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</si>
  <si>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</si>
  <si>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</si>
  <si>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</si>
  <si>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</si>
  <si>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</si>
  <si>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</si>
  <si>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</si>
  <si>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</si>
  <si>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</si>
  <si>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</si>
  <si>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</si>
  <si>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</si>
  <si>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</si>
  <si>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</si>
  <si>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</si>
  <si>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</si>
  <si>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</si>
  <si>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</si>
  <si>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</si>
  <si>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</si>
  <si>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</si>
  <si>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</si>
  <si>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</si>
  <si>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</si>
  <si>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</si>
  <si>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</si>
  <si>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</si>
  <si>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</si>
  <si>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</si>
  <si>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</si>
  <si>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</si>
  <si>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</si>
  <si>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</si>
  <si>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</si>
  <si>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</si>
  <si>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</si>
  <si>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</si>
  <si>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</si>
  <si>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</si>
  <si>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</si>
  <si>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</si>
  <si>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</si>
  <si>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</si>
  <si>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</si>
  <si>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</si>
  <si>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</si>
  <si>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</si>
  <si>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</si>
  <si>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</si>
  <si>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</si>
  <si>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</si>
  <si>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</si>
  <si>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</si>
  <si>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</si>
  <si>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</si>
  <si>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</si>
  <si>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</si>
  <si>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</si>
  <si>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</si>
  <si>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</si>
  <si>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</si>
  <si>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</si>
  <si>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</si>
  <si>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</si>
  <si>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</si>
  <si>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</si>
  <si>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</si>
  <si>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</si>
  <si>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</si>
  <si>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</si>
  <si>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</si>
  <si>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</si>
  <si>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</si>
  <si>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</si>
  <si>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</si>
  <si>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</si>
  <si>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</si>
  <si>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</si>
  <si>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</si>
  <si>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</si>
  <si>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</si>
  <si>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</si>
  <si>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</si>
  <si>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</si>
  <si>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</si>
  <si>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</si>
  <si>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</si>
  <si>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</si>
  <si>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</si>
  <si>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</si>
  <si>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</si>
  <si>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</si>
  <si>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</si>
  <si>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</si>
  <si>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</si>
  <si>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</si>
  <si>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</si>
  <si>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</si>
  <si>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</si>
  <si>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</si>
  <si>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</si>
  <si>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</si>
  <si>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</si>
  <si>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</si>
  <si>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</si>
  <si>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</si>
  <si>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</si>
  <si>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</si>
  <si>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</si>
  <si>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</si>
  <si>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</si>
  <si>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</si>
  <si>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</si>
  <si>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</si>
  <si>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</si>
  <si>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</si>
  <si>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</si>
  <si>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</si>
  <si>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</si>
  <si>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</si>
  <si>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</si>
  <si>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</si>
  <si>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</si>
  <si>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</si>
  <si>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</si>
  <si>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</si>
  <si>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</si>
  <si>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</si>
  <si>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</si>
  <si>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</si>
  <si>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</si>
  <si>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</si>
  <si>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</si>
  <si>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</si>
  <si>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</si>
  <si>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</si>
  <si>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</si>
  <si>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</si>
  <si>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</si>
  <si>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</si>
  <si>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</si>
  <si>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</si>
  <si>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</si>
  <si>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</si>
  <si>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</si>
  <si>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</si>
  <si>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</si>
  <si>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</si>
  <si>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</si>
  <si>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</si>
  <si>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</si>
  <si>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</si>
  <si>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</si>
  <si>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</si>
  <si>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</si>
  <si>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</si>
  <si>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</si>
  <si>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</si>
  <si>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</si>
  <si>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</si>
  <si>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</si>
  <si>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</si>
  <si>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</si>
  <si>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</si>
  <si>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</si>
  <si>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</si>
  <si>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</si>
  <si>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</si>
  <si>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</si>
  <si>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</si>
  <si>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</si>
  <si>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</si>
  <si>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</si>
  <si>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</si>
  <si>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</si>
  <si>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</si>
  <si>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</si>
  <si>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</si>
  <si>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</si>
  <si>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</si>
  <si>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</si>
  <si>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</si>
  <si>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</si>
  <si>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</si>
  <si>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</si>
  <si>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</si>
  <si>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</si>
  <si>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</si>
  <si>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</si>
  <si>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</si>
  <si>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</si>
  <si>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</si>
  <si>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</si>
  <si>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</si>
  <si>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</si>
  <si>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</si>
  <si>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</si>
  <si>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</si>
  <si>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</si>
  <si>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</si>
  <si>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</si>
  <si>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</si>
  <si>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</si>
  <si>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</si>
  <si>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</si>
  <si>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</si>
  <si>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</si>
  <si>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</si>
  <si>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</si>
  <si>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</si>
  <si>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</si>
  <si>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</si>
  <si>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</si>
  <si>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</si>
  <si>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</si>
  <si>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</si>
  <si>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</si>
  <si>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</si>
  <si>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</si>
  <si>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SANTA GHOSH</t>
  </si>
  <si>
    <t>YOGESH KUMAR GAWANDE</t>
  </si>
  <si>
    <t>TOWER RESEARCH CAPITAL MARKETS INDIA PRIVATE LIMITED</t>
  </si>
  <si>
    <t>TOPGAIN FINANCE PRIVATE LIMITED</t>
  </si>
  <si>
    <t>Loss of Rs.225/-</t>
  </si>
  <si>
    <t>Profit of Rs.39.5/-</t>
  </si>
  <si>
    <t>HINDUNILVR 2120 CE NOV</t>
  </si>
  <si>
    <t>NIFTY 12650 PE 12-NOV</t>
  </si>
  <si>
    <t>3460-3470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</si>
  <si>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</si>
  <si>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</si>
  <si>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</si>
  <si>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</si>
  <si>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</si>
  <si>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</si>
  <si>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1374-1378</t>
  </si>
  <si>
    <t>HDFCBANK 1340 PE NOV</t>
  </si>
  <si>
    <t>21-24</t>
  </si>
  <si>
    <t>NIFTY 13000 CE 26-NOV</t>
  </si>
  <si>
    <t>NIFTY 12700 PE 12-NOV</t>
  </si>
  <si>
    <t>70-80</t>
  </si>
  <si>
    <t>Profit of Rs.23/-</t>
  </si>
  <si>
    <t>MEHAI</t>
  </si>
  <si>
    <t>RCL</t>
  </si>
  <si>
    <t>WONDERLAND PAPER SUPPLIERS PRIVATE LIMITED</t>
  </si>
  <si>
    <t>Salzer Electronics Ltd.</t>
  </si>
  <si>
    <t>IDBI TRUSTEESHIP SERVICES LTD</t>
  </si>
  <si>
    <t>Part Profit of Rs.80/-</t>
  </si>
  <si>
    <t>Profit of Rs.1.85/-</t>
  </si>
  <si>
    <t>LT 1060 PE NOV</t>
  </si>
  <si>
    <t>35-37</t>
  </si>
  <si>
    <t>24-26</t>
  </si>
  <si>
    <t>1280-1290</t>
  </si>
  <si>
    <t>1230-1200</t>
  </si>
  <si>
    <t>Profit of Rs.3.6/-</t>
  </si>
  <si>
    <t>1400-1410</t>
  </si>
  <si>
    <t>11.5-12</t>
  </si>
  <si>
    <t>700-705</t>
  </si>
  <si>
    <t>730-740</t>
  </si>
  <si>
    <t>Profit of Rs.5.5/-</t>
  </si>
  <si>
    <t>7TEC</t>
  </si>
  <si>
    <t>LINCOLN PETER COELHO</t>
  </si>
  <si>
    <t>MURTY GUDIPATI</t>
  </si>
  <si>
    <t>BNRUDY</t>
  </si>
  <si>
    <t>VASUDHA MISHRA</t>
  </si>
  <si>
    <t>SANDEEP RATHI</t>
  </si>
  <si>
    <t>SHRUTI LOHIA</t>
  </si>
  <si>
    <t>ATUL GOEL</t>
  </si>
  <si>
    <t>AMIT GOEL</t>
  </si>
  <si>
    <t>PACE FINANCIAL ADVISORS LLP</t>
  </si>
  <si>
    <t>PRISMMEDI</t>
  </si>
  <si>
    <t>ADITYA SOLANKI</t>
  </si>
  <si>
    <t>SANGINEEDY VENKATARANGARAO</t>
  </si>
  <si>
    <t>VIJAY KUMAR</t>
  </si>
  <si>
    <t>SCTL</t>
  </si>
  <si>
    <t>SAIANAND COMMERCIAL LIMITED</t>
  </si>
  <si>
    <t>ASLIND</t>
  </si>
  <si>
    <t>ASL Industries Limited</t>
  </si>
  <si>
    <t>MOHIT GOSWAMI</t>
  </si>
  <si>
    <t>Indiabulls Real Estate Li</t>
  </si>
  <si>
    <t>RARE ENTERPRISES</t>
  </si>
  <si>
    <t>Indiabulls Hsg Fin Ltd</t>
  </si>
  <si>
    <t>JUMP TRADING FINANCIAL INDIA PRIVATE LIMITED</t>
  </si>
  <si>
    <t>XTX MARKETS LLP</t>
  </si>
  <si>
    <t>Indo Rama Synthetics (Ind</t>
  </si>
  <si>
    <t>Justdial Ltd.</t>
  </si>
  <si>
    <t>VENKATACHALAM STHANU SUBRAMANI</t>
  </si>
  <si>
    <t>VORA PRITESH PRAVINCHANDRA (HUF)</t>
  </si>
  <si>
    <t>MULTIPLIER S AND S ADV PVT LTD</t>
  </si>
  <si>
    <t>CHANDARANA SHARES &amp; STOCKS PRIVATE LIMITED</t>
  </si>
  <si>
    <t>ALPHA LEON ENTERPRISES LLP</t>
  </si>
  <si>
    <t>Somany Ceramics Limited</t>
  </si>
  <si>
    <t>ANITA SINGHAL</t>
  </si>
  <si>
    <t>Tourism Finance Corp</t>
  </si>
  <si>
    <t>SAMEER GUPTA</t>
  </si>
  <si>
    <t>Vertoz Advertising Ltd</t>
  </si>
  <si>
    <t>MARFATIA NISHIL SURENDRA</t>
  </si>
  <si>
    <t>SHREE SHIVSHAKTI PROJECT CONSULTANT PRIVATE LIMITE</t>
  </si>
  <si>
    <t>GUNNY CHEM  TEX  INDIA LIMITED</t>
  </si>
  <si>
    <t>KEJRIWAL FINVEST (P) LTD</t>
  </si>
  <si>
    <t>GSS Infotech Limited</t>
  </si>
  <si>
    <t>NIMISH P VORA</t>
  </si>
  <si>
    <t>MORGAN STANLEY ASIA (SINGAPORE) PTE. - ODI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</si>
</sst>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44148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44148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69" t="s">
        <v>16</v>
      </c>
      <c r="B9" s="571" t="s">
        <v>17</v>
      </c>
      <c r="C9" s="571" t="s">
        <v>18</v>
      </c>
      <c r="D9" s="273" t="s">
        <v>19</v>
      </c>
      <c r="E9" s="273" t="s">
        <v>20</v>
      </c>
      <c r="F9" s="566" t="s">
        <v>21</v>
      </c>
      <c r="G9" s="567"/>
      <c r="H9" s="568"/>
      <c r="I9" s="566" t="s">
        <v>22</v>
      </c>
      <c r="J9" s="567"/>
      <c r="K9" s="568"/>
      <c r="L9" s="273"/>
      <c r="M9" s="280"/>
      <c r="N9" s="280"/>
      <c r="O9" s="280"/>
    </row>
    <row r="10" spans="1:15" ht="59.25" customHeight="1">
      <c r="A10" s="570"/>
      <c r="B10" s="572" t="s">
        <v>17</v>
      </c>
      <c r="C10" s="572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28316.3</v>
      </c>
      <c r="E11" s="302">
        <v>28360.716666666664</v>
      </c>
      <c r="F11" s="314">
        <v>28041.183333333327</v>
      </c>
      <c r="G11" s="314">
        <v>27766.066666666662</v>
      </c>
      <c r="H11" s="314">
        <v>27446.533333333326</v>
      </c>
      <c r="I11" s="314">
        <v>28635.833333333328</v>
      </c>
      <c r="J11" s="314">
        <v>28955.366666666661</v>
      </c>
      <c r="K11" s="314">
        <v>29230.48333333333</v>
      </c>
      <c r="L11" s="301">
        <v>28680.25</v>
      </c>
      <c r="M11" s="301">
        <v>28085.599999999999</v>
      </c>
      <c r="N11" s="318">
        <v>1997450</v>
      </c>
      <c r="O11" s="319">
        <v>-3.9190928003655735E-2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12706</v>
      </c>
      <c r="E12" s="315">
        <v>12697.616666666667</v>
      </c>
      <c r="F12" s="316">
        <v>12646.383333333333</v>
      </c>
      <c r="G12" s="316">
        <v>12586.766666666666</v>
      </c>
      <c r="H12" s="316">
        <v>12535.533333333333</v>
      </c>
      <c r="I12" s="316">
        <v>12757.233333333334</v>
      </c>
      <c r="J12" s="316">
        <v>12808.466666666667</v>
      </c>
      <c r="K12" s="316">
        <v>12868.083333333334</v>
      </c>
      <c r="L12" s="303">
        <v>12748.85</v>
      </c>
      <c r="M12" s="303">
        <v>12638</v>
      </c>
      <c r="N12" s="318">
        <v>13260750</v>
      </c>
      <c r="O12" s="319">
        <v>-2.502371131746697E-2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1682</v>
      </c>
      <c r="E13" s="315">
        <v>1676.6666666666667</v>
      </c>
      <c r="F13" s="316">
        <v>1664.3333333333335</v>
      </c>
      <c r="G13" s="316">
        <v>1646.6666666666667</v>
      </c>
      <c r="H13" s="316">
        <v>1634.3333333333335</v>
      </c>
      <c r="I13" s="316">
        <v>1694.3333333333335</v>
      </c>
      <c r="J13" s="316">
        <v>1706.666666666667</v>
      </c>
      <c r="K13" s="316">
        <v>1724.3333333333335</v>
      </c>
      <c r="L13" s="303">
        <v>1689</v>
      </c>
      <c r="M13" s="303">
        <v>1659</v>
      </c>
      <c r="N13" s="318">
        <v>1998000</v>
      </c>
      <c r="O13" s="319">
        <v>3.8191738113795788E-2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366.75</v>
      </c>
      <c r="E14" s="315">
        <v>365.38333333333338</v>
      </c>
      <c r="F14" s="316">
        <v>360.11666666666679</v>
      </c>
      <c r="G14" s="316">
        <v>353.48333333333341</v>
      </c>
      <c r="H14" s="316">
        <v>348.21666666666681</v>
      </c>
      <c r="I14" s="316">
        <v>372.01666666666677</v>
      </c>
      <c r="J14" s="316">
        <v>377.2833333333333</v>
      </c>
      <c r="K14" s="316">
        <v>383.91666666666674</v>
      </c>
      <c r="L14" s="303">
        <v>370.65</v>
      </c>
      <c r="M14" s="303">
        <v>358.75</v>
      </c>
      <c r="N14" s="318">
        <v>18060000</v>
      </c>
      <c r="O14" s="319">
        <v>-6.6006600660066007E-3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369.55</v>
      </c>
      <c r="E15" s="315">
        <v>371.28333333333336</v>
      </c>
      <c r="F15" s="316">
        <v>365.9666666666667</v>
      </c>
      <c r="G15" s="316">
        <v>362.38333333333333</v>
      </c>
      <c r="H15" s="316">
        <v>357.06666666666666</v>
      </c>
      <c r="I15" s="316">
        <v>374.86666666666673</v>
      </c>
      <c r="J15" s="316">
        <v>380.18333333333345</v>
      </c>
      <c r="K15" s="316">
        <v>383.76666666666677</v>
      </c>
      <c r="L15" s="303">
        <v>376.6</v>
      </c>
      <c r="M15" s="303">
        <v>367.7</v>
      </c>
      <c r="N15" s="318">
        <v>50102500</v>
      </c>
      <c r="O15" s="319">
        <v>1.9483162071421305E-2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835.35</v>
      </c>
      <c r="E16" s="315">
        <v>831.80000000000007</v>
      </c>
      <c r="F16" s="316">
        <v>824.95000000000016</v>
      </c>
      <c r="G16" s="316">
        <v>814.55000000000007</v>
      </c>
      <c r="H16" s="316">
        <v>807.70000000000016</v>
      </c>
      <c r="I16" s="316">
        <v>842.20000000000016</v>
      </c>
      <c r="J16" s="316">
        <v>849.05000000000007</v>
      </c>
      <c r="K16" s="316">
        <v>859.45000000000016</v>
      </c>
      <c r="L16" s="303">
        <v>838.65</v>
      </c>
      <c r="M16" s="303">
        <v>821.4</v>
      </c>
      <c r="N16" s="318">
        <v>1046000</v>
      </c>
      <c r="O16" s="319">
        <v>-4.7573739295908657E-3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262.95</v>
      </c>
      <c r="E17" s="315">
        <v>261.18333333333334</v>
      </c>
      <c r="F17" s="316">
        <v>258.56666666666666</v>
      </c>
      <c r="G17" s="316">
        <v>254.18333333333334</v>
      </c>
      <c r="H17" s="316">
        <v>251.56666666666666</v>
      </c>
      <c r="I17" s="316">
        <v>265.56666666666666</v>
      </c>
      <c r="J17" s="316">
        <v>268.18333333333334</v>
      </c>
      <c r="K17" s="316">
        <v>272.56666666666666</v>
      </c>
      <c r="L17" s="303">
        <v>263.8</v>
      </c>
      <c r="M17" s="303">
        <v>256.8</v>
      </c>
      <c r="N17" s="318">
        <v>14169000</v>
      </c>
      <c r="O17" s="319">
        <v>-2.7449324324324326E-3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2107.9</v>
      </c>
      <c r="E18" s="315">
        <v>2134.7333333333331</v>
      </c>
      <c r="F18" s="316">
        <v>2065.6166666666663</v>
      </c>
      <c r="G18" s="316">
        <v>2023.333333333333</v>
      </c>
      <c r="H18" s="316">
        <v>1954.2166666666662</v>
      </c>
      <c r="I18" s="316">
        <v>2177.0166666666664</v>
      </c>
      <c r="J18" s="316">
        <v>2246.1333333333332</v>
      </c>
      <c r="K18" s="316">
        <v>2288.4166666666665</v>
      </c>
      <c r="L18" s="303">
        <v>2203.85</v>
      </c>
      <c r="M18" s="303">
        <v>2092.4499999999998</v>
      </c>
      <c r="N18" s="318">
        <v>1915000</v>
      </c>
      <c r="O18" s="319">
        <v>-9.839924670433145E-2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164.3</v>
      </c>
      <c r="E19" s="315">
        <v>163.35000000000002</v>
      </c>
      <c r="F19" s="316">
        <v>160.80000000000004</v>
      </c>
      <c r="G19" s="316">
        <v>157.30000000000001</v>
      </c>
      <c r="H19" s="316">
        <v>154.75000000000003</v>
      </c>
      <c r="I19" s="316">
        <v>166.85000000000005</v>
      </c>
      <c r="J19" s="316">
        <v>169.4</v>
      </c>
      <c r="K19" s="316">
        <v>172.90000000000006</v>
      </c>
      <c r="L19" s="303">
        <v>165.9</v>
      </c>
      <c r="M19" s="303">
        <v>159.85</v>
      </c>
      <c r="N19" s="318">
        <v>8080000</v>
      </c>
      <c r="O19" s="319">
        <v>-4.7731290512669416E-2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90.25</v>
      </c>
      <c r="E20" s="315">
        <v>90.233333333333334</v>
      </c>
      <c r="F20" s="316">
        <v>89.116666666666674</v>
      </c>
      <c r="G20" s="316">
        <v>87.983333333333334</v>
      </c>
      <c r="H20" s="316">
        <v>86.866666666666674</v>
      </c>
      <c r="I20" s="316">
        <v>91.366666666666674</v>
      </c>
      <c r="J20" s="316">
        <v>92.48333333333332</v>
      </c>
      <c r="K20" s="316">
        <v>93.616666666666674</v>
      </c>
      <c r="L20" s="303">
        <v>91.35</v>
      </c>
      <c r="M20" s="303">
        <v>89.1</v>
      </c>
      <c r="N20" s="318">
        <v>29340000</v>
      </c>
      <c r="O20" s="319">
        <v>-4.3427230046948359E-2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2181.15</v>
      </c>
      <c r="E21" s="315">
        <v>2186.7333333333336</v>
      </c>
      <c r="F21" s="316">
        <v>2164.5666666666671</v>
      </c>
      <c r="G21" s="316">
        <v>2147.9833333333336</v>
      </c>
      <c r="H21" s="316">
        <v>2125.8166666666671</v>
      </c>
      <c r="I21" s="316">
        <v>2203.3166666666671</v>
      </c>
      <c r="J21" s="316">
        <v>2225.4833333333331</v>
      </c>
      <c r="K21" s="316">
        <v>2242.0666666666671</v>
      </c>
      <c r="L21" s="303">
        <v>2208.9</v>
      </c>
      <c r="M21" s="303">
        <v>2170.15</v>
      </c>
      <c r="N21" s="318">
        <v>3347100</v>
      </c>
      <c r="O21" s="319">
        <v>5.9507708953205306E-3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840.65</v>
      </c>
      <c r="E22" s="315">
        <v>836.18333333333328</v>
      </c>
      <c r="F22" s="316">
        <v>806.31666666666661</v>
      </c>
      <c r="G22" s="316">
        <v>771.98333333333335</v>
      </c>
      <c r="H22" s="316">
        <v>742.11666666666667</v>
      </c>
      <c r="I22" s="316">
        <v>870.51666666666654</v>
      </c>
      <c r="J22" s="316">
        <v>900.3833333333331</v>
      </c>
      <c r="K22" s="316">
        <v>934.71666666666647</v>
      </c>
      <c r="L22" s="303">
        <v>866.05</v>
      </c>
      <c r="M22" s="303">
        <v>801.85</v>
      </c>
      <c r="N22" s="318">
        <v>12880400</v>
      </c>
      <c r="O22" s="319">
        <v>1.5668435683598686E-3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599.9</v>
      </c>
      <c r="E23" s="315">
        <v>599.99999999999989</v>
      </c>
      <c r="F23" s="316">
        <v>589.19999999999982</v>
      </c>
      <c r="G23" s="316">
        <v>578.49999999999989</v>
      </c>
      <c r="H23" s="316">
        <v>567.69999999999982</v>
      </c>
      <c r="I23" s="316">
        <v>610.69999999999982</v>
      </c>
      <c r="J23" s="316">
        <v>621.49999999999977</v>
      </c>
      <c r="K23" s="316">
        <v>632.19999999999982</v>
      </c>
      <c r="L23" s="303">
        <v>610.79999999999995</v>
      </c>
      <c r="M23" s="303">
        <v>589.29999999999995</v>
      </c>
      <c r="N23" s="318">
        <v>56836800</v>
      </c>
      <c r="O23" s="319">
        <v>1.1964789334244936E-2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3029</v>
      </c>
      <c r="E24" s="315">
        <v>3037.1333333333337</v>
      </c>
      <c r="F24" s="316">
        <v>3001.6666666666674</v>
      </c>
      <c r="G24" s="316">
        <v>2974.3333333333339</v>
      </c>
      <c r="H24" s="316">
        <v>2938.8666666666677</v>
      </c>
      <c r="I24" s="316">
        <v>3064.4666666666672</v>
      </c>
      <c r="J24" s="316">
        <v>3099.9333333333334</v>
      </c>
      <c r="K24" s="316">
        <v>3127.2666666666669</v>
      </c>
      <c r="L24" s="303">
        <v>3072.6</v>
      </c>
      <c r="M24" s="303">
        <v>3009.8</v>
      </c>
      <c r="N24" s="318">
        <v>2046750</v>
      </c>
      <c r="O24" s="319">
        <v>2.3886943471735866E-2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7030.25</v>
      </c>
      <c r="E25" s="315">
        <v>6988.1500000000005</v>
      </c>
      <c r="F25" s="316">
        <v>6908.9000000000015</v>
      </c>
      <c r="G25" s="316">
        <v>6787.5500000000011</v>
      </c>
      <c r="H25" s="316">
        <v>6708.300000000002</v>
      </c>
      <c r="I25" s="316">
        <v>7109.5000000000009</v>
      </c>
      <c r="J25" s="316">
        <v>7188.7499999999991</v>
      </c>
      <c r="K25" s="316">
        <v>7310.1</v>
      </c>
      <c r="L25" s="303">
        <v>7067.4</v>
      </c>
      <c r="M25" s="303">
        <v>6866.8</v>
      </c>
      <c r="N25" s="318">
        <v>1016625</v>
      </c>
      <c r="O25" s="319">
        <v>-2.7967013266403728E-2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4278.1000000000004</v>
      </c>
      <c r="E26" s="315">
        <v>4255.4833333333327</v>
      </c>
      <c r="F26" s="316">
        <v>4204.0166666666655</v>
      </c>
      <c r="G26" s="316">
        <v>4129.9333333333325</v>
      </c>
      <c r="H26" s="316">
        <v>4078.4666666666653</v>
      </c>
      <c r="I26" s="316">
        <v>4329.5666666666657</v>
      </c>
      <c r="J26" s="316">
        <v>4381.0333333333328</v>
      </c>
      <c r="K26" s="316">
        <v>4455.1166666666659</v>
      </c>
      <c r="L26" s="303">
        <v>4306.95</v>
      </c>
      <c r="M26" s="303">
        <v>4181.3999999999996</v>
      </c>
      <c r="N26" s="318">
        <v>5767250</v>
      </c>
      <c r="O26" s="319">
        <v>-3.4891017863866461E-2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1578.05</v>
      </c>
      <c r="E27" s="315">
        <v>1557.8666666666668</v>
      </c>
      <c r="F27" s="316">
        <v>1529.7333333333336</v>
      </c>
      <c r="G27" s="316">
        <v>1481.4166666666667</v>
      </c>
      <c r="H27" s="316">
        <v>1453.2833333333335</v>
      </c>
      <c r="I27" s="316">
        <v>1606.1833333333336</v>
      </c>
      <c r="J27" s="316">
        <v>1634.3166666666668</v>
      </c>
      <c r="K27" s="316">
        <v>1682.6333333333337</v>
      </c>
      <c r="L27" s="303">
        <v>1586</v>
      </c>
      <c r="M27" s="303">
        <v>1509.55</v>
      </c>
      <c r="N27" s="318">
        <v>1924000</v>
      </c>
      <c r="O27" s="319">
        <v>-1.3737953660036908E-2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338.25</v>
      </c>
      <c r="E28" s="315">
        <v>336.43333333333334</v>
      </c>
      <c r="F28" s="316">
        <v>332.56666666666666</v>
      </c>
      <c r="G28" s="316">
        <v>326.88333333333333</v>
      </c>
      <c r="H28" s="316">
        <v>323.01666666666665</v>
      </c>
      <c r="I28" s="316">
        <v>342.11666666666667</v>
      </c>
      <c r="J28" s="316">
        <v>345.98333333333335</v>
      </c>
      <c r="K28" s="316">
        <v>351.66666666666669</v>
      </c>
      <c r="L28" s="303">
        <v>340.3</v>
      </c>
      <c r="M28" s="303">
        <v>330.75</v>
      </c>
      <c r="N28" s="318">
        <v>13903200</v>
      </c>
      <c r="O28" s="319">
        <v>-4.1330520044681643E-2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45.85</v>
      </c>
      <c r="E29" s="315">
        <v>46.233333333333327</v>
      </c>
      <c r="F29" s="316">
        <v>45.116666666666653</v>
      </c>
      <c r="G29" s="316">
        <v>44.383333333333326</v>
      </c>
      <c r="H29" s="316">
        <v>43.266666666666652</v>
      </c>
      <c r="I29" s="316">
        <v>46.966666666666654</v>
      </c>
      <c r="J29" s="316">
        <v>48.083333333333329</v>
      </c>
      <c r="K29" s="316">
        <v>48.816666666666656</v>
      </c>
      <c r="L29" s="303">
        <v>47.35</v>
      </c>
      <c r="M29" s="303">
        <v>45.5</v>
      </c>
      <c r="N29" s="318">
        <v>56019700</v>
      </c>
      <c r="O29" s="319">
        <v>5.0177061325644742E-2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1345.9</v>
      </c>
      <c r="E30" s="315">
        <v>1344.6833333333332</v>
      </c>
      <c r="F30" s="316">
        <v>1330.8166666666664</v>
      </c>
      <c r="G30" s="316">
        <v>1315.7333333333331</v>
      </c>
      <c r="H30" s="316">
        <v>1301.8666666666663</v>
      </c>
      <c r="I30" s="316">
        <v>1359.7666666666664</v>
      </c>
      <c r="J30" s="316">
        <v>1373.6333333333332</v>
      </c>
      <c r="K30" s="316">
        <v>1388.7166666666665</v>
      </c>
      <c r="L30" s="303">
        <v>1358.55</v>
      </c>
      <c r="M30" s="303">
        <v>1329.6</v>
      </c>
      <c r="N30" s="318">
        <v>1113200</v>
      </c>
      <c r="O30" s="319">
        <v>-9.6428571428571433E-2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94.6</v>
      </c>
      <c r="E31" s="315">
        <v>95.233333333333334</v>
      </c>
      <c r="F31" s="316">
        <v>93.616666666666674</v>
      </c>
      <c r="G31" s="316">
        <v>92.63333333333334</v>
      </c>
      <c r="H31" s="316">
        <v>91.01666666666668</v>
      </c>
      <c r="I31" s="316">
        <v>96.216666666666669</v>
      </c>
      <c r="J31" s="316">
        <v>97.833333333333314</v>
      </c>
      <c r="K31" s="316">
        <v>98.816666666666663</v>
      </c>
      <c r="L31" s="303">
        <v>96.85</v>
      </c>
      <c r="M31" s="303">
        <v>94.25</v>
      </c>
      <c r="N31" s="318">
        <v>35332400</v>
      </c>
      <c r="O31" s="319">
        <v>8.7231057062675393E-2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652.9</v>
      </c>
      <c r="E32" s="315">
        <v>651.94999999999993</v>
      </c>
      <c r="F32" s="316">
        <v>647.09999999999991</v>
      </c>
      <c r="G32" s="316">
        <v>641.29999999999995</v>
      </c>
      <c r="H32" s="316">
        <v>636.44999999999993</v>
      </c>
      <c r="I32" s="316">
        <v>657.74999999999989</v>
      </c>
      <c r="J32" s="316">
        <v>662.6</v>
      </c>
      <c r="K32" s="316">
        <v>668.39999999999986</v>
      </c>
      <c r="L32" s="303">
        <v>656.8</v>
      </c>
      <c r="M32" s="303">
        <v>646.15</v>
      </c>
      <c r="N32" s="318">
        <v>3548600</v>
      </c>
      <c r="O32" s="319">
        <v>3.4214618973561432E-3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498.85</v>
      </c>
      <c r="E33" s="315">
        <v>500.16666666666669</v>
      </c>
      <c r="F33" s="316">
        <v>491.68333333333339</v>
      </c>
      <c r="G33" s="316">
        <v>484.51666666666671</v>
      </c>
      <c r="H33" s="316">
        <v>476.03333333333342</v>
      </c>
      <c r="I33" s="316">
        <v>507.33333333333337</v>
      </c>
      <c r="J33" s="316">
        <v>515.81666666666661</v>
      </c>
      <c r="K33" s="316">
        <v>522.98333333333335</v>
      </c>
      <c r="L33" s="303">
        <v>508.65</v>
      </c>
      <c r="M33" s="303">
        <v>493</v>
      </c>
      <c r="N33" s="318">
        <v>6757500</v>
      </c>
      <c r="O33" s="319">
        <v>-2.0652173913043477E-2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479.95</v>
      </c>
      <c r="E34" s="315">
        <v>479.55</v>
      </c>
      <c r="F34" s="316">
        <v>475.65000000000003</v>
      </c>
      <c r="G34" s="316">
        <v>471.35</v>
      </c>
      <c r="H34" s="316">
        <v>467.45000000000005</v>
      </c>
      <c r="I34" s="316">
        <v>483.85</v>
      </c>
      <c r="J34" s="316">
        <v>487.75</v>
      </c>
      <c r="K34" s="316">
        <v>492.05</v>
      </c>
      <c r="L34" s="303">
        <v>483.45</v>
      </c>
      <c r="M34" s="303">
        <v>475.25</v>
      </c>
      <c r="N34" s="318">
        <v>97840158</v>
      </c>
      <c r="O34" s="319">
        <v>-1.4541929229277752E-2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28.4</v>
      </c>
      <c r="E35" s="315">
        <v>28.283333333333331</v>
      </c>
      <c r="F35" s="316">
        <v>27.916666666666664</v>
      </c>
      <c r="G35" s="316">
        <v>27.433333333333334</v>
      </c>
      <c r="H35" s="316">
        <v>27.066666666666666</v>
      </c>
      <c r="I35" s="316">
        <v>28.766666666666662</v>
      </c>
      <c r="J35" s="316">
        <v>29.133333333333329</v>
      </c>
      <c r="K35" s="316">
        <v>29.61666666666666</v>
      </c>
      <c r="L35" s="303">
        <v>28.65</v>
      </c>
      <c r="M35" s="303">
        <v>27.8</v>
      </c>
      <c r="N35" s="318">
        <v>78057000</v>
      </c>
      <c r="O35" s="319">
        <v>-7.2373346643374095E-2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423.05</v>
      </c>
      <c r="E36" s="315">
        <v>422.28333333333336</v>
      </c>
      <c r="F36" s="316">
        <v>415.2166666666667</v>
      </c>
      <c r="G36" s="316">
        <v>407.38333333333333</v>
      </c>
      <c r="H36" s="316">
        <v>400.31666666666666</v>
      </c>
      <c r="I36" s="316">
        <v>430.11666666666673</v>
      </c>
      <c r="J36" s="316">
        <v>437.18333333333345</v>
      </c>
      <c r="K36" s="316">
        <v>445.01666666666677</v>
      </c>
      <c r="L36" s="303">
        <v>429.35</v>
      </c>
      <c r="M36" s="303">
        <v>414.45</v>
      </c>
      <c r="N36" s="318">
        <v>11088300</v>
      </c>
      <c r="O36" s="319">
        <v>-1.6566576931041624E-3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11908.75</v>
      </c>
      <c r="E37" s="315">
        <v>12074.316666666666</v>
      </c>
      <c r="F37" s="316">
        <v>11649.683333333331</v>
      </c>
      <c r="G37" s="316">
        <v>11390.616666666665</v>
      </c>
      <c r="H37" s="316">
        <v>10965.98333333333</v>
      </c>
      <c r="I37" s="316">
        <v>12333.383333333331</v>
      </c>
      <c r="J37" s="316">
        <v>12758.016666666666</v>
      </c>
      <c r="K37" s="316">
        <v>13017.083333333332</v>
      </c>
      <c r="L37" s="303">
        <v>12498.95</v>
      </c>
      <c r="M37" s="303">
        <v>11815.25</v>
      </c>
      <c r="N37" s="318">
        <v>189000</v>
      </c>
      <c r="O37" s="319">
        <v>6.1201572150477258E-2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394.65</v>
      </c>
      <c r="E38" s="315">
        <v>392.64999999999992</v>
      </c>
      <c r="F38" s="316">
        <v>389.09999999999985</v>
      </c>
      <c r="G38" s="316">
        <v>383.54999999999995</v>
      </c>
      <c r="H38" s="316">
        <v>379.99999999999989</v>
      </c>
      <c r="I38" s="316">
        <v>398.19999999999982</v>
      </c>
      <c r="J38" s="316">
        <v>401.74999999999989</v>
      </c>
      <c r="K38" s="316">
        <v>407.29999999999978</v>
      </c>
      <c r="L38" s="303">
        <v>396.2</v>
      </c>
      <c r="M38" s="303">
        <v>387.1</v>
      </c>
      <c r="N38" s="318">
        <v>17926200</v>
      </c>
      <c r="O38" s="319">
        <v>-1.5325291674906072E-2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3520.3</v>
      </c>
      <c r="E39" s="315">
        <v>3511.65</v>
      </c>
      <c r="F39" s="316">
        <v>3494.7000000000003</v>
      </c>
      <c r="G39" s="316">
        <v>3469.1000000000004</v>
      </c>
      <c r="H39" s="316">
        <v>3452.1500000000005</v>
      </c>
      <c r="I39" s="316">
        <v>3537.25</v>
      </c>
      <c r="J39" s="316">
        <v>3554.2</v>
      </c>
      <c r="K39" s="316">
        <v>3579.7999999999997</v>
      </c>
      <c r="L39" s="303">
        <v>3528.6</v>
      </c>
      <c r="M39" s="303">
        <v>3486.05</v>
      </c>
      <c r="N39" s="318">
        <v>1707400</v>
      </c>
      <c r="O39" s="319">
        <v>3.5540999514798645E-2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426.75</v>
      </c>
      <c r="E40" s="315">
        <v>425.84999999999997</v>
      </c>
      <c r="F40" s="316">
        <v>415.79999999999995</v>
      </c>
      <c r="G40" s="316">
        <v>404.84999999999997</v>
      </c>
      <c r="H40" s="316">
        <v>394.79999999999995</v>
      </c>
      <c r="I40" s="316">
        <v>436.79999999999995</v>
      </c>
      <c r="J40" s="316">
        <v>446.85</v>
      </c>
      <c r="K40" s="316">
        <v>457.79999999999995</v>
      </c>
      <c r="L40" s="303">
        <v>435.9</v>
      </c>
      <c r="M40" s="303">
        <v>414.9</v>
      </c>
      <c r="N40" s="318">
        <v>6846400</v>
      </c>
      <c r="O40" s="319">
        <v>4.6402151983860121E-2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91.85</v>
      </c>
      <c r="E41" s="315">
        <v>92.783333333333346</v>
      </c>
      <c r="F41" s="316">
        <v>90.616666666666688</v>
      </c>
      <c r="G41" s="316">
        <v>89.38333333333334</v>
      </c>
      <c r="H41" s="316">
        <v>87.216666666666683</v>
      </c>
      <c r="I41" s="316">
        <v>94.016666666666694</v>
      </c>
      <c r="J41" s="316">
        <v>96.183333333333351</v>
      </c>
      <c r="K41" s="316">
        <v>97.4166666666667</v>
      </c>
      <c r="L41" s="303">
        <v>94.95</v>
      </c>
      <c r="M41" s="303">
        <v>91.55</v>
      </c>
      <c r="N41" s="318">
        <v>20670000</v>
      </c>
      <c r="O41" s="319">
        <v>0.14087958670022518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315.39999999999998</v>
      </c>
      <c r="E42" s="315">
        <v>313.13333333333327</v>
      </c>
      <c r="F42" s="316">
        <v>305.56666666666655</v>
      </c>
      <c r="G42" s="316">
        <v>295.73333333333329</v>
      </c>
      <c r="H42" s="316">
        <v>288.16666666666657</v>
      </c>
      <c r="I42" s="316">
        <v>322.96666666666653</v>
      </c>
      <c r="J42" s="316">
        <v>330.53333333333325</v>
      </c>
      <c r="K42" s="316">
        <v>340.3666666666665</v>
      </c>
      <c r="L42" s="303">
        <v>320.7</v>
      </c>
      <c r="M42" s="303">
        <v>303.3</v>
      </c>
      <c r="N42" s="318">
        <v>5002500</v>
      </c>
      <c r="O42" s="319">
        <v>-5.9680451127819549E-2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743</v>
      </c>
      <c r="E43" s="315">
        <v>746.7833333333333</v>
      </c>
      <c r="F43" s="316">
        <v>732.86666666666656</v>
      </c>
      <c r="G43" s="316">
        <v>722.73333333333323</v>
      </c>
      <c r="H43" s="316">
        <v>708.81666666666649</v>
      </c>
      <c r="I43" s="316">
        <v>756.91666666666663</v>
      </c>
      <c r="J43" s="316">
        <v>770.83333333333337</v>
      </c>
      <c r="K43" s="316">
        <v>780.9666666666667</v>
      </c>
      <c r="L43" s="303">
        <v>760.7</v>
      </c>
      <c r="M43" s="303">
        <v>736.65</v>
      </c>
      <c r="N43" s="318">
        <v>18500300</v>
      </c>
      <c r="O43" s="319">
        <v>-2.9792746113989636E-2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122.4</v>
      </c>
      <c r="E44" s="315">
        <v>122.90000000000002</v>
      </c>
      <c r="F44" s="316">
        <v>119.60000000000004</v>
      </c>
      <c r="G44" s="316">
        <v>116.80000000000001</v>
      </c>
      <c r="H44" s="316">
        <v>113.50000000000003</v>
      </c>
      <c r="I44" s="316">
        <v>125.70000000000005</v>
      </c>
      <c r="J44" s="316">
        <v>129.00000000000003</v>
      </c>
      <c r="K44" s="316">
        <v>131.80000000000007</v>
      </c>
      <c r="L44" s="303">
        <v>126.2</v>
      </c>
      <c r="M44" s="303">
        <v>120.1</v>
      </c>
      <c r="N44" s="318">
        <v>34792700</v>
      </c>
      <c r="O44" s="319">
        <v>0.11847020323138546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2338.85</v>
      </c>
      <c r="E45" s="315">
        <v>2310.5833333333335</v>
      </c>
      <c r="F45" s="316">
        <v>2263.166666666667</v>
      </c>
      <c r="G45" s="316">
        <v>2187.4833333333336</v>
      </c>
      <c r="H45" s="316">
        <v>2140.0666666666671</v>
      </c>
      <c r="I45" s="316">
        <v>2386.2666666666669</v>
      </c>
      <c r="J45" s="316">
        <v>2433.6833333333338</v>
      </c>
      <c r="K45" s="316">
        <v>2509.3666666666668</v>
      </c>
      <c r="L45" s="303">
        <v>2358</v>
      </c>
      <c r="M45" s="303">
        <v>2234.9</v>
      </c>
      <c r="N45" s="318">
        <v>597000</v>
      </c>
      <c r="O45" s="319">
        <v>-7.6566125290023199E-2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1523.15</v>
      </c>
      <c r="E46" s="315">
        <v>1512.9666666666665</v>
      </c>
      <c r="F46" s="316">
        <v>1500.383333333333</v>
      </c>
      <c r="G46" s="316">
        <v>1477.6166666666666</v>
      </c>
      <c r="H46" s="316">
        <v>1465.0333333333331</v>
      </c>
      <c r="I46" s="316">
        <v>1535.7333333333329</v>
      </c>
      <c r="J46" s="316">
        <v>1548.3166666666664</v>
      </c>
      <c r="K46" s="316">
        <v>1571.0833333333328</v>
      </c>
      <c r="L46" s="303">
        <v>1525.55</v>
      </c>
      <c r="M46" s="303">
        <v>1490.2</v>
      </c>
      <c r="N46" s="318">
        <v>2799300</v>
      </c>
      <c r="O46" s="319">
        <v>-1.3079960513326752E-2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398.25</v>
      </c>
      <c r="E47" s="315">
        <v>398.65000000000003</v>
      </c>
      <c r="F47" s="316">
        <v>396.30000000000007</v>
      </c>
      <c r="G47" s="316">
        <v>394.35</v>
      </c>
      <c r="H47" s="316">
        <v>392.00000000000006</v>
      </c>
      <c r="I47" s="316">
        <v>400.60000000000008</v>
      </c>
      <c r="J47" s="316">
        <v>402.9500000000001</v>
      </c>
      <c r="K47" s="316">
        <v>404.90000000000009</v>
      </c>
      <c r="L47" s="303">
        <v>401</v>
      </c>
      <c r="M47" s="303">
        <v>396.7</v>
      </c>
      <c r="N47" s="318">
        <v>6073818</v>
      </c>
      <c r="O47" s="319">
        <v>-7.4074074074074077E-3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480.65</v>
      </c>
      <c r="E48" s="315">
        <v>473.90000000000003</v>
      </c>
      <c r="F48" s="316">
        <v>463.75000000000006</v>
      </c>
      <c r="G48" s="316">
        <v>446.85</v>
      </c>
      <c r="H48" s="316">
        <v>436.70000000000005</v>
      </c>
      <c r="I48" s="316">
        <v>490.80000000000007</v>
      </c>
      <c r="J48" s="316">
        <v>500.95000000000005</v>
      </c>
      <c r="K48" s="316">
        <v>517.85000000000014</v>
      </c>
      <c r="L48" s="303">
        <v>484.05</v>
      </c>
      <c r="M48" s="303">
        <v>457</v>
      </c>
      <c r="N48" s="318">
        <v>1981200</v>
      </c>
      <c r="O48" s="319">
        <v>0.24228743416102333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519.79999999999995</v>
      </c>
      <c r="E49" s="315">
        <v>518</v>
      </c>
      <c r="F49" s="316">
        <v>513.4</v>
      </c>
      <c r="G49" s="316">
        <v>507</v>
      </c>
      <c r="H49" s="316">
        <v>502.4</v>
      </c>
      <c r="I49" s="316">
        <v>524.4</v>
      </c>
      <c r="J49" s="316">
        <v>528.99999999999989</v>
      </c>
      <c r="K49" s="316">
        <v>535.4</v>
      </c>
      <c r="L49" s="303">
        <v>522.6</v>
      </c>
      <c r="M49" s="303">
        <v>511.6</v>
      </c>
      <c r="N49" s="318">
        <v>13227500</v>
      </c>
      <c r="O49" s="319">
        <v>6.3718497384688544E-3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3378.7</v>
      </c>
      <c r="E50" s="315">
        <v>3371.4666666666667</v>
      </c>
      <c r="F50" s="316">
        <v>3323.9333333333334</v>
      </c>
      <c r="G50" s="316">
        <v>3269.1666666666665</v>
      </c>
      <c r="H50" s="316">
        <v>3221.6333333333332</v>
      </c>
      <c r="I50" s="316">
        <v>3426.2333333333336</v>
      </c>
      <c r="J50" s="316">
        <v>3473.7666666666673</v>
      </c>
      <c r="K50" s="316">
        <v>3528.5333333333338</v>
      </c>
      <c r="L50" s="303">
        <v>3419</v>
      </c>
      <c r="M50" s="303">
        <v>3316.7</v>
      </c>
      <c r="N50" s="318">
        <v>2852800</v>
      </c>
      <c r="O50" s="319">
        <v>9.7692198782387083E-3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183.45</v>
      </c>
      <c r="E51" s="315">
        <v>183.23333333333335</v>
      </c>
      <c r="F51" s="316">
        <v>179.91666666666669</v>
      </c>
      <c r="G51" s="316">
        <v>176.38333333333333</v>
      </c>
      <c r="H51" s="316">
        <v>173.06666666666666</v>
      </c>
      <c r="I51" s="316">
        <v>186.76666666666671</v>
      </c>
      <c r="J51" s="316">
        <v>190.08333333333337</v>
      </c>
      <c r="K51" s="316">
        <v>193.61666666666673</v>
      </c>
      <c r="L51" s="303">
        <v>186.55</v>
      </c>
      <c r="M51" s="303">
        <v>179.7</v>
      </c>
      <c r="N51" s="318">
        <v>29851800</v>
      </c>
      <c r="O51" s="319">
        <v>6.5237870937352796E-2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4845.3999999999996</v>
      </c>
      <c r="E52" s="315">
        <v>4869.75</v>
      </c>
      <c r="F52" s="316">
        <v>4801.5</v>
      </c>
      <c r="G52" s="316">
        <v>4757.6000000000004</v>
      </c>
      <c r="H52" s="316">
        <v>4689.3500000000004</v>
      </c>
      <c r="I52" s="316">
        <v>4913.6499999999996</v>
      </c>
      <c r="J52" s="316">
        <v>4981.8999999999996</v>
      </c>
      <c r="K52" s="316">
        <v>5025.7999999999993</v>
      </c>
      <c r="L52" s="303">
        <v>4938</v>
      </c>
      <c r="M52" s="303">
        <v>4825.8500000000004</v>
      </c>
      <c r="N52" s="318">
        <v>3496375</v>
      </c>
      <c r="O52" s="319">
        <v>3.8400803904679874E-3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2340.6999999999998</v>
      </c>
      <c r="E53" s="315">
        <v>2331.1833333333334</v>
      </c>
      <c r="F53" s="316">
        <v>2306.8166666666666</v>
      </c>
      <c r="G53" s="316">
        <v>2272.9333333333334</v>
      </c>
      <c r="H53" s="316">
        <v>2248.5666666666666</v>
      </c>
      <c r="I53" s="316">
        <v>2365.0666666666666</v>
      </c>
      <c r="J53" s="316">
        <v>2389.4333333333334</v>
      </c>
      <c r="K53" s="316">
        <v>2423.3166666666666</v>
      </c>
      <c r="L53" s="303">
        <v>2355.5500000000002</v>
      </c>
      <c r="M53" s="303">
        <v>2297.3000000000002</v>
      </c>
      <c r="N53" s="318">
        <v>2308950</v>
      </c>
      <c r="O53" s="319">
        <v>2.4697110904007457E-2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1404.1</v>
      </c>
      <c r="E54" s="315">
        <v>1399.8</v>
      </c>
      <c r="F54" s="316">
        <v>1375.9499999999998</v>
      </c>
      <c r="G54" s="316">
        <v>1347.8</v>
      </c>
      <c r="H54" s="316">
        <v>1323.9499999999998</v>
      </c>
      <c r="I54" s="316">
        <v>1427.9499999999998</v>
      </c>
      <c r="J54" s="316">
        <v>1451.7999999999997</v>
      </c>
      <c r="K54" s="316">
        <v>1479.9499999999998</v>
      </c>
      <c r="L54" s="303">
        <v>1423.65</v>
      </c>
      <c r="M54" s="303">
        <v>1371.65</v>
      </c>
      <c r="N54" s="318">
        <v>2379300</v>
      </c>
      <c r="O54" s="319">
        <v>8.3916083916083916E-3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170.8</v>
      </c>
      <c r="E55" s="315">
        <v>168.79999999999998</v>
      </c>
      <c r="F55" s="316">
        <v>166.24999999999997</v>
      </c>
      <c r="G55" s="316">
        <v>161.69999999999999</v>
      </c>
      <c r="H55" s="316">
        <v>159.14999999999998</v>
      </c>
      <c r="I55" s="316">
        <v>173.34999999999997</v>
      </c>
      <c r="J55" s="316">
        <v>175.89999999999998</v>
      </c>
      <c r="K55" s="316">
        <v>180.44999999999996</v>
      </c>
      <c r="L55" s="303">
        <v>171.35</v>
      </c>
      <c r="M55" s="303">
        <v>164.25</v>
      </c>
      <c r="N55" s="318">
        <v>14331600</v>
      </c>
      <c r="O55" s="319">
        <v>6.5008025682182988E-2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56.55</v>
      </c>
      <c r="E56" s="315">
        <v>56.816666666666663</v>
      </c>
      <c r="F56" s="316">
        <v>56.133333333333326</v>
      </c>
      <c r="G56" s="316">
        <v>55.716666666666661</v>
      </c>
      <c r="H56" s="316">
        <v>55.033333333333324</v>
      </c>
      <c r="I56" s="316">
        <v>57.233333333333327</v>
      </c>
      <c r="J56" s="316">
        <v>57.916666666666664</v>
      </c>
      <c r="K56" s="316">
        <v>58.333333333333329</v>
      </c>
      <c r="L56" s="303">
        <v>57.5</v>
      </c>
      <c r="M56" s="303">
        <v>56.4</v>
      </c>
      <c r="N56" s="318">
        <v>106850000</v>
      </c>
      <c r="O56" s="319">
        <v>1.449825774047454E-2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93.35</v>
      </c>
      <c r="E57" s="315">
        <v>93.483333333333334</v>
      </c>
      <c r="F57" s="316">
        <v>92.666666666666671</v>
      </c>
      <c r="G57" s="316">
        <v>91.983333333333334</v>
      </c>
      <c r="H57" s="316">
        <v>91.166666666666671</v>
      </c>
      <c r="I57" s="316">
        <v>94.166666666666671</v>
      </c>
      <c r="J57" s="316">
        <v>94.983333333333334</v>
      </c>
      <c r="K57" s="316">
        <v>95.666666666666671</v>
      </c>
      <c r="L57" s="303">
        <v>94.3</v>
      </c>
      <c r="M57" s="303">
        <v>92.8</v>
      </c>
      <c r="N57" s="318">
        <v>24546400</v>
      </c>
      <c r="O57" s="319">
        <v>-3.3853541416566629E-2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485.25</v>
      </c>
      <c r="E58" s="315">
        <v>485.98333333333335</v>
      </c>
      <c r="F58" s="316">
        <v>480.26666666666671</v>
      </c>
      <c r="G58" s="316">
        <v>475.28333333333336</v>
      </c>
      <c r="H58" s="316">
        <v>469.56666666666672</v>
      </c>
      <c r="I58" s="316">
        <v>490.9666666666667</v>
      </c>
      <c r="J58" s="316">
        <v>496.68333333333339</v>
      </c>
      <c r="K58" s="316">
        <v>501.66666666666669</v>
      </c>
      <c r="L58" s="303">
        <v>491.7</v>
      </c>
      <c r="M58" s="303">
        <v>481</v>
      </c>
      <c r="N58" s="318">
        <v>6532000</v>
      </c>
      <c r="O58" s="319">
        <v>-1.7810824831402387E-2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24.55</v>
      </c>
      <c r="E59" s="315">
        <v>24.633333333333336</v>
      </c>
      <c r="F59" s="316">
        <v>24.316666666666674</v>
      </c>
      <c r="G59" s="316">
        <v>24.083333333333336</v>
      </c>
      <c r="H59" s="316">
        <v>23.766666666666673</v>
      </c>
      <c r="I59" s="316">
        <v>24.866666666666674</v>
      </c>
      <c r="J59" s="316">
        <v>25.183333333333337</v>
      </c>
      <c r="K59" s="316">
        <v>25.416666666666675</v>
      </c>
      <c r="L59" s="303">
        <v>24.95</v>
      </c>
      <c r="M59" s="303">
        <v>24.4</v>
      </c>
      <c r="N59" s="318">
        <v>67410000</v>
      </c>
      <c r="O59" s="319">
        <v>3.4173282706247844E-2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688.2</v>
      </c>
      <c r="E60" s="315">
        <v>687.5333333333333</v>
      </c>
      <c r="F60" s="316">
        <v>682.06666666666661</v>
      </c>
      <c r="G60" s="316">
        <v>675.93333333333328</v>
      </c>
      <c r="H60" s="316">
        <v>670.46666666666658</v>
      </c>
      <c r="I60" s="316">
        <v>693.66666666666663</v>
      </c>
      <c r="J60" s="316">
        <v>699.13333333333333</v>
      </c>
      <c r="K60" s="316">
        <v>705.26666666666665</v>
      </c>
      <c r="L60" s="303">
        <v>693</v>
      </c>
      <c r="M60" s="303">
        <v>681.4</v>
      </c>
      <c r="N60" s="318">
        <v>4584000</v>
      </c>
      <c r="O60" s="319">
        <v>3.6400633054487902E-2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993.95</v>
      </c>
      <c r="E61" s="315">
        <v>994.98333333333323</v>
      </c>
      <c r="F61" s="316">
        <v>973.96666666666647</v>
      </c>
      <c r="G61" s="316">
        <v>953.98333333333323</v>
      </c>
      <c r="H61" s="316">
        <v>932.96666666666647</v>
      </c>
      <c r="I61" s="316">
        <v>1014.9666666666665</v>
      </c>
      <c r="J61" s="316">
        <v>1035.9833333333331</v>
      </c>
      <c r="K61" s="316">
        <v>1055.9666666666665</v>
      </c>
      <c r="L61" s="303">
        <v>1016</v>
      </c>
      <c r="M61" s="303">
        <v>975</v>
      </c>
      <c r="N61" s="318">
        <v>1720550</v>
      </c>
      <c r="O61" s="319">
        <v>8.88523241464418E-2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830.05</v>
      </c>
      <c r="E62" s="315">
        <v>823.73333333333323</v>
      </c>
      <c r="F62" s="316">
        <v>813.06666666666649</v>
      </c>
      <c r="G62" s="316">
        <v>796.08333333333326</v>
      </c>
      <c r="H62" s="316">
        <v>785.41666666666652</v>
      </c>
      <c r="I62" s="316">
        <v>840.71666666666647</v>
      </c>
      <c r="J62" s="316">
        <v>851.38333333333321</v>
      </c>
      <c r="K62" s="316">
        <v>868.36666666666645</v>
      </c>
      <c r="L62" s="303">
        <v>834.4</v>
      </c>
      <c r="M62" s="303">
        <v>806.75</v>
      </c>
      <c r="N62" s="318">
        <v>20011750</v>
      </c>
      <c r="O62" s="319">
        <v>1.8961931021138682E-2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814.4</v>
      </c>
      <c r="E63" s="315">
        <v>817.0333333333333</v>
      </c>
      <c r="F63" s="316">
        <v>807.86666666666656</v>
      </c>
      <c r="G63" s="316">
        <v>801.33333333333326</v>
      </c>
      <c r="H63" s="316">
        <v>792.16666666666652</v>
      </c>
      <c r="I63" s="316">
        <v>823.56666666666661</v>
      </c>
      <c r="J63" s="316">
        <v>832.73333333333335</v>
      </c>
      <c r="K63" s="316">
        <v>839.26666666666665</v>
      </c>
      <c r="L63" s="303">
        <v>826.2</v>
      </c>
      <c r="M63" s="303">
        <v>810.5</v>
      </c>
      <c r="N63" s="318">
        <v>5102000</v>
      </c>
      <c r="O63" s="319">
        <v>2.3675762439807384E-2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827.8</v>
      </c>
      <c r="E64" s="315">
        <v>830.31666666666661</v>
      </c>
      <c r="F64" s="316">
        <v>820.73333333333323</v>
      </c>
      <c r="G64" s="316">
        <v>813.66666666666663</v>
      </c>
      <c r="H64" s="316">
        <v>804.08333333333326</v>
      </c>
      <c r="I64" s="316">
        <v>837.38333333333321</v>
      </c>
      <c r="J64" s="316">
        <v>846.9666666666667</v>
      </c>
      <c r="K64" s="316">
        <v>854.03333333333319</v>
      </c>
      <c r="L64" s="303">
        <v>839.9</v>
      </c>
      <c r="M64" s="303">
        <v>823.25</v>
      </c>
      <c r="N64" s="318">
        <v>17990000</v>
      </c>
      <c r="O64" s="319">
        <v>1.2807881773399015E-2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2333.4499999999998</v>
      </c>
      <c r="E65" s="315">
        <v>2318.8000000000002</v>
      </c>
      <c r="F65" s="316">
        <v>2289.9500000000003</v>
      </c>
      <c r="G65" s="316">
        <v>2246.4500000000003</v>
      </c>
      <c r="H65" s="316">
        <v>2217.6000000000004</v>
      </c>
      <c r="I65" s="316">
        <v>2362.3000000000002</v>
      </c>
      <c r="J65" s="316">
        <v>2391.1500000000005</v>
      </c>
      <c r="K65" s="316">
        <v>2434.65</v>
      </c>
      <c r="L65" s="303">
        <v>2347.65</v>
      </c>
      <c r="M65" s="303">
        <v>2275.3000000000002</v>
      </c>
      <c r="N65" s="318">
        <v>26075700</v>
      </c>
      <c r="O65" s="319">
        <v>5.4134712149078671E-3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1373.2</v>
      </c>
      <c r="E66" s="315">
        <v>1374.0166666666667</v>
      </c>
      <c r="F66" s="316">
        <v>1361.3333333333333</v>
      </c>
      <c r="G66" s="316">
        <v>1349.4666666666667</v>
      </c>
      <c r="H66" s="316">
        <v>1336.7833333333333</v>
      </c>
      <c r="I66" s="316">
        <v>1385.8833333333332</v>
      </c>
      <c r="J66" s="316">
        <v>1398.5666666666666</v>
      </c>
      <c r="K66" s="316">
        <v>1410.4333333333332</v>
      </c>
      <c r="L66" s="303">
        <v>1386.7</v>
      </c>
      <c r="M66" s="303">
        <v>1362.15</v>
      </c>
      <c r="N66" s="318">
        <v>36094300</v>
      </c>
      <c r="O66" s="319">
        <v>-1.7516018923288818E-2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631.1</v>
      </c>
      <c r="E67" s="315">
        <v>628.01666666666665</v>
      </c>
      <c r="F67" s="316">
        <v>622.0333333333333</v>
      </c>
      <c r="G67" s="316">
        <v>612.9666666666667</v>
      </c>
      <c r="H67" s="316">
        <v>606.98333333333335</v>
      </c>
      <c r="I67" s="316">
        <v>637.08333333333326</v>
      </c>
      <c r="J67" s="316">
        <v>643.06666666666661</v>
      </c>
      <c r="K67" s="316">
        <v>652.13333333333321</v>
      </c>
      <c r="L67" s="303">
        <v>634</v>
      </c>
      <c r="M67" s="303">
        <v>618.95000000000005</v>
      </c>
      <c r="N67" s="318">
        <v>10228900</v>
      </c>
      <c r="O67" s="319">
        <v>-2.012644889357218E-2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3084.15</v>
      </c>
      <c r="E68" s="315">
        <v>3074.6666666666665</v>
      </c>
      <c r="F68" s="316">
        <v>3044.4833333333331</v>
      </c>
      <c r="G68" s="316">
        <v>3004.8166666666666</v>
      </c>
      <c r="H68" s="316">
        <v>2974.6333333333332</v>
      </c>
      <c r="I68" s="316">
        <v>3114.333333333333</v>
      </c>
      <c r="J68" s="316">
        <v>3144.5166666666664</v>
      </c>
      <c r="K68" s="316">
        <v>3184.1833333333329</v>
      </c>
      <c r="L68" s="303">
        <v>3104.85</v>
      </c>
      <c r="M68" s="303">
        <v>3035</v>
      </c>
      <c r="N68" s="318">
        <v>3000300</v>
      </c>
      <c r="O68" s="319">
        <v>4.9533004512540668E-2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208.85</v>
      </c>
      <c r="E69" s="315">
        <v>208.26666666666665</v>
      </c>
      <c r="F69" s="316">
        <v>205.1333333333333</v>
      </c>
      <c r="G69" s="316">
        <v>201.41666666666666</v>
      </c>
      <c r="H69" s="316">
        <v>198.2833333333333</v>
      </c>
      <c r="I69" s="316">
        <v>211.98333333333329</v>
      </c>
      <c r="J69" s="316">
        <v>215.11666666666662</v>
      </c>
      <c r="K69" s="316">
        <v>218.83333333333329</v>
      </c>
      <c r="L69" s="303">
        <v>211.4</v>
      </c>
      <c r="M69" s="303">
        <v>204.55</v>
      </c>
      <c r="N69" s="318">
        <v>31394300</v>
      </c>
      <c r="O69" s="319">
        <v>-5.7083817641740926E-2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214.05</v>
      </c>
      <c r="E70" s="315">
        <v>214.46666666666667</v>
      </c>
      <c r="F70" s="316">
        <v>212.48333333333335</v>
      </c>
      <c r="G70" s="316">
        <v>210.91666666666669</v>
      </c>
      <c r="H70" s="316">
        <v>208.93333333333337</v>
      </c>
      <c r="I70" s="316">
        <v>216.03333333333333</v>
      </c>
      <c r="J70" s="316">
        <v>218.01666666666662</v>
      </c>
      <c r="K70" s="316">
        <v>219.58333333333331</v>
      </c>
      <c r="L70" s="303">
        <v>216.45</v>
      </c>
      <c r="M70" s="303">
        <v>212.9</v>
      </c>
      <c r="N70" s="318">
        <v>26659800</v>
      </c>
      <c r="O70" s="319">
        <v>1.6230472712517752E-3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2197.6999999999998</v>
      </c>
      <c r="E71" s="315">
        <v>2179.2000000000003</v>
      </c>
      <c r="F71" s="316">
        <v>2146.5000000000005</v>
      </c>
      <c r="G71" s="316">
        <v>2095.3000000000002</v>
      </c>
      <c r="H71" s="316">
        <v>2062.6000000000004</v>
      </c>
      <c r="I71" s="316">
        <v>2230.4000000000005</v>
      </c>
      <c r="J71" s="316">
        <v>2263.1000000000004</v>
      </c>
      <c r="K71" s="316">
        <v>2314.3000000000006</v>
      </c>
      <c r="L71" s="303">
        <v>2211.9</v>
      </c>
      <c r="M71" s="303">
        <v>2128</v>
      </c>
      <c r="N71" s="318">
        <v>5729100</v>
      </c>
      <c r="O71" s="319">
        <v>1.8452349208042236E-2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171.9</v>
      </c>
      <c r="E72" s="315">
        <v>168.95000000000002</v>
      </c>
      <c r="F72" s="316">
        <v>160.60000000000002</v>
      </c>
      <c r="G72" s="316">
        <v>149.30000000000001</v>
      </c>
      <c r="H72" s="316">
        <v>140.95000000000002</v>
      </c>
      <c r="I72" s="316">
        <v>180.25000000000003</v>
      </c>
      <c r="J72" s="316">
        <v>188.6</v>
      </c>
      <c r="K72" s="316">
        <v>199.90000000000003</v>
      </c>
      <c r="L72" s="303">
        <v>177.3</v>
      </c>
      <c r="M72" s="303">
        <v>157.65</v>
      </c>
      <c r="N72" s="318">
        <v>21827100</v>
      </c>
      <c r="O72" s="319">
        <v>0.2550802139037433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478.65</v>
      </c>
      <c r="E73" s="315">
        <v>478.84999999999997</v>
      </c>
      <c r="F73" s="316">
        <v>472.94999999999993</v>
      </c>
      <c r="G73" s="316">
        <v>467.24999999999994</v>
      </c>
      <c r="H73" s="316">
        <v>461.34999999999991</v>
      </c>
      <c r="I73" s="316">
        <v>484.54999999999995</v>
      </c>
      <c r="J73" s="316">
        <v>490.44999999999993</v>
      </c>
      <c r="K73" s="316">
        <v>496.15</v>
      </c>
      <c r="L73" s="303">
        <v>484.75</v>
      </c>
      <c r="M73" s="303">
        <v>473.15</v>
      </c>
      <c r="N73" s="318">
        <v>126604500</v>
      </c>
      <c r="O73" s="319">
        <v>9.1847695039347643E-3</v>
      </c>
    </row>
    <row r="74" spans="1:15" ht="15">
      <c r="A74" s="276">
        <v>64</v>
      </c>
      <c r="B74" s="417" t="s">
        <v>57</v>
      </c>
      <c r="C74" t="s">
        <v>256</v>
      </c>
      <c r="D74" s="511">
        <v>1264.1500000000001</v>
      </c>
      <c r="E74" s="511">
        <v>1262.45</v>
      </c>
      <c r="F74" s="512">
        <v>1252.95</v>
      </c>
      <c r="G74" s="512">
        <v>1241.75</v>
      </c>
      <c r="H74" s="512">
        <v>1232.25</v>
      </c>
      <c r="I74" s="512">
        <v>1273.6500000000001</v>
      </c>
      <c r="J74" s="512">
        <v>1283.1500000000001</v>
      </c>
      <c r="K74" s="512">
        <v>1294.3500000000001</v>
      </c>
      <c r="L74" s="513">
        <v>1271.95</v>
      </c>
      <c r="M74" s="513">
        <v>1251.25</v>
      </c>
      <c r="N74" s="514">
        <v>240975</v>
      </c>
      <c r="O74" s="515">
        <v>0.16907216494845362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431.35</v>
      </c>
      <c r="E75" s="315">
        <v>430.7166666666667</v>
      </c>
      <c r="F75" s="316">
        <v>426.53333333333342</v>
      </c>
      <c r="G75" s="316">
        <v>421.7166666666667</v>
      </c>
      <c r="H75" s="316">
        <v>417.53333333333342</v>
      </c>
      <c r="I75" s="316">
        <v>435.53333333333342</v>
      </c>
      <c r="J75" s="316">
        <v>439.7166666666667</v>
      </c>
      <c r="K75" s="316">
        <v>444.53333333333342</v>
      </c>
      <c r="L75" s="303">
        <v>434.9</v>
      </c>
      <c r="M75" s="303">
        <v>425.9</v>
      </c>
      <c r="N75" s="318">
        <v>9183000</v>
      </c>
      <c r="O75" s="319">
        <v>-1.9224607497596923E-2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8.6</v>
      </c>
      <c r="E76" s="315">
        <v>8.5833333333333321</v>
      </c>
      <c r="F76" s="316">
        <v>8.466666666666665</v>
      </c>
      <c r="G76" s="316">
        <v>8.3333333333333321</v>
      </c>
      <c r="H76" s="316">
        <v>8.216666666666665</v>
      </c>
      <c r="I76" s="316">
        <v>8.716666666666665</v>
      </c>
      <c r="J76" s="316">
        <v>8.8333333333333321</v>
      </c>
      <c r="K76" s="316">
        <v>8.966666666666665</v>
      </c>
      <c r="L76" s="303">
        <v>8.6999999999999993</v>
      </c>
      <c r="M76" s="303">
        <v>8.4499999999999993</v>
      </c>
      <c r="N76" s="318">
        <v>390040000</v>
      </c>
      <c r="O76" s="319">
        <v>1.827485380116959E-2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</v>
      </c>
      <c r="E77" s="315">
        <v>32.949999999999996</v>
      </c>
      <c r="F77" s="316">
        <v>32.54999999999999</v>
      </c>
      <c r="G77" s="316">
        <v>32.099999999999994</v>
      </c>
      <c r="H77" s="316">
        <v>31.699999999999989</v>
      </c>
      <c r="I77" s="316">
        <v>33.399999999999991</v>
      </c>
      <c r="J77" s="316">
        <v>33.799999999999997</v>
      </c>
      <c r="K77" s="316">
        <v>34.249999999999993</v>
      </c>
      <c r="L77" s="303">
        <v>33.35</v>
      </c>
      <c r="M77" s="303">
        <v>32.5</v>
      </c>
      <c r="N77" s="318">
        <v>119434000</v>
      </c>
      <c r="O77" s="319">
        <v>-3.8034865293185421E-3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440.15</v>
      </c>
      <c r="E78" s="315">
        <v>442.26666666666671</v>
      </c>
      <c r="F78" s="316">
        <v>435.23333333333341</v>
      </c>
      <c r="G78" s="316">
        <v>430.31666666666672</v>
      </c>
      <c r="H78" s="316">
        <v>423.28333333333342</v>
      </c>
      <c r="I78" s="316">
        <v>447.18333333333339</v>
      </c>
      <c r="J78" s="316">
        <v>454.2166666666667</v>
      </c>
      <c r="K78" s="316">
        <v>459.13333333333338</v>
      </c>
      <c r="L78" s="303">
        <v>449.3</v>
      </c>
      <c r="M78" s="303">
        <v>437.35</v>
      </c>
      <c r="N78" s="318">
        <v>4298250</v>
      </c>
      <c r="O78" s="319">
        <v>-9.2597968069666178E-2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1631.4</v>
      </c>
      <c r="E79" s="315">
        <v>1626.3</v>
      </c>
      <c r="F79" s="316">
        <v>1605.1999999999998</v>
      </c>
      <c r="G79" s="316">
        <v>1578.9999999999998</v>
      </c>
      <c r="H79" s="316">
        <v>1557.8999999999996</v>
      </c>
      <c r="I79" s="316">
        <v>1652.5</v>
      </c>
      <c r="J79" s="316">
        <v>1673.6</v>
      </c>
      <c r="K79" s="316">
        <v>1699.8000000000002</v>
      </c>
      <c r="L79" s="303">
        <v>1647.4</v>
      </c>
      <c r="M79" s="303">
        <v>1600.1</v>
      </c>
      <c r="N79" s="318">
        <v>2963000</v>
      </c>
      <c r="O79" s="319">
        <v>4.3493572812114807E-2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772.25</v>
      </c>
      <c r="E80" s="315">
        <v>780.13333333333333</v>
      </c>
      <c r="F80" s="316">
        <v>755.86666666666667</v>
      </c>
      <c r="G80" s="316">
        <v>739.48333333333335</v>
      </c>
      <c r="H80" s="316">
        <v>715.2166666666667</v>
      </c>
      <c r="I80" s="316">
        <v>796.51666666666665</v>
      </c>
      <c r="J80" s="316">
        <v>820.7833333333333</v>
      </c>
      <c r="K80" s="316">
        <v>837.16666666666663</v>
      </c>
      <c r="L80" s="303">
        <v>804.4</v>
      </c>
      <c r="M80" s="303">
        <v>763.75</v>
      </c>
      <c r="N80" s="318">
        <v>20683800</v>
      </c>
      <c r="O80" s="319">
        <v>-9.0216125833049859E-3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179.85</v>
      </c>
      <c r="E81" s="315">
        <v>180.01666666666665</v>
      </c>
      <c r="F81" s="316">
        <v>177.5333333333333</v>
      </c>
      <c r="G81" s="316">
        <v>175.21666666666664</v>
      </c>
      <c r="H81" s="316">
        <v>172.73333333333329</v>
      </c>
      <c r="I81" s="316">
        <v>182.33333333333331</v>
      </c>
      <c r="J81" s="316">
        <v>184.81666666666666</v>
      </c>
      <c r="K81" s="316">
        <v>187.13333333333333</v>
      </c>
      <c r="L81" s="303">
        <v>182.5</v>
      </c>
      <c r="M81" s="303">
        <v>177.7</v>
      </c>
      <c r="N81" s="318">
        <v>14548800</v>
      </c>
      <c r="O81" s="319">
        <v>8.5403726708074539E-3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1119.0999999999999</v>
      </c>
      <c r="E82" s="315">
        <v>1126.0833333333333</v>
      </c>
      <c r="F82" s="316">
        <v>1108.4666666666665</v>
      </c>
      <c r="G82" s="316">
        <v>1097.8333333333333</v>
      </c>
      <c r="H82" s="316">
        <v>1080.2166666666665</v>
      </c>
      <c r="I82" s="316">
        <v>1136.7166666666665</v>
      </c>
      <c r="J82" s="316">
        <v>1154.3333333333333</v>
      </c>
      <c r="K82" s="316">
        <v>1164.9666666666665</v>
      </c>
      <c r="L82" s="303">
        <v>1143.7</v>
      </c>
      <c r="M82" s="303">
        <v>1115.45</v>
      </c>
      <c r="N82" s="318">
        <v>36183000</v>
      </c>
      <c r="O82" s="319">
        <v>-1.1182711069572204E-2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85.65</v>
      </c>
      <c r="E83" s="315">
        <v>85.149999999999991</v>
      </c>
      <c r="F83" s="316">
        <v>84.499999999999986</v>
      </c>
      <c r="G83" s="316">
        <v>83.35</v>
      </c>
      <c r="H83" s="316">
        <v>82.699999999999989</v>
      </c>
      <c r="I83" s="316">
        <v>86.299999999999983</v>
      </c>
      <c r="J83" s="316">
        <v>86.949999999999989</v>
      </c>
      <c r="K83" s="316">
        <v>88.09999999999998</v>
      </c>
      <c r="L83" s="303">
        <v>85.8</v>
      </c>
      <c r="M83" s="303">
        <v>84</v>
      </c>
      <c r="N83" s="318">
        <v>43399200</v>
      </c>
      <c r="O83" s="319">
        <v>-9.1852731755492174E-4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188.15</v>
      </c>
      <c r="E84" s="315">
        <v>187.0333333333333</v>
      </c>
      <c r="F84" s="316">
        <v>185.06666666666661</v>
      </c>
      <c r="G84" s="316">
        <v>181.98333333333329</v>
      </c>
      <c r="H84" s="316">
        <v>180.01666666666659</v>
      </c>
      <c r="I84" s="316">
        <v>190.11666666666662</v>
      </c>
      <c r="J84" s="316">
        <v>192.08333333333331</v>
      </c>
      <c r="K84" s="316">
        <v>195.16666666666663</v>
      </c>
      <c r="L84" s="303">
        <v>189</v>
      </c>
      <c r="M84" s="303">
        <v>183.95</v>
      </c>
      <c r="N84" s="318">
        <v>90640000</v>
      </c>
      <c r="O84" s="319">
        <v>-8.1588346522865739E-3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218.45</v>
      </c>
      <c r="E85" s="315">
        <v>218.81666666666669</v>
      </c>
      <c r="F85" s="316">
        <v>216.63333333333338</v>
      </c>
      <c r="G85" s="316">
        <v>214.81666666666669</v>
      </c>
      <c r="H85" s="316">
        <v>212.63333333333338</v>
      </c>
      <c r="I85" s="316">
        <v>220.63333333333338</v>
      </c>
      <c r="J85" s="316">
        <v>222.81666666666672</v>
      </c>
      <c r="K85" s="316">
        <v>224.63333333333338</v>
      </c>
      <c r="L85" s="303">
        <v>221</v>
      </c>
      <c r="M85" s="303">
        <v>217</v>
      </c>
      <c r="N85" s="318">
        <v>27730000</v>
      </c>
      <c r="O85" s="319">
        <v>-4.130005386963548E-3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339.15</v>
      </c>
      <c r="E86" s="315">
        <v>339.7833333333333</v>
      </c>
      <c r="F86" s="316">
        <v>334.66666666666663</v>
      </c>
      <c r="G86" s="316">
        <v>330.18333333333334</v>
      </c>
      <c r="H86" s="316">
        <v>325.06666666666666</v>
      </c>
      <c r="I86" s="316">
        <v>344.26666666666659</v>
      </c>
      <c r="J86" s="316">
        <v>349.38333333333327</v>
      </c>
      <c r="K86" s="316">
        <v>353.86666666666656</v>
      </c>
      <c r="L86" s="303">
        <v>344.9</v>
      </c>
      <c r="M86" s="303">
        <v>335.3</v>
      </c>
      <c r="N86" s="318">
        <v>38248200</v>
      </c>
      <c r="O86" s="319">
        <v>-9.5784101237502625E-3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2344.3000000000002</v>
      </c>
      <c r="E87" s="315">
        <v>2366.6166666666663</v>
      </c>
      <c r="F87" s="316">
        <v>2300.3833333333328</v>
      </c>
      <c r="G87" s="316">
        <v>2256.4666666666662</v>
      </c>
      <c r="H87" s="316">
        <v>2190.2333333333327</v>
      </c>
      <c r="I87" s="316">
        <v>2410.5333333333328</v>
      </c>
      <c r="J87" s="316">
        <v>2476.7666666666664</v>
      </c>
      <c r="K87" s="316">
        <v>2520.6833333333329</v>
      </c>
      <c r="L87" s="303">
        <v>2432.85</v>
      </c>
      <c r="M87" s="303">
        <v>2322.6999999999998</v>
      </c>
      <c r="N87" s="318">
        <v>1748500</v>
      </c>
      <c r="O87" s="319">
        <v>2.6717557251908396E-2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1756.3</v>
      </c>
      <c r="E88" s="315">
        <v>1765.8</v>
      </c>
      <c r="F88" s="316">
        <v>1739.9499999999998</v>
      </c>
      <c r="G88" s="316">
        <v>1723.6</v>
      </c>
      <c r="H88" s="316">
        <v>1697.7499999999998</v>
      </c>
      <c r="I88" s="316">
        <v>1782.1499999999999</v>
      </c>
      <c r="J88" s="316">
        <v>1807.9999999999998</v>
      </c>
      <c r="K88" s="316">
        <v>1824.35</v>
      </c>
      <c r="L88" s="303">
        <v>1791.65</v>
      </c>
      <c r="M88" s="303">
        <v>1749.45</v>
      </c>
      <c r="N88" s="318">
        <v>16545200</v>
      </c>
      <c r="O88" s="319">
        <v>-3.679295810725846E-2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69.650000000000006</v>
      </c>
      <c r="E89" s="315">
        <v>69.5</v>
      </c>
      <c r="F89" s="316">
        <v>68.5</v>
      </c>
      <c r="G89" s="316">
        <v>67.349999999999994</v>
      </c>
      <c r="H89" s="316">
        <v>66.349999999999994</v>
      </c>
      <c r="I89" s="316">
        <v>70.650000000000006</v>
      </c>
      <c r="J89" s="316">
        <v>71.650000000000006</v>
      </c>
      <c r="K89" s="316">
        <v>72.800000000000011</v>
      </c>
      <c r="L89" s="303">
        <v>70.5</v>
      </c>
      <c r="M89" s="303">
        <v>68.349999999999994</v>
      </c>
      <c r="N89" s="318">
        <v>34039800</v>
      </c>
      <c r="O89" s="319">
        <v>-1.5880725430843821E-2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316.85000000000002</v>
      </c>
      <c r="E90" s="315">
        <v>317.75</v>
      </c>
      <c r="F90" s="316">
        <v>309.60000000000002</v>
      </c>
      <c r="G90" s="316">
        <v>302.35000000000002</v>
      </c>
      <c r="H90" s="316">
        <v>294.20000000000005</v>
      </c>
      <c r="I90" s="316">
        <v>325</v>
      </c>
      <c r="J90" s="316">
        <v>333.15</v>
      </c>
      <c r="K90" s="316">
        <v>340.4</v>
      </c>
      <c r="L90" s="303">
        <v>325.89999999999998</v>
      </c>
      <c r="M90" s="303">
        <v>310.5</v>
      </c>
      <c r="N90" s="318">
        <v>15490000</v>
      </c>
      <c r="O90" s="319">
        <v>2.3294939821405462E-3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1074</v>
      </c>
      <c r="E91" s="315">
        <v>1068.0166666666667</v>
      </c>
      <c r="F91" s="316">
        <v>1059.0333333333333</v>
      </c>
      <c r="G91" s="316">
        <v>1044.0666666666666</v>
      </c>
      <c r="H91" s="316">
        <v>1035.0833333333333</v>
      </c>
      <c r="I91" s="316">
        <v>1082.9833333333333</v>
      </c>
      <c r="J91" s="316">
        <v>1091.9666666666665</v>
      </c>
      <c r="K91" s="316">
        <v>1106.9333333333334</v>
      </c>
      <c r="L91" s="303">
        <v>1077</v>
      </c>
      <c r="M91" s="303">
        <v>1053.05</v>
      </c>
      <c r="N91" s="318">
        <v>12608000</v>
      </c>
      <c r="O91" s="319">
        <v>-9.3871722395840497E-3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899.3</v>
      </c>
      <c r="E92" s="315">
        <v>910.08333333333337</v>
      </c>
      <c r="F92" s="316">
        <v>880.9666666666667</v>
      </c>
      <c r="G92" s="316">
        <v>862.63333333333333</v>
      </c>
      <c r="H92" s="316">
        <v>833.51666666666665</v>
      </c>
      <c r="I92" s="316">
        <v>928.41666666666674</v>
      </c>
      <c r="J92" s="316">
        <v>957.5333333333333</v>
      </c>
      <c r="K92" s="316">
        <v>975.86666666666679</v>
      </c>
      <c r="L92" s="303">
        <v>939.2</v>
      </c>
      <c r="M92" s="303">
        <v>891.75</v>
      </c>
      <c r="N92" s="318">
        <v>8474500</v>
      </c>
      <c r="O92" s="319">
        <v>2.3613963039014373E-2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635</v>
      </c>
      <c r="E93" s="315">
        <v>641.28333333333342</v>
      </c>
      <c r="F93" s="316">
        <v>625.91666666666686</v>
      </c>
      <c r="G93" s="316">
        <v>616.83333333333348</v>
      </c>
      <c r="H93" s="316">
        <v>601.46666666666692</v>
      </c>
      <c r="I93" s="316">
        <v>650.36666666666679</v>
      </c>
      <c r="J93" s="316">
        <v>665.73333333333335</v>
      </c>
      <c r="K93" s="316">
        <v>674.81666666666672</v>
      </c>
      <c r="L93" s="303">
        <v>656.65</v>
      </c>
      <c r="M93" s="303">
        <v>632.20000000000005</v>
      </c>
      <c r="N93" s="318">
        <v>16518600</v>
      </c>
      <c r="O93" s="319">
        <v>3.463696948439144E-2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145.75</v>
      </c>
      <c r="E94" s="315">
        <v>145.56666666666669</v>
      </c>
      <c r="F94" s="316">
        <v>142.58333333333337</v>
      </c>
      <c r="G94" s="316">
        <v>139.41666666666669</v>
      </c>
      <c r="H94" s="316">
        <v>136.43333333333337</v>
      </c>
      <c r="I94" s="316">
        <v>148.73333333333338</v>
      </c>
      <c r="J94" s="316">
        <v>151.71666666666667</v>
      </c>
      <c r="K94" s="316">
        <v>154.88333333333338</v>
      </c>
      <c r="L94" s="303">
        <v>148.55000000000001</v>
      </c>
      <c r="M94" s="303">
        <v>142.4</v>
      </c>
      <c r="N94" s="318">
        <v>23853484</v>
      </c>
      <c r="O94" s="319">
        <v>-6.6324272352063562E-2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160.6</v>
      </c>
      <c r="E95" s="315">
        <v>159.86666666666667</v>
      </c>
      <c r="F95" s="316">
        <v>157.88333333333335</v>
      </c>
      <c r="G95" s="316">
        <v>155.16666666666669</v>
      </c>
      <c r="H95" s="316">
        <v>153.18333333333337</v>
      </c>
      <c r="I95" s="316">
        <v>162.58333333333334</v>
      </c>
      <c r="J95" s="316">
        <v>164.56666666666669</v>
      </c>
      <c r="K95" s="316">
        <v>167.28333333333333</v>
      </c>
      <c r="L95" s="303">
        <v>161.85</v>
      </c>
      <c r="M95" s="303">
        <v>157.15</v>
      </c>
      <c r="N95" s="318">
        <v>19890000</v>
      </c>
      <c r="O95" s="319">
        <v>2.1160822249093108E-3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376.05</v>
      </c>
      <c r="E96" s="315">
        <v>374.7833333333333</v>
      </c>
      <c r="F96" s="316">
        <v>371.66666666666663</v>
      </c>
      <c r="G96" s="316">
        <v>367.2833333333333</v>
      </c>
      <c r="H96" s="316">
        <v>364.16666666666663</v>
      </c>
      <c r="I96" s="316">
        <v>379.16666666666663</v>
      </c>
      <c r="J96" s="316">
        <v>382.2833333333333</v>
      </c>
      <c r="K96" s="316">
        <v>386.66666666666663</v>
      </c>
      <c r="L96" s="303">
        <v>377.9</v>
      </c>
      <c r="M96" s="303">
        <v>370.4</v>
      </c>
      <c r="N96" s="318">
        <v>10142000</v>
      </c>
      <c r="O96" s="319">
        <v>1.7864311521477317E-2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6865.95</v>
      </c>
      <c r="E97" s="315">
        <v>6878.95</v>
      </c>
      <c r="F97" s="316">
        <v>6803.0999999999995</v>
      </c>
      <c r="G97" s="316">
        <v>6740.25</v>
      </c>
      <c r="H97" s="316">
        <v>6664.4</v>
      </c>
      <c r="I97" s="316">
        <v>6941.7999999999993</v>
      </c>
      <c r="J97" s="316">
        <v>7017.65</v>
      </c>
      <c r="K97" s="316">
        <v>7080.4999999999991</v>
      </c>
      <c r="L97" s="303">
        <v>6954.8</v>
      </c>
      <c r="M97" s="303">
        <v>6816.1</v>
      </c>
      <c r="N97" s="318">
        <v>3366100</v>
      </c>
      <c r="O97" s="319">
        <v>6.3437904779957671E-2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560.4</v>
      </c>
      <c r="E98" s="315">
        <v>563.13333333333333</v>
      </c>
      <c r="F98" s="316">
        <v>554.16666666666663</v>
      </c>
      <c r="G98" s="316">
        <v>547.93333333333328</v>
      </c>
      <c r="H98" s="316">
        <v>538.96666666666658</v>
      </c>
      <c r="I98" s="316">
        <v>569.36666666666667</v>
      </c>
      <c r="J98" s="316">
        <v>578.33333333333337</v>
      </c>
      <c r="K98" s="316">
        <v>584.56666666666672</v>
      </c>
      <c r="L98" s="303">
        <v>572.1</v>
      </c>
      <c r="M98" s="303">
        <v>556.9</v>
      </c>
      <c r="N98" s="318">
        <v>12147500</v>
      </c>
      <c r="O98" s="319">
        <v>2.4757582009490406E-3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610.75</v>
      </c>
      <c r="E99" s="315">
        <v>613.61666666666667</v>
      </c>
      <c r="F99" s="316">
        <v>604.33333333333337</v>
      </c>
      <c r="G99" s="316">
        <v>597.91666666666674</v>
      </c>
      <c r="H99" s="316">
        <v>588.63333333333344</v>
      </c>
      <c r="I99" s="316">
        <v>620.0333333333333</v>
      </c>
      <c r="J99" s="316">
        <v>629.31666666666661</v>
      </c>
      <c r="K99" s="316">
        <v>635.73333333333323</v>
      </c>
      <c r="L99" s="303">
        <v>622.9</v>
      </c>
      <c r="M99" s="303">
        <v>607.20000000000005</v>
      </c>
      <c r="N99" s="318">
        <v>2540200</v>
      </c>
      <c r="O99" s="319">
        <v>5.9652928416485902E-2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879.85</v>
      </c>
      <c r="E100" s="315">
        <v>882.20000000000016</v>
      </c>
      <c r="F100" s="316">
        <v>870.85000000000036</v>
      </c>
      <c r="G100" s="316">
        <v>861.85000000000025</v>
      </c>
      <c r="H100" s="316">
        <v>850.50000000000045</v>
      </c>
      <c r="I100" s="316">
        <v>891.20000000000027</v>
      </c>
      <c r="J100" s="316">
        <v>902.55</v>
      </c>
      <c r="K100" s="316">
        <v>911.55000000000018</v>
      </c>
      <c r="L100" s="303">
        <v>893.55</v>
      </c>
      <c r="M100" s="303">
        <v>873.2</v>
      </c>
      <c r="N100" s="318">
        <v>1774800</v>
      </c>
      <c r="O100" s="319">
        <v>2.9585798816568046E-2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1344.3</v>
      </c>
      <c r="E101" s="315">
        <v>1344.0333333333333</v>
      </c>
      <c r="F101" s="316">
        <v>1330.0166666666667</v>
      </c>
      <c r="G101" s="316">
        <v>1315.7333333333333</v>
      </c>
      <c r="H101" s="316">
        <v>1301.7166666666667</v>
      </c>
      <c r="I101" s="316">
        <v>1358.3166666666666</v>
      </c>
      <c r="J101" s="316">
        <v>1372.333333333333</v>
      </c>
      <c r="K101" s="316">
        <v>1386.6166666666666</v>
      </c>
      <c r="L101" s="303">
        <v>1358.05</v>
      </c>
      <c r="M101" s="303">
        <v>1329.75</v>
      </c>
      <c r="N101" s="318">
        <v>1422400</v>
      </c>
      <c r="O101" s="319">
        <v>-3.1590413943355121E-2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133.65</v>
      </c>
      <c r="E102" s="315">
        <v>132.75</v>
      </c>
      <c r="F102" s="316">
        <v>131.5</v>
      </c>
      <c r="G102" s="316">
        <v>129.35</v>
      </c>
      <c r="H102" s="316">
        <v>128.1</v>
      </c>
      <c r="I102" s="316">
        <v>134.9</v>
      </c>
      <c r="J102" s="316">
        <v>136.15</v>
      </c>
      <c r="K102" s="316">
        <v>138.30000000000001</v>
      </c>
      <c r="L102" s="303">
        <v>134</v>
      </c>
      <c r="M102" s="303">
        <v>130.6</v>
      </c>
      <c r="N102" s="318">
        <v>22099000</v>
      </c>
      <c r="O102" s="319">
        <v>-2.3205445544554455E-2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69427.7</v>
      </c>
      <c r="E103" s="315">
        <v>69242.816666666666</v>
      </c>
      <c r="F103" s="316">
        <v>68875.633333333331</v>
      </c>
      <c r="G103" s="316">
        <v>68323.566666666666</v>
      </c>
      <c r="H103" s="316">
        <v>67956.383333333331</v>
      </c>
      <c r="I103" s="316">
        <v>69794.883333333331</v>
      </c>
      <c r="J103" s="316">
        <v>70162.066666666651</v>
      </c>
      <c r="K103" s="316">
        <v>70714.133333333331</v>
      </c>
      <c r="L103" s="303">
        <v>69610</v>
      </c>
      <c r="M103" s="303">
        <v>68690.75</v>
      </c>
      <c r="N103" s="318">
        <v>33850</v>
      </c>
      <c r="O103" s="319">
        <v>1.4992503748125937E-2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1171.5</v>
      </c>
      <c r="E104" s="315">
        <v>1169.7166666666665</v>
      </c>
      <c r="F104" s="316">
        <v>1156.833333333333</v>
      </c>
      <c r="G104" s="316">
        <v>1142.1666666666665</v>
      </c>
      <c r="H104" s="316">
        <v>1129.2833333333331</v>
      </c>
      <c r="I104" s="316">
        <v>1184.383333333333</v>
      </c>
      <c r="J104" s="316">
        <v>1197.2666666666667</v>
      </c>
      <c r="K104" s="316">
        <v>1211.9333333333329</v>
      </c>
      <c r="L104" s="303">
        <v>1182.5999999999999</v>
      </c>
      <c r="M104" s="303">
        <v>1155.05</v>
      </c>
      <c r="N104" s="318">
        <v>4344750</v>
      </c>
      <c r="O104" s="319">
        <v>4.416005767844268E-2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34.1</v>
      </c>
      <c r="E105" s="315">
        <v>34.35</v>
      </c>
      <c r="F105" s="316">
        <v>33.450000000000003</v>
      </c>
      <c r="G105" s="316">
        <v>32.800000000000004</v>
      </c>
      <c r="H105" s="316">
        <v>31.900000000000006</v>
      </c>
      <c r="I105" s="316">
        <v>35</v>
      </c>
      <c r="J105" s="316">
        <v>35.899999999999991</v>
      </c>
      <c r="K105" s="316">
        <v>36.549999999999997</v>
      </c>
      <c r="L105" s="303">
        <v>35.25</v>
      </c>
      <c r="M105" s="303">
        <v>33.700000000000003</v>
      </c>
      <c r="N105" s="318">
        <v>48280000</v>
      </c>
      <c r="O105" s="319">
        <v>5.3803339517625233E-2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3677.7</v>
      </c>
      <c r="E106" s="315">
        <v>3634.9833333333336</v>
      </c>
      <c r="F106" s="316">
        <v>3536.8166666666671</v>
      </c>
      <c r="G106" s="316">
        <v>3395.9333333333334</v>
      </c>
      <c r="H106" s="316">
        <v>3297.7666666666669</v>
      </c>
      <c r="I106" s="316">
        <v>3775.8666666666672</v>
      </c>
      <c r="J106" s="316">
        <v>3874.0333333333333</v>
      </c>
      <c r="K106" s="316">
        <v>4014.9166666666674</v>
      </c>
      <c r="L106" s="303">
        <v>3733.15</v>
      </c>
      <c r="M106" s="303">
        <v>3494.1</v>
      </c>
      <c r="N106" s="318">
        <v>788500</v>
      </c>
      <c r="O106" s="319">
        <v>-2.7443724946037619E-2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16764.05</v>
      </c>
      <c r="E107" s="315">
        <v>16765.166666666668</v>
      </c>
      <c r="F107" s="316">
        <v>16595.383333333335</v>
      </c>
      <c r="G107" s="316">
        <v>16426.716666666667</v>
      </c>
      <c r="H107" s="316">
        <v>16256.933333333334</v>
      </c>
      <c r="I107" s="316">
        <v>16933.833333333336</v>
      </c>
      <c r="J107" s="316">
        <v>17103.616666666669</v>
      </c>
      <c r="K107" s="316">
        <v>17272.283333333336</v>
      </c>
      <c r="L107" s="303">
        <v>16934.95</v>
      </c>
      <c r="M107" s="303">
        <v>16596.5</v>
      </c>
      <c r="N107" s="318">
        <v>453150</v>
      </c>
      <c r="O107" s="319">
        <v>1.5803631472763955E-2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90.85</v>
      </c>
      <c r="E108" s="315">
        <v>90.7</v>
      </c>
      <c r="F108" s="316">
        <v>89.65</v>
      </c>
      <c r="G108" s="316">
        <v>88.45</v>
      </c>
      <c r="H108" s="316">
        <v>87.4</v>
      </c>
      <c r="I108" s="316">
        <v>91.9</v>
      </c>
      <c r="J108" s="316">
        <v>92.949999999999989</v>
      </c>
      <c r="K108" s="316">
        <v>94.15</v>
      </c>
      <c r="L108" s="303">
        <v>91.75</v>
      </c>
      <c r="M108" s="303">
        <v>89.5</v>
      </c>
      <c r="N108" s="318">
        <v>28334300</v>
      </c>
      <c r="O108" s="319">
        <v>-7.7040593627237017E-2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91.1</v>
      </c>
      <c r="E109" s="315">
        <v>91.566666666666663</v>
      </c>
      <c r="F109" s="316">
        <v>90.283333333333331</v>
      </c>
      <c r="G109" s="316">
        <v>89.466666666666669</v>
      </c>
      <c r="H109" s="316">
        <v>88.183333333333337</v>
      </c>
      <c r="I109" s="316">
        <v>92.383333333333326</v>
      </c>
      <c r="J109" s="316">
        <v>93.666666666666657</v>
      </c>
      <c r="K109" s="316">
        <v>94.48333333333332</v>
      </c>
      <c r="L109" s="303">
        <v>92.85</v>
      </c>
      <c r="M109" s="303">
        <v>90.75</v>
      </c>
      <c r="N109" s="318">
        <v>49920600</v>
      </c>
      <c r="O109" s="319">
        <v>-2.5155832591273374E-2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71.900000000000006</v>
      </c>
      <c r="E110" s="315">
        <v>71.966666666666669</v>
      </c>
      <c r="F110" s="316">
        <v>70.833333333333343</v>
      </c>
      <c r="G110" s="316">
        <v>69.76666666666668</v>
      </c>
      <c r="H110" s="316">
        <v>68.633333333333354</v>
      </c>
      <c r="I110" s="316">
        <v>73.033333333333331</v>
      </c>
      <c r="J110" s="316">
        <v>74.166666666666657</v>
      </c>
      <c r="K110" s="316">
        <v>75.23333333333332</v>
      </c>
      <c r="L110" s="303">
        <v>73.099999999999994</v>
      </c>
      <c r="M110" s="303">
        <v>70.900000000000006</v>
      </c>
      <c r="N110" s="318">
        <v>43204700</v>
      </c>
      <c r="O110" s="319">
        <v>1.5565610859728506E-2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22166.799999999999</v>
      </c>
      <c r="E111" s="315">
        <v>22079.600000000002</v>
      </c>
      <c r="F111" s="316">
        <v>21814.200000000004</v>
      </c>
      <c r="G111" s="316">
        <v>21461.600000000002</v>
      </c>
      <c r="H111" s="316">
        <v>21196.200000000004</v>
      </c>
      <c r="I111" s="316">
        <v>22432.200000000004</v>
      </c>
      <c r="J111" s="316">
        <v>22697.600000000006</v>
      </c>
      <c r="K111" s="316">
        <v>23050.200000000004</v>
      </c>
      <c r="L111" s="303">
        <v>22345</v>
      </c>
      <c r="M111" s="303">
        <v>21727</v>
      </c>
      <c r="N111" s="318">
        <v>132390</v>
      </c>
      <c r="O111" s="319">
        <v>6.5684617242212029E-2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1408.8</v>
      </c>
      <c r="E112" s="315">
        <v>1409.4833333333336</v>
      </c>
      <c r="F112" s="316">
        <v>1390.4666666666672</v>
      </c>
      <c r="G112" s="316">
        <v>1372.1333333333337</v>
      </c>
      <c r="H112" s="316">
        <v>1353.1166666666672</v>
      </c>
      <c r="I112" s="316">
        <v>1427.8166666666671</v>
      </c>
      <c r="J112" s="316">
        <v>1446.8333333333335</v>
      </c>
      <c r="K112" s="316">
        <v>1465.166666666667</v>
      </c>
      <c r="L112" s="303">
        <v>1428.5</v>
      </c>
      <c r="M112" s="303">
        <v>1391.15</v>
      </c>
      <c r="N112" s="318">
        <v>3091000</v>
      </c>
      <c r="O112" s="319">
        <v>5.5466094113437109E-3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236.5</v>
      </c>
      <c r="E113" s="315">
        <v>236.45000000000002</v>
      </c>
      <c r="F113" s="316">
        <v>232.60000000000002</v>
      </c>
      <c r="G113" s="316">
        <v>228.70000000000002</v>
      </c>
      <c r="H113" s="316">
        <v>224.85000000000002</v>
      </c>
      <c r="I113" s="316">
        <v>240.35000000000002</v>
      </c>
      <c r="J113" s="316">
        <v>244.2</v>
      </c>
      <c r="K113" s="316">
        <v>248.10000000000002</v>
      </c>
      <c r="L113" s="303">
        <v>240.3</v>
      </c>
      <c r="M113" s="303">
        <v>232.55</v>
      </c>
      <c r="N113" s="318">
        <v>11640000</v>
      </c>
      <c r="O113" s="319">
        <v>9.2034900084435683E-2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101.55</v>
      </c>
      <c r="E114" s="315">
        <v>100.71666666666665</v>
      </c>
      <c r="F114" s="316">
        <v>99.183333333333309</v>
      </c>
      <c r="G114" s="316">
        <v>96.816666666666649</v>
      </c>
      <c r="H114" s="316">
        <v>95.283333333333303</v>
      </c>
      <c r="I114" s="316">
        <v>103.08333333333331</v>
      </c>
      <c r="J114" s="316">
        <v>104.61666666666665</v>
      </c>
      <c r="K114" s="316">
        <v>106.98333333333332</v>
      </c>
      <c r="L114" s="303">
        <v>102.25</v>
      </c>
      <c r="M114" s="303">
        <v>98.35</v>
      </c>
      <c r="N114" s="318">
        <v>47436200</v>
      </c>
      <c r="O114" s="319">
        <v>6.2196307094266275E-2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1576.65</v>
      </c>
      <c r="E115" s="315">
        <v>1574.6000000000001</v>
      </c>
      <c r="F115" s="316">
        <v>1565.6000000000004</v>
      </c>
      <c r="G115" s="316">
        <v>1554.5500000000002</v>
      </c>
      <c r="H115" s="316">
        <v>1545.5500000000004</v>
      </c>
      <c r="I115" s="316">
        <v>1585.6500000000003</v>
      </c>
      <c r="J115" s="316">
        <v>1594.6499999999999</v>
      </c>
      <c r="K115" s="316">
        <v>1605.7000000000003</v>
      </c>
      <c r="L115" s="303">
        <v>1583.6</v>
      </c>
      <c r="M115" s="303">
        <v>1563.55</v>
      </c>
      <c r="N115" s="318">
        <v>2914500</v>
      </c>
      <c r="O115" s="319">
        <v>-1.3538669825689626E-2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29.25</v>
      </c>
      <c r="E116" s="315">
        <v>29.266666666666666</v>
      </c>
      <c r="F116" s="316">
        <v>28.93333333333333</v>
      </c>
      <c r="G116" s="316">
        <v>28.616666666666664</v>
      </c>
      <c r="H116" s="316">
        <v>28.283333333333328</v>
      </c>
      <c r="I116" s="316">
        <v>29.583333333333332</v>
      </c>
      <c r="J116" s="316">
        <v>29.916666666666668</v>
      </c>
      <c r="K116" s="316">
        <v>30.233333333333334</v>
      </c>
      <c r="L116" s="303">
        <v>29.6</v>
      </c>
      <c r="M116" s="303">
        <v>28.95</v>
      </c>
      <c r="N116" s="318">
        <v>73886000</v>
      </c>
      <c r="O116" s="319">
        <v>-1.3933004137194714E-2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188.95</v>
      </c>
      <c r="E117" s="315">
        <v>188.88333333333333</v>
      </c>
      <c r="F117" s="316">
        <v>186.81666666666666</v>
      </c>
      <c r="G117" s="316">
        <v>184.68333333333334</v>
      </c>
      <c r="H117" s="316">
        <v>182.61666666666667</v>
      </c>
      <c r="I117" s="316">
        <v>191.01666666666665</v>
      </c>
      <c r="J117" s="316">
        <v>193.08333333333331</v>
      </c>
      <c r="K117" s="316">
        <v>195.21666666666664</v>
      </c>
      <c r="L117" s="303">
        <v>190.95</v>
      </c>
      <c r="M117" s="303">
        <v>186.75</v>
      </c>
      <c r="N117" s="318">
        <v>17064000</v>
      </c>
      <c r="O117" s="319">
        <v>1.5230842455973346E-2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1284.9000000000001</v>
      </c>
      <c r="E118" s="315">
        <v>1280.4833333333333</v>
      </c>
      <c r="F118" s="316">
        <v>1262.4166666666667</v>
      </c>
      <c r="G118" s="316">
        <v>1239.9333333333334</v>
      </c>
      <c r="H118" s="316">
        <v>1221.8666666666668</v>
      </c>
      <c r="I118" s="316">
        <v>1302.9666666666667</v>
      </c>
      <c r="J118" s="316">
        <v>1321.0333333333333</v>
      </c>
      <c r="K118" s="316">
        <v>1343.5166666666667</v>
      </c>
      <c r="L118" s="303">
        <v>1298.55</v>
      </c>
      <c r="M118" s="303">
        <v>1258</v>
      </c>
      <c r="N118" s="318">
        <v>1688643</v>
      </c>
      <c r="O118" s="319">
        <v>2.1166625646074331E-2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855.6</v>
      </c>
      <c r="E119" s="315">
        <v>853.75</v>
      </c>
      <c r="F119" s="316">
        <v>846.75</v>
      </c>
      <c r="G119" s="316">
        <v>837.9</v>
      </c>
      <c r="H119" s="316">
        <v>830.9</v>
      </c>
      <c r="I119" s="316">
        <v>862.6</v>
      </c>
      <c r="J119" s="316">
        <v>869.6</v>
      </c>
      <c r="K119" s="316">
        <v>878.45</v>
      </c>
      <c r="L119" s="303">
        <v>860.75</v>
      </c>
      <c r="M119" s="303">
        <v>844.9</v>
      </c>
      <c r="N119" s="318">
        <v>1431400</v>
      </c>
      <c r="O119" s="319">
        <v>4.7263681592039801E-2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202.95</v>
      </c>
      <c r="E120" s="315">
        <v>204.36666666666665</v>
      </c>
      <c r="F120" s="316">
        <v>200.3833333333333</v>
      </c>
      <c r="G120" s="316">
        <v>197.81666666666666</v>
      </c>
      <c r="H120" s="316">
        <v>193.83333333333331</v>
      </c>
      <c r="I120" s="316">
        <v>206.93333333333328</v>
      </c>
      <c r="J120" s="316">
        <v>210.91666666666663</v>
      </c>
      <c r="K120" s="316">
        <v>213.48333333333326</v>
      </c>
      <c r="L120" s="303">
        <v>208.35</v>
      </c>
      <c r="M120" s="303">
        <v>201.8</v>
      </c>
      <c r="N120" s="318">
        <v>22509500</v>
      </c>
      <c r="O120" s="319">
        <v>4.958477298902831E-2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118.95</v>
      </c>
      <c r="E121" s="315">
        <v>117.39999999999999</v>
      </c>
      <c r="F121" s="316">
        <v>115.24999999999999</v>
      </c>
      <c r="G121" s="316">
        <v>111.55</v>
      </c>
      <c r="H121" s="316">
        <v>109.39999999999999</v>
      </c>
      <c r="I121" s="316">
        <v>121.09999999999998</v>
      </c>
      <c r="J121" s="316">
        <v>123.24999999999999</v>
      </c>
      <c r="K121" s="316">
        <v>126.94999999999997</v>
      </c>
      <c r="L121" s="303">
        <v>119.55</v>
      </c>
      <c r="M121" s="303">
        <v>113.7</v>
      </c>
      <c r="N121" s="318">
        <v>29226000</v>
      </c>
      <c r="O121" s="319">
        <v>0.15755703422053233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1988.8</v>
      </c>
      <c r="E122" s="315">
        <v>1992.6000000000001</v>
      </c>
      <c r="F122" s="316">
        <v>1969.2000000000003</v>
      </c>
      <c r="G122" s="316">
        <v>1949.6000000000001</v>
      </c>
      <c r="H122" s="316">
        <v>1926.2000000000003</v>
      </c>
      <c r="I122" s="316">
        <v>2012.2000000000003</v>
      </c>
      <c r="J122" s="316">
        <v>2035.6000000000004</v>
      </c>
      <c r="K122" s="316">
        <v>2055.2000000000003</v>
      </c>
      <c r="L122" s="303">
        <v>2016</v>
      </c>
      <c r="M122" s="303">
        <v>1973</v>
      </c>
      <c r="N122" s="318">
        <v>34600660</v>
      </c>
      <c r="O122" s="319">
        <v>5.2184145134174485E-2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39.700000000000003</v>
      </c>
      <c r="E123" s="315">
        <v>39.833333333333336</v>
      </c>
      <c r="F123" s="316">
        <v>39.266666666666673</v>
      </c>
      <c r="G123" s="316">
        <v>38.833333333333336</v>
      </c>
      <c r="H123" s="316">
        <v>38.266666666666673</v>
      </c>
      <c r="I123" s="316">
        <v>40.266666666666673</v>
      </c>
      <c r="J123" s="316">
        <v>40.833333333333336</v>
      </c>
      <c r="K123" s="316">
        <v>41.266666666666673</v>
      </c>
      <c r="L123" s="303">
        <v>40.4</v>
      </c>
      <c r="M123" s="303">
        <v>39.4</v>
      </c>
      <c r="N123" s="318">
        <v>61218000</v>
      </c>
      <c r="O123" s="319">
        <v>3.3023404937479961E-2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839.9</v>
      </c>
      <c r="E124" s="315">
        <v>838.2833333333333</v>
      </c>
      <c r="F124" s="316">
        <v>829.16666666666663</v>
      </c>
      <c r="G124" s="316">
        <v>818.43333333333328</v>
      </c>
      <c r="H124" s="316">
        <v>809.31666666666661</v>
      </c>
      <c r="I124" s="316">
        <v>849.01666666666665</v>
      </c>
      <c r="J124" s="316">
        <v>858.13333333333344</v>
      </c>
      <c r="K124" s="316">
        <v>868.86666666666667</v>
      </c>
      <c r="L124" s="303">
        <v>847.4</v>
      </c>
      <c r="M124" s="303">
        <v>827.55</v>
      </c>
      <c r="N124" s="318">
        <v>5025750</v>
      </c>
      <c r="O124" s="319">
        <v>2.8434600419036215E-3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227.8</v>
      </c>
      <c r="E125" s="315">
        <v>229.4</v>
      </c>
      <c r="F125" s="316">
        <v>224.95000000000002</v>
      </c>
      <c r="G125" s="316">
        <v>222.10000000000002</v>
      </c>
      <c r="H125" s="316">
        <v>217.65000000000003</v>
      </c>
      <c r="I125" s="316">
        <v>232.25</v>
      </c>
      <c r="J125" s="316">
        <v>236.7</v>
      </c>
      <c r="K125" s="316">
        <v>239.54999999999998</v>
      </c>
      <c r="L125" s="303">
        <v>233.85</v>
      </c>
      <c r="M125" s="303">
        <v>226.55</v>
      </c>
      <c r="N125" s="318">
        <v>119847000</v>
      </c>
      <c r="O125" s="319">
        <v>-7.9711944375465606E-3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23537.05</v>
      </c>
      <c r="E126" s="315">
        <v>23384.350000000002</v>
      </c>
      <c r="F126" s="316">
        <v>23051.700000000004</v>
      </c>
      <c r="G126" s="316">
        <v>22566.350000000002</v>
      </c>
      <c r="H126" s="316">
        <v>22233.700000000004</v>
      </c>
      <c r="I126" s="316">
        <v>23869.700000000004</v>
      </c>
      <c r="J126" s="316">
        <v>24202.350000000006</v>
      </c>
      <c r="K126" s="316">
        <v>24687.700000000004</v>
      </c>
      <c r="L126" s="303">
        <v>23717</v>
      </c>
      <c r="M126" s="303">
        <v>22899</v>
      </c>
      <c r="N126" s="318">
        <v>133800</v>
      </c>
      <c r="O126" s="319">
        <v>1.2102874432677761E-2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1408.95</v>
      </c>
      <c r="E127" s="315">
        <v>1398.7166666666665</v>
      </c>
      <c r="F127" s="316">
        <v>1381.833333333333</v>
      </c>
      <c r="G127" s="316">
        <v>1354.7166666666665</v>
      </c>
      <c r="H127" s="316">
        <v>1337.833333333333</v>
      </c>
      <c r="I127" s="316">
        <v>1425.833333333333</v>
      </c>
      <c r="J127" s="316">
        <v>1442.7166666666667</v>
      </c>
      <c r="K127" s="316">
        <v>1469.833333333333</v>
      </c>
      <c r="L127" s="303">
        <v>1415.6</v>
      </c>
      <c r="M127" s="303">
        <v>1371.6</v>
      </c>
      <c r="N127" s="318">
        <v>1695650</v>
      </c>
      <c r="O127" s="319">
        <v>-1.5330565314595975E-2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5103.45</v>
      </c>
      <c r="E128" s="315">
        <v>5085.05</v>
      </c>
      <c r="F128" s="316">
        <v>5026.5</v>
      </c>
      <c r="G128" s="316">
        <v>4949.55</v>
      </c>
      <c r="H128" s="316">
        <v>4891</v>
      </c>
      <c r="I128" s="316">
        <v>5162</v>
      </c>
      <c r="J128" s="316">
        <v>5220.5500000000011</v>
      </c>
      <c r="K128" s="316">
        <v>5297.5</v>
      </c>
      <c r="L128" s="303">
        <v>5143.6000000000004</v>
      </c>
      <c r="M128" s="303">
        <v>5008.1000000000004</v>
      </c>
      <c r="N128" s="318">
        <v>582875</v>
      </c>
      <c r="O128" s="319">
        <v>1.7011995637949837E-2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864.45</v>
      </c>
      <c r="E129" s="315">
        <v>860.2833333333333</v>
      </c>
      <c r="F129" s="316">
        <v>841.81666666666661</v>
      </c>
      <c r="G129" s="316">
        <v>819.18333333333328</v>
      </c>
      <c r="H129" s="316">
        <v>800.71666666666658</v>
      </c>
      <c r="I129" s="316">
        <v>882.91666666666663</v>
      </c>
      <c r="J129" s="316">
        <v>901.38333333333333</v>
      </c>
      <c r="K129" s="316">
        <v>924.01666666666665</v>
      </c>
      <c r="L129" s="303">
        <v>878.75</v>
      </c>
      <c r="M129" s="303">
        <v>837.65</v>
      </c>
      <c r="N129" s="318">
        <v>3820175</v>
      </c>
      <c r="O129" s="319">
        <v>-3.5661473108556822E-2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511.15</v>
      </c>
      <c r="E130" s="315">
        <v>511.56666666666661</v>
      </c>
      <c r="F130" s="316">
        <v>503.43333333333317</v>
      </c>
      <c r="G130" s="316">
        <v>495.71666666666658</v>
      </c>
      <c r="H130" s="316">
        <v>487.58333333333314</v>
      </c>
      <c r="I130" s="316">
        <v>519.28333333333319</v>
      </c>
      <c r="J130" s="316">
        <v>527.41666666666663</v>
      </c>
      <c r="K130" s="316">
        <v>535.13333333333321</v>
      </c>
      <c r="L130" s="303">
        <v>519.70000000000005</v>
      </c>
      <c r="M130" s="303">
        <v>503.85</v>
      </c>
      <c r="N130" s="318">
        <v>39053000</v>
      </c>
      <c r="O130" s="319">
        <v>-5.7385229540918162E-3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444</v>
      </c>
      <c r="E131" s="315">
        <v>447.84999999999997</v>
      </c>
      <c r="F131" s="316">
        <v>436.64999999999992</v>
      </c>
      <c r="G131" s="316">
        <v>429.29999999999995</v>
      </c>
      <c r="H131" s="316">
        <v>418.09999999999991</v>
      </c>
      <c r="I131" s="316">
        <v>455.19999999999993</v>
      </c>
      <c r="J131" s="316">
        <v>466.4</v>
      </c>
      <c r="K131" s="316">
        <v>473.74999999999994</v>
      </c>
      <c r="L131" s="303">
        <v>459.05</v>
      </c>
      <c r="M131" s="303">
        <v>440.5</v>
      </c>
      <c r="N131" s="318">
        <v>6790500</v>
      </c>
      <c r="O131" s="319">
        <v>0.17431906614785991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326.7</v>
      </c>
      <c r="E132" s="315">
        <v>324.61666666666667</v>
      </c>
      <c r="F132" s="316">
        <v>321.23333333333335</v>
      </c>
      <c r="G132" s="316">
        <v>315.76666666666665</v>
      </c>
      <c r="H132" s="316">
        <v>312.38333333333333</v>
      </c>
      <c r="I132" s="316">
        <v>330.08333333333337</v>
      </c>
      <c r="J132" s="316">
        <v>333.4666666666667</v>
      </c>
      <c r="K132" s="316">
        <v>338.93333333333339</v>
      </c>
      <c r="L132" s="303">
        <v>328</v>
      </c>
      <c r="M132" s="303">
        <v>319.14999999999998</v>
      </c>
      <c r="N132" s="318">
        <v>4610000</v>
      </c>
      <c r="O132" s="319">
        <v>2.3534635879218474E-2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510.55</v>
      </c>
      <c r="E133" s="315">
        <v>508.06666666666661</v>
      </c>
      <c r="F133" s="316">
        <v>502.63333333333321</v>
      </c>
      <c r="G133" s="316">
        <v>494.71666666666658</v>
      </c>
      <c r="H133" s="316">
        <v>489.28333333333319</v>
      </c>
      <c r="I133" s="316">
        <v>515.98333333333323</v>
      </c>
      <c r="J133" s="316">
        <v>521.41666666666663</v>
      </c>
      <c r="K133" s="316">
        <v>529.33333333333326</v>
      </c>
      <c r="L133" s="303">
        <v>513.5</v>
      </c>
      <c r="M133" s="303">
        <v>500.15</v>
      </c>
      <c r="N133" s="318">
        <v>17757900</v>
      </c>
      <c r="O133" s="319">
        <v>-2.7293404094010615E-3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151.85</v>
      </c>
      <c r="E134" s="315">
        <v>152.26666666666665</v>
      </c>
      <c r="F134" s="316">
        <v>150.08333333333331</v>
      </c>
      <c r="G134" s="316">
        <v>148.31666666666666</v>
      </c>
      <c r="H134" s="316">
        <v>146.13333333333333</v>
      </c>
      <c r="I134" s="316">
        <v>154.0333333333333</v>
      </c>
      <c r="J134" s="316">
        <v>156.21666666666664</v>
      </c>
      <c r="K134" s="316">
        <v>157.98333333333329</v>
      </c>
      <c r="L134" s="303">
        <v>154.44999999999999</v>
      </c>
      <c r="M134" s="303">
        <v>150.5</v>
      </c>
      <c r="N134" s="318">
        <v>96347100</v>
      </c>
      <c r="O134" s="319">
        <v>3.1992185115086391E-2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55.75</v>
      </c>
      <c r="E135" s="315">
        <v>56.25</v>
      </c>
      <c r="F135" s="316">
        <v>55</v>
      </c>
      <c r="G135" s="316">
        <v>54.25</v>
      </c>
      <c r="H135" s="316">
        <v>53</v>
      </c>
      <c r="I135" s="316">
        <v>57</v>
      </c>
      <c r="J135" s="316">
        <v>58.25</v>
      </c>
      <c r="K135" s="316">
        <v>59</v>
      </c>
      <c r="L135" s="303">
        <v>57.5</v>
      </c>
      <c r="M135" s="303">
        <v>55.5</v>
      </c>
      <c r="N135" s="318">
        <v>87871500</v>
      </c>
      <c r="O135" s="319">
        <v>2.4641922069921452E-3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474.4</v>
      </c>
      <c r="E136" s="315">
        <v>474.56666666666661</v>
      </c>
      <c r="F136" s="316">
        <v>467.68333333333322</v>
      </c>
      <c r="G136" s="316">
        <v>460.96666666666664</v>
      </c>
      <c r="H136" s="316">
        <v>454.08333333333326</v>
      </c>
      <c r="I136" s="316">
        <v>481.28333333333319</v>
      </c>
      <c r="J136" s="316">
        <v>488.16666666666663</v>
      </c>
      <c r="K136" s="316">
        <v>494.88333333333316</v>
      </c>
      <c r="L136" s="303">
        <v>481.45</v>
      </c>
      <c r="M136" s="303">
        <v>467.85</v>
      </c>
      <c r="N136" s="318">
        <v>34833000</v>
      </c>
      <c r="O136" s="319">
        <v>4.7565341048398961E-3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2682.7</v>
      </c>
      <c r="E137" s="315">
        <v>2693.1666666666665</v>
      </c>
      <c r="F137" s="316">
        <v>2662.7333333333331</v>
      </c>
      <c r="G137" s="316">
        <v>2642.7666666666664</v>
      </c>
      <c r="H137" s="316">
        <v>2612.333333333333</v>
      </c>
      <c r="I137" s="316">
        <v>2713.1333333333332</v>
      </c>
      <c r="J137" s="316">
        <v>2743.5666666666666</v>
      </c>
      <c r="K137" s="316">
        <v>2763.5333333333333</v>
      </c>
      <c r="L137" s="303">
        <v>2723.6</v>
      </c>
      <c r="M137" s="303">
        <v>2673.2</v>
      </c>
      <c r="N137" s="318">
        <v>6688200</v>
      </c>
      <c r="O137" s="319">
        <v>4.912941176470588E-2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844.7</v>
      </c>
      <c r="E138" s="315">
        <v>844.26666666666677</v>
      </c>
      <c r="F138" s="316">
        <v>837.53333333333353</v>
      </c>
      <c r="G138" s="316">
        <v>830.36666666666679</v>
      </c>
      <c r="H138" s="316">
        <v>823.63333333333355</v>
      </c>
      <c r="I138" s="316">
        <v>851.43333333333351</v>
      </c>
      <c r="J138" s="316">
        <v>858.16666666666686</v>
      </c>
      <c r="K138" s="316">
        <v>865.33333333333348</v>
      </c>
      <c r="L138" s="303">
        <v>851</v>
      </c>
      <c r="M138" s="303">
        <v>837.1</v>
      </c>
      <c r="N138" s="318">
        <v>9996000</v>
      </c>
      <c r="O138" s="319">
        <v>-1.03362243079482E-2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1282.8</v>
      </c>
      <c r="E139" s="315">
        <v>1284.2166666666665</v>
      </c>
      <c r="F139" s="316">
        <v>1270.633333333333</v>
      </c>
      <c r="G139" s="316">
        <v>1258.4666666666665</v>
      </c>
      <c r="H139" s="316">
        <v>1244.883333333333</v>
      </c>
      <c r="I139" s="316">
        <v>1296.383333333333</v>
      </c>
      <c r="J139" s="316">
        <v>1309.9666666666665</v>
      </c>
      <c r="K139" s="316">
        <v>1322.133333333333</v>
      </c>
      <c r="L139" s="303">
        <v>1297.8</v>
      </c>
      <c r="M139" s="303">
        <v>1272.05</v>
      </c>
      <c r="N139" s="318">
        <v>5632500</v>
      </c>
      <c r="O139" s="319">
        <v>3.17351284517104E-2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2619.6999999999998</v>
      </c>
      <c r="E140" s="315">
        <v>2596.0333333333333</v>
      </c>
      <c r="F140" s="316">
        <v>2544.0666666666666</v>
      </c>
      <c r="G140" s="316">
        <v>2468.4333333333334</v>
      </c>
      <c r="H140" s="316">
        <v>2416.4666666666667</v>
      </c>
      <c r="I140" s="316">
        <v>2671.6666666666665</v>
      </c>
      <c r="J140" s="316">
        <v>2723.6333333333328</v>
      </c>
      <c r="K140" s="316">
        <v>2799.2666666666664</v>
      </c>
      <c r="L140" s="303">
        <v>2648</v>
      </c>
      <c r="M140" s="303">
        <v>2520.4</v>
      </c>
      <c r="N140" s="318">
        <v>1028250</v>
      </c>
      <c r="O140" s="319">
        <v>-6.776971894832276E-2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309.2</v>
      </c>
      <c r="E141" s="315">
        <v>310.11666666666667</v>
      </c>
      <c r="F141" s="316">
        <v>307.48333333333335</v>
      </c>
      <c r="G141" s="316">
        <v>305.76666666666665</v>
      </c>
      <c r="H141" s="316">
        <v>303.13333333333333</v>
      </c>
      <c r="I141" s="316">
        <v>311.83333333333337</v>
      </c>
      <c r="J141" s="316">
        <v>314.4666666666667</v>
      </c>
      <c r="K141" s="316">
        <v>316.18333333333339</v>
      </c>
      <c r="L141" s="303">
        <v>312.75</v>
      </c>
      <c r="M141" s="303">
        <v>308.39999999999998</v>
      </c>
      <c r="N141" s="318">
        <v>2295000</v>
      </c>
      <c r="O141" s="319">
        <v>3.2388663967611336E-2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483.4</v>
      </c>
      <c r="E142" s="315">
        <v>481.4666666666667</v>
      </c>
      <c r="F142" s="316">
        <v>477.78333333333342</v>
      </c>
      <c r="G142" s="316">
        <v>472.16666666666674</v>
      </c>
      <c r="H142" s="316">
        <v>468.48333333333346</v>
      </c>
      <c r="I142" s="316">
        <v>487.08333333333337</v>
      </c>
      <c r="J142" s="316">
        <v>490.76666666666665</v>
      </c>
      <c r="K142" s="316">
        <v>496.38333333333333</v>
      </c>
      <c r="L142" s="303">
        <v>485.15</v>
      </c>
      <c r="M142" s="303">
        <v>475.85</v>
      </c>
      <c r="N142" s="318">
        <v>4935000</v>
      </c>
      <c r="O142" s="319">
        <v>6.8829593693147367E-2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1025.95</v>
      </c>
      <c r="E143" s="315">
        <v>1034.3166666666666</v>
      </c>
      <c r="F143" s="316">
        <v>1015.1833333333332</v>
      </c>
      <c r="G143" s="316">
        <v>1004.4166666666665</v>
      </c>
      <c r="H143" s="316">
        <v>985.28333333333308</v>
      </c>
      <c r="I143" s="316">
        <v>1045.0833333333333</v>
      </c>
      <c r="J143" s="316">
        <v>1064.2166666666665</v>
      </c>
      <c r="K143" s="316">
        <v>1074.9833333333333</v>
      </c>
      <c r="L143" s="303">
        <v>1053.45</v>
      </c>
      <c r="M143" s="303">
        <v>1023.55</v>
      </c>
      <c r="N143" s="318">
        <v>1557500</v>
      </c>
      <c r="O143" s="319">
        <v>7.5398743354277431E-2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4848.7</v>
      </c>
      <c r="E144" s="315">
        <v>4833.2833333333338</v>
      </c>
      <c r="F144" s="316">
        <v>4806.5666666666675</v>
      </c>
      <c r="G144" s="316">
        <v>4764.4333333333334</v>
      </c>
      <c r="H144" s="316">
        <v>4737.7166666666672</v>
      </c>
      <c r="I144" s="316">
        <v>4875.4166666666679</v>
      </c>
      <c r="J144" s="316">
        <v>4902.1333333333332</v>
      </c>
      <c r="K144" s="316">
        <v>4944.2666666666682</v>
      </c>
      <c r="L144" s="303">
        <v>4860</v>
      </c>
      <c r="M144" s="303">
        <v>4791.1499999999996</v>
      </c>
      <c r="N144" s="318">
        <v>1946400</v>
      </c>
      <c r="O144" s="319">
        <v>-4.1371158392434985E-2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431.35</v>
      </c>
      <c r="E145" s="315">
        <v>432.06666666666666</v>
      </c>
      <c r="F145" s="316">
        <v>424.98333333333335</v>
      </c>
      <c r="G145" s="316">
        <v>418.61666666666667</v>
      </c>
      <c r="H145" s="316">
        <v>411.53333333333336</v>
      </c>
      <c r="I145" s="316">
        <v>438.43333333333334</v>
      </c>
      <c r="J145" s="316">
        <v>445.51666666666671</v>
      </c>
      <c r="K145" s="316">
        <v>451.88333333333333</v>
      </c>
      <c r="L145" s="303">
        <v>439.15</v>
      </c>
      <c r="M145" s="303">
        <v>425.7</v>
      </c>
      <c r="N145" s="318">
        <v>19743100</v>
      </c>
      <c r="O145" s="319">
        <v>4.9188255613126078E-2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103.85</v>
      </c>
      <c r="E146" s="315">
        <v>103.06666666666666</v>
      </c>
      <c r="F146" s="316">
        <v>101.98333333333332</v>
      </c>
      <c r="G146" s="316">
        <v>100.11666666666666</v>
      </c>
      <c r="H146" s="316">
        <v>99.033333333333317</v>
      </c>
      <c r="I146" s="316">
        <v>104.93333333333332</v>
      </c>
      <c r="J146" s="316">
        <v>106.01666666666667</v>
      </c>
      <c r="K146" s="316">
        <v>107.88333333333333</v>
      </c>
      <c r="L146" s="303">
        <v>104.15</v>
      </c>
      <c r="M146" s="303">
        <v>101.2</v>
      </c>
      <c r="N146" s="318">
        <v>84890400</v>
      </c>
      <c r="O146" s="319">
        <v>1.4628437682855471E-3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758.45</v>
      </c>
      <c r="E147" s="315">
        <v>758.03333333333342</v>
      </c>
      <c r="F147" s="316">
        <v>749.96666666666681</v>
      </c>
      <c r="G147" s="316">
        <v>741.48333333333335</v>
      </c>
      <c r="H147" s="316">
        <v>733.41666666666674</v>
      </c>
      <c r="I147" s="316">
        <v>766.51666666666688</v>
      </c>
      <c r="J147" s="316">
        <v>774.58333333333348</v>
      </c>
      <c r="K147" s="316">
        <v>783.06666666666695</v>
      </c>
      <c r="L147" s="303">
        <v>766.1</v>
      </c>
      <c r="M147" s="303">
        <v>749.55</v>
      </c>
      <c r="N147" s="318">
        <v>3131000</v>
      </c>
      <c r="O147" s="319">
        <v>9.2844677137870854E-2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347.05</v>
      </c>
      <c r="E148" s="315">
        <v>348.11666666666662</v>
      </c>
      <c r="F148" s="316">
        <v>344.33333333333326</v>
      </c>
      <c r="G148" s="316">
        <v>341.61666666666662</v>
      </c>
      <c r="H148" s="316">
        <v>337.83333333333326</v>
      </c>
      <c r="I148" s="316">
        <v>350.83333333333326</v>
      </c>
      <c r="J148" s="316">
        <v>354.61666666666667</v>
      </c>
      <c r="K148" s="316">
        <v>357.33333333333326</v>
      </c>
      <c r="L148" s="303">
        <v>351.9</v>
      </c>
      <c r="M148" s="303">
        <v>345.4</v>
      </c>
      <c r="N148" s="318">
        <v>26384000</v>
      </c>
      <c r="O148" s="319">
        <v>1.9789734075448363E-2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199.1</v>
      </c>
      <c r="E149" s="315">
        <v>198.35</v>
      </c>
      <c r="F149" s="316">
        <v>195.7</v>
      </c>
      <c r="G149" s="316">
        <v>192.29999999999998</v>
      </c>
      <c r="H149" s="316">
        <v>189.64999999999998</v>
      </c>
      <c r="I149" s="316">
        <v>201.75</v>
      </c>
      <c r="J149" s="316">
        <v>204.40000000000003</v>
      </c>
      <c r="K149" s="316">
        <v>207.8</v>
      </c>
      <c r="L149" s="303">
        <v>201</v>
      </c>
      <c r="M149" s="303">
        <v>194.95</v>
      </c>
      <c r="N149" s="318">
        <v>30489000</v>
      </c>
      <c r="O149" s="319">
        <v>4.050582888757163E-3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44148</v>
      </c>
    </row>
    <row r="7" spans="1:15">
      <c r="A7"/>
    </row>
    <row r="8" spans="1:15" ht="28.5" customHeight="1">
      <c r="A8" s="574" t="s">
        <v>16</v>
      </c>
      <c r="B8" s="575" t="s">
        <v>18</v>
      </c>
      <c r="C8" s="573" t="s">
        <v>19</v>
      </c>
      <c r="D8" s="573" t="s">
        <v>20</v>
      </c>
      <c r="E8" s="573" t="s">
        <v>21</v>
      </c>
      <c r="F8" s="573"/>
      <c r="G8" s="573"/>
      <c r="H8" s="573" t="s">
        <v>22</v>
      </c>
      <c r="I8" s="573"/>
      <c r="J8" s="573"/>
      <c r="K8" s="273"/>
      <c r="L8" s="281"/>
      <c r="M8" s="281"/>
    </row>
    <row r="9" spans="1:15" ht="36" customHeight="1">
      <c r="A9" s="569"/>
      <c r="B9" s="571"/>
      <c r="C9" s="576" t="s">
        <v>23</v>
      </c>
      <c r="D9" s="576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12690.8</v>
      </c>
      <c r="D10" s="302">
        <v>12685.599999999999</v>
      </c>
      <c r="E10" s="302">
        <v>12630.049999999997</v>
      </c>
      <c r="F10" s="302">
        <v>12569.3</v>
      </c>
      <c r="G10" s="302">
        <v>12513.749999999998</v>
      </c>
      <c r="H10" s="302">
        <v>12746.349999999997</v>
      </c>
      <c r="I10" s="302">
        <v>12801.9</v>
      </c>
      <c r="J10" s="302">
        <v>12862.649999999996</v>
      </c>
      <c r="K10" s="301">
        <v>12741.15</v>
      </c>
      <c r="L10" s="301">
        <v>12624.85</v>
      </c>
      <c r="M10" s="306"/>
    </row>
    <row r="11" spans="1:15">
      <c r="A11" s="300">
        <v>2</v>
      </c>
      <c r="B11" s="276" t="s">
        <v>220</v>
      </c>
      <c r="C11" s="303">
        <v>28278.799999999999</v>
      </c>
      <c r="D11" s="278">
        <v>28339.25</v>
      </c>
      <c r="E11" s="278">
        <v>28005.599999999999</v>
      </c>
      <c r="F11" s="278">
        <v>27732.399999999998</v>
      </c>
      <c r="G11" s="278">
        <v>27398.749999999996</v>
      </c>
      <c r="H11" s="278">
        <v>28612.45</v>
      </c>
      <c r="I11" s="278">
        <v>28946.100000000002</v>
      </c>
      <c r="J11" s="278">
        <v>29219.300000000003</v>
      </c>
      <c r="K11" s="303">
        <v>28672.9</v>
      </c>
      <c r="L11" s="303">
        <v>28066.05</v>
      </c>
      <c r="M11" s="306"/>
    </row>
    <row r="12" spans="1:15">
      <c r="A12" s="300">
        <v>3</v>
      </c>
      <c r="B12" s="284" t="s">
        <v>221</v>
      </c>
      <c r="C12" s="303">
        <v>1414.5</v>
      </c>
      <c r="D12" s="278">
        <v>1419.4666666666665</v>
      </c>
      <c r="E12" s="278">
        <v>1403.5333333333328</v>
      </c>
      <c r="F12" s="278">
        <v>1392.5666666666664</v>
      </c>
      <c r="G12" s="278">
        <v>1376.6333333333328</v>
      </c>
      <c r="H12" s="278">
        <v>1430.4333333333329</v>
      </c>
      <c r="I12" s="278">
        <v>1446.3666666666668</v>
      </c>
      <c r="J12" s="278">
        <v>1457.333333333333</v>
      </c>
      <c r="K12" s="303">
        <v>1435.4</v>
      </c>
      <c r="L12" s="303">
        <v>1408.5</v>
      </c>
      <c r="M12" s="306"/>
    </row>
    <row r="13" spans="1:15">
      <c r="A13" s="300">
        <v>4</v>
      </c>
      <c r="B13" s="276" t="s">
        <v>222</v>
      </c>
      <c r="C13" s="303">
        <v>3344.1</v>
      </c>
      <c r="D13" s="278">
        <v>3338.0499999999997</v>
      </c>
      <c r="E13" s="278">
        <v>3326.6499999999996</v>
      </c>
      <c r="F13" s="278">
        <v>3309.2</v>
      </c>
      <c r="G13" s="278">
        <v>3297.7999999999997</v>
      </c>
      <c r="H13" s="278">
        <v>3355.4999999999995</v>
      </c>
      <c r="I13" s="278">
        <v>3366.9</v>
      </c>
      <c r="J13" s="278">
        <v>3384.3499999999995</v>
      </c>
      <c r="K13" s="303">
        <v>3349.45</v>
      </c>
      <c r="L13" s="303">
        <v>3320.6</v>
      </c>
      <c r="M13" s="306"/>
    </row>
    <row r="14" spans="1:15">
      <c r="A14" s="300">
        <v>5</v>
      </c>
      <c r="B14" s="276" t="s">
        <v>223</v>
      </c>
      <c r="C14" s="303">
        <v>21363.35</v>
      </c>
      <c r="D14" s="278">
        <v>21421.699999999997</v>
      </c>
      <c r="E14" s="278">
        <v>21233.349999999995</v>
      </c>
      <c r="F14" s="278">
        <v>21103.35</v>
      </c>
      <c r="G14" s="278">
        <v>20914.999999999996</v>
      </c>
      <c r="H14" s="278">
        <v>21551.699999999993</v>
      </c>
      <c r="I14" s="278">
        <v>21740.05</v>
      </c>
      <c r="J14" s="278">
        <v>21870.049999999992</v>
      </c>
      <c r="K14" s="303">
        <v>21610.05</v>
      </c>
      <c r="L14" s="303">
        <v>21291.7</v>
      </c>
      <c r="M14" s="306"/>
    </row>
    <row r="15" spans="1:15">
      <c r="A15" s="300">
        <v>6</v>
      </c>
      <c r="B15" s="276" t="s">
        <v>224</v>
      </c>
      <c r="C15" s="303">
        <v>2483.4499999999998</v>
      </c>
      <c r="D15" s="278">
        <v>2485.1</v>
      </c>
      <c r="E15" s="278">
        <v>2467.2999999999997</v>
      </c>
      <c r="F15" s="278">
        <v>2451.1499999999996</v>
      </c>
      <c r="G15" s="278">
        <v>2433.3499999999995</v>
      </c>
      <c r="H15" s="278">
        <v>2501.25</v>
      </c>
      <c r="I15" s="278">
        <v>2519.0500000000002</v>
      </c>
      <c r="J15" s="278">
        <v>2535.2000000000003</v>
      </c>
      <c r="K15" s="303">
        <v>2502.9</v>
      </c>
      <c r="L15" s="303">
        <v>2468.9499999999998</v>
      </c>
      <c r="M15" s="306"/>
    </row>
    <row r="16" spans="1:15">
      <c r="A16" s="300">
        <v>7</v>
      </c>
      <c r="B16" s="276" t="s">
        <v>225</v>
      </c>
      <c r="C16" s="303">
        <v>5069.2</v>
      </c>
      <c r="D16" s="278">
        <v>5061.2</v>
      </c>
      <c r="E16" s="278">
        <v>5041.8499999999995</v>
      </c>
      <c r="F16" s="278">
        <v>5014.5</v>
      </c>
      <c r="G16" s="278">
        <v>4995.1499999999996</v>
      </c>
      <c r="H16" s="278">
        <v>5088.5499999999993</v>
      </c>
      <c r="I16" s="278">
        <v>5107.8999999999996</v>
      </c>
      <c r="J16" s="278">
        <v>5135.2499999999991</v>
      </c>
      <c r="K16" s="303">
        <v>5080.55</v>
      </c>
      <c r="L16" s="303">
        <v>5033.8500000000004</v>
      </c>
      <c r="M16" s="306"/>
    </row>
    <row r="17" spans="1:13">
      <c r="A17" s="300">
        <v>8</v>
      </c>
      <c r="B17" s="276" t="s">
        <v>802</v>
      </c>
      <c r="C17" s="276">
        <v>1083.8</v>
      </c>
      <c r="D17" s="278">
        <v>1075.8999999999999</v>
      </c>
      <c r="E17" s="278">
        <v>1054.8999999999996</v>
      </c>
      <c r="F17" s="278">
        <v>1025.9999999999998</v>
      </c>
      <c r="G17" s="278">
        <v>1004.9999999999995</v>
      </c>
      <c r="H17" s="278">
        <v>1104.7999999999997</v>
      </c>
      <c r="I17" s="278">
        <v>1125.8000000000002</v>
      </c>
      <c r="J17" s="278">
        <v>1154.6999999999998</v>
      </c>
      <c r="K17" s="276">
        <v>1096.9000000000001</v>
      </c>
      <c r="L17" s="276">
        <v>1047</v>
      </c>
      <c r="M17" s="276">
        <v>3.1569699999999998</v>
      </c>
    </row>
    <row r="18" spans="1:13">
      <c r="A18" s="300">
        <v>9</v>
      </c>
      <c r="B18" s="276" t="s">
        <v>295</v>
      </c>
      <c r="C18" s="276">
        <v>15303.7</v>
      </c>
      <c r="D18" s="278">
        <v>15362.85</v>
      </c>
      <c r="E18" s="278">
        <v>15215.95</v>
      </c>
      <c r="F18" s="278">
        <v>15128.2</v>
      </c>
      <c r="G18" s="278">
        <v>14981.300000000001</v>
      </c>
      <c r="H18" s="278">
        <v>15450.6</v>
      </c>
      <c r="I18" s="278">
        <v>15597.499999999998</v>
      </c>
      <c r="J18" s="278">
        <v>15685.25</v>
      </c>
      <c r="K18" s="276">
        <v>15509.75</v>
      </c>
      <c r="L18" s="276">
        <v>15275.1</v>
      </c>
      <c r="M18" s="276">
        <v>0.12909999999999999</v>
      </c>
    </row>
    <row r="19" spans="1:13">
      <c r="A19" s="300">
        <v>10</v>
      </c>
      <c r="B19" s="276" t="s">
        <v>227</v>
      </c>
      <c r="C19" s="276">
        <v>74</v>
      </c>
      <c r="D19" s="278">
        <v>73.466666666666669</v>
      </c>
      <c r="E19" s="278">
        <v>72.533333333333331</v>
      </c>
      <c r="F19" s="278">
        <v>71.066666666666663</v>
      </c>
      <c r="G19" s="278">
        <v>70.133333333333326</v>
      </c>
      <c r="H19" s="278">
        <v>74.933333333333337</v>
      </c>
      <c r="I19" s="278">
        <v>75.866666666666674</v>
      </c>
      <c r="J19" s="278">
        <v>77.333333333333343</v>
      </c>
      <c r="K19" s="276">
        <v>74.400000000000006</v>
      </c>
      <c r="L19" s="276">
        <v>72</v>
      </c>
      <c r="M19" s="276">
        <v>31.838370000000001</v>
      </c>
    </row>
    <row r="20" spans="1:13">
      <c r="A20" s="300">
        <v>11</v>
      </c>
      <c r="B20" s="276" t="s">
        <v>228</v>
      </c>
      <c r="C20" s="276">
        <v>155.55000000000001</v>
      </c>
      <c r="D20" s="278">
        <v>155.85</v>
      </c>
      <c r="E20" s="278">
        <v>154.39999999999998</v>
      </c>
      <c r="F20" s="278">
        <v>153.24999999999997</v>
      </c>
      <c r="G20" s="278">
        <v>151.79999999999995</v>
      </c>
      <c r="H20" s="278">
        <v>157</v>
      </c>
      <c r="I20" s="278">
        <v>158.44999999999999</v>
      </c>
      <c r="J20" s="278">
        <v>159.60000000000002</v>
      </c>
      <c r="K20" s="276">
        <v>157.30000000000001</v>
      </c>
      <c r="L20" s="276">
        <v>154.69999999999999</v>
      </c>
      <c r="M20" s="276">
        <v>7.30694</v>
      </c>
    </row>
    <row r="21" spans="1:13">
      <c r="A21" s="300">
        <v>12</v>
      </c>
      <c r="B21" s="276" t="s">
        <v>38</v>
      </c>
      <c r="C21" s="276">
        <v>1674.9</v>
      </c>
      <c r="D21" s="278">
        <v>1671.0999999999997</v>
      </c>
      <c r="E21" s="278">
        <v>1656.1499999999994</v>
      </c>
      <c r="F21" s="278">
        <v>1637.3999999999996</v>
      </c>
      <c r="G21" s="278">
        <v>1622.4499999999994</v>
      </c>
      <c r="H21" s="278">
        <v>1689.8499999999995</v>
      </c>
      <c r="I21" s="278">
        <v>1704.7999999999997</v>
      </c>
      <c r="J21" s="278">
        <v>1723.5499999999995</v>
      </c>
      <c r="K21" s="276">
        <v>1686.05</v>
      </c>
      <c r="L21" s="276">
        <v>1652.35</v>
      </c>
      <c r="M21" s="276">
        <v>15.141640000000001</v>
      </c>
    </row>
    <row r="22" spans="1:13">
      <c r="A22" s="300">
        <v>13</v>
      </c>
      <c r="B22" s="276" t="s">
        <v>296</v>
      </c>
      <c r="C22" s="276">
        <v>240.55</v>
      </c>
      <c r="D22" s="278">
        <v>238.81666666666669</v>
      </c>
      <c r="E22" s="278">
        <v>234.98333333333338</v>
      </c>
      <c r="F22" s="278">
        <v>229.41666666666669</v>
      </c>
      <c r="G22" s="278">
        <v>225.58333333333337</v>
      </c>
      <c r="H22" s="278">
        <v>244.38333333333338</v>
      </c>
      <c r="I22" s="278">
        <v>248.2166666666667</v>
      </c>
      <c r="J22" s="278">
        <v>253.78333333333339</v>
      </c>
      <c r="K22" s="276">
        <v>242.65</v>
      </c>
      <c r="L22" s="276">
        <v>233.25</v>
      </c>
      <c r="M22" s="276">
        <v>20.35182</v>
      </c>
    </row>
    <row r="23" spans="1:13">
      <c r="A23" s="300">
        <v>14</v>
      </c>
      <c r="B23" s="276" t="s">
        <v>41</v>
      </c>
      <c r="C23" s="276">
        <v>368.05</v>
      </c>
      <c r="D23" s="278">
        <v>369.91666666666669</v>
      </c>
      <c r="E23" s="278">
        <v>364.23333333333335</v>
      </c>
      <c r="F23" s="278">
        <v>360.41666666666669</v>
      </c>
      <c r="G23" s="278">
        <v>354.73333333333335</v>
      </c>
      <c r="H23" s="278">
        <v>373.73333333333335</v>
      </c>
      <c r="I23" s="278">
        <v>379.41666666666663</v>
      </c>
      <c r="J23" s="278">
        <v>383.23333333333335</v>
      </c>
      <c r="K23" s="276">
        <v>375.6</v>
      </c>
      <c r="L23" s="276">
        <v>366.1</v>
      </c>
      <c r="M23" s="276">
        <v>47.596589999999999</v>
      </c>
    </row>
    <row r="24" spans="1:13">
      <c r="A24" s="300">
        <v>15</v>
      </c>
      <c r="B24" s="276" t="s">
        <v>43</v>
      </c>
      <c r="C24" s="276">
        <v>36.049999999999997</v>
      </c>
      <c r="D24" s="278">
        <v>36.25</v>
      </c>
      <c r="E24" s="278">
        <v>35.799999999999997</v>
      </c>
      <c r="F24" s="278">
        <v>35.549999999999997</v>
      </c>
      <c r="G24" s="278">
        <v>35.099999999999994</v>
      </c>
      <c r="H24" s="278">
        <v>36.5</v>
      </c>
      <c r="I24" s="278">
        <v>36.950000000000003</v>
      </c>
      <c r="J24" s="278">
        <v>37.200000000000003</v>
      </c>
      <c r="K24" s="276">
        <v>36.700000000000003</v>
      </c>
      <c r="L24" s="276">
        <v>36</v>
      </c>
      <c r="M24" s="276">
        <v>26.69097</v>
      </c>
    </row>
    <row r="25" spans="1:13">
      <c r="A25" s="300">
        <v>16</v>
      </c>
      <c r="B25" s="276" t="s">
        <v>298</v>
      </c>
      <c r="C25" s="276">
        <v>325.45</v>
      </c>
      <c r="D25" s="278">
        <v>325.13333333333333</v>
      </c>
      <c r="E25" s="278">
        <v>320.31666666666666</v>
      </c>
      <c r="F25" s="278">
        <v>315.18333333333334</v>
      </c>
      <c r="G25" s="278">
        <v>310.36666666666667</v>
      </c>
      <c r="H25" s="278">
        <v>330.26666666666665</v>
      </c>
      <c r="I25" s="278">
        <v>335.08333333333326</v>
      </c>
      <c r="J25" s="278">
        <v>340.21666666666664</v>
      </c>
      <c r="K25" s="276">
        <v>329.95</v>
      </c>
      <c r="L25" s="276">
        <v>320</v>
      </c>
      <c r="M25" s="276">
        <v>5.6819699999999997</v>
      </c>
    </row>
    <row r="26" spans="1:13">
      <c r="A26" s="300">
        <v>17</v>
      </c>
      <c r="B26" s="276" t="s">
        <v>229</v>
      </c>
      <c r="C26" s="276">
        <v>1529.85</v>
      </c>
      <c r="D26" s="278">
        <v>1535.3833333333332</v>
      </c>
      <c r="E26" s="278">
        <v>1519.7666666666664</v>
      </c>
      <c r="F26" s="278">
        <v>1509.6833333333332</v>
      </c>
      <c r="G26" s="278">
        <v>1494.0666666666664</v>
      </c>
      <c r="H26" s="278">
        <v>1545.4666666666665</v>
      </c>
      <c r="I26" s="278">
        <v>1561.0833333333333</v>
      </c>
      <c r="J26" s="278">
        <v>1571.1666666666665</v>
      </c>
      <c r="K26" s="276">
        <v>1551</v>
      </c>
      <c r="L26" s="276">
        <v>1525.3</v>
      </c>
      <c r="M26" s="276">
        <v>1.5139100000000001</v>
      </c>
    </row>
    <row r="27" spans="1:13">
      <c r="A27" s="300">
        <v>18</v>
      </c>
      <c r="B27" s="276" t="s">
        <v>230</v>
      </c>
      <c r="C27" s="276">
        <v>2655.65</v>
      </c>
      <c r="D27" s="278">
        <v>2670.2166666666667</v>
      </c>
      <c r="E27" s="278">
        <v>2630.4333333333334</v>
      </c>
      <c r="F27" s="278">
        <v>2605.2166666666667</v>
      </c>
      <c r="G27" s="278">
        <v>2565.4333333333334</v>
      </c>
      <c r="H27" s="278">
        <v>2695.4333333333334</v>
      </c>
      <c r="I27" s="278">
        <v>2735.2166666666672</v>
      </c>
      <c r="J27" s="278">
        <v>2760.4333333333334</v>
      </c>
      <c r="K27" s="276">
        <v>2710</v>
      </c>
      <c r="L27" s="276">
        <v>2645</v>
      </c>
      <c r="M27" s="276">
        <v>1.14849</v>
      </c>
    </row>
    <row r="28" spans="1:13">
      <c r="A28" s="300">
        <v>19</v>
      </c>
      <c r="B28" s="276" t="s">
        <v>45</v>
      </c>
      <c r="C28" s="276">
        <v>834.95</v>
      </c>
      <c r="D28" s="278">
        <v>831.63333333333333</v>
      </c>
      <c r="E28" s="278">
        <v>823.31666666666661</v>
      </c>
      <c r="F28" s="278">
        <v>811.68333333333328</v>
      </c>
      <c r="G28" s="278">
        <v>803.36666666666656</v>
      </c>
      <c r="H28" s="278">
        <v>843.26666666666665</v>
      </c>
      <c r="I28" s="278">
        <v>851.58333333333348</v>
      </c>
      <c r="J28" s="278">
        <v>863.2166666666667</v>
      </c>
      <c r="K28" s="276">
        <v>839.95</v>
      </c>
      <c r="L28" s="276">
        <v>820</v>
      </c>
      <c r="M28" s="276">
        <v>5.3924200000000004</v>
      </c>
    </row>
    <row r="29" spans="1:13">
      <c r="A29" s="300">
        <v>20</v>
      </c>
      <c r="B29" s="276" t="s">
        <v>46</v>
      </c>
      <c r="C29" s="276">
        <v>262.85000000000002</v>
      </c>
      <c r="D29" s="278">
        <v>261.13333333333338</v>
      </c>
      <c r="E29" s="278">
        <v>257.91666666666674</v>
      </c>
      <c r="F29" s="278">
        <v>252.98333333333335</v>
      </c>
      <c r="G29" s="278">
        <v>249.76666666666671</v>
      </c>
      <c r="H29" s="278">
        <v>266.06666666666678</v>
      </c>
      <c r="I29" s="278">
        <v>269.28333333333336</v>
      </c>
      <c r="J29" s="278">
        <v>274.21666666666681</v>
      </c>
      <c r="K29" s="276">
        <v>264.35000000000002</v>
      </c>
      <c r="L29" s="276">
        <v>256.2</v>
      </c>
      <c r="M29" s="276">
        <v>66.988389999999995</v>
      </c>
    </row>
    <row r="30" spans="1:13">
      <c r="A30" s="300">
        <v>21</v>
      </c>
      <c r="B30" s="276" t="s">
        <v>47</v>
      </c>
      <c r="C30" s="276">
        <v>2110.4499999999998</v>
      </c>
      <c r="D30" s="278">
        <v>2136.5499999999997</v>
      </c>
      <c r="E30" s="278">
        <v>2067.8999999999996</v>
      </c>
      <c r="F30" s="278">
        <v>2025.35</v>
      </c>
      <c r="G30" s="278">
        <v>1956.6999999999998</v>
      </c>
      <c r="H30" s="278">
        <v>2179.0999999999995</v>
      </c>
      <c r="I30" s="278">
        <v>2247.75</v>
      </c>
      <c r="J30" s="278">
        <v>2290.2999999999993</v>
      </c>
      <c r="K30" s="276">
        <v>2205.1999999999998</v>
      </c>
      <c r="L30" s="276">
        <v>2094</v>
      </c>
      <c r="M30" s="276">
        <v>24.35538</v>
      </c>
    </row>
    <row r="31" spans="1:13">
      <c r="A31" s="300">
        <v>22</v>
      </c>
      <c r="B31" s="276" t="s">
        <v>48</v>
      </c>
      <c r="C31" s="276">
        <v>164.25</v>
      </c>
      <c r="D31" s="278">
        <v>162.95000000000002</v>
      </c>
      <c r="E31" s="278">
        <v>160.40000000000003</v>
      </c>
      <c r="F31" s="278">
        <v>156.55000000000001</v>
      </c>
      <c r="G31" s="278">
        <v>154.00000000000003</v>
      </c>
      <c r="H31" s="278">
        <v>166.80000000000004</v>
      </c>
      <c r="I31" s="278">
        <v>169.35000000000005</v>
      </c>
      <c r="J31" s="278">
        <v>173.20000000000005</v>
      </c>
      <c r="K31" s="276">
        <v>165.5</v>
      </c>
      <c r="L31" s="276">
        <v>159.1</v>
      </c>
      <c r="M31" s="276">
        <v>80.401920000000004</v>
      </c>
    </row>
    <row r="32" spans="1:13">
      <c r="A32" s="300">
        <v>23</v>
      </c>
      <c r="B32" s="276" t="s">
        <v>49</v>
      </c>
      <c r="C32" s="276">
        <v>90.1</v>
      </c>
      <c r="D32" s="278">
        <v>90.033333333333346</v>
      </c>
      <c r="E32" s="278">
        <v>88.916666666666686</v>
      </c>
      <c r="F32" s="278">
        <v>87.733333333333334</v>
      </c>
      <c r="G32" s="278">
        <v>86.616666666666674</v>
      </c>
      <c r="H32" s="278">
        <v>91.216666666666697</v>
      </c>
      <c r="I32" s="278">
        <v>92.333333333333343</v>
      </c>
      <c r="J32" s="278">
        <v>93.516666666666708</v>
      </c>
      <c r="K32" s="276">
        <v>91.15</v>
      </c>
      <c r="L32" s="276">
        <v>88.85</v>
      </c>
      <c r="M32" s="276">
        <v>331.02177999999998</v>
      </c>
    </row>
    <row r="33" spans="1:13">
      <c r="A33" s="300">
        <v>24</v>
      </c>
      <c r="B33" s="276" t="s">
        <v>51</v>
      </c>
      <c r="C33" s="276">
        <v>2171.8000000000002</v>
      </c>
      <c r="D33" s="278">
        <v>2178.5166666666669</v>
      </c>
      <c r="E33" s="278">
        <v>2155.2833333333338</v>
      </c>
      <c r="F33" s="278">
        <v>2138.7666666666669</v>
      </c>
      <c r="G33" s="278">
        <v>2115.5333333333338</v>
      </c>
      <c r="H33" s="278">
        <v>2195.0333333333338</v>
      </c>
      <c r="I33" s="278">
        <v>2218.2666666666664</v>
      </c>
      <c r="J33" s="278">
        <v>2234.7833333333338</v>
      </c>
      <c r="K33" s="276">
        <v>2201.75</v>
      </c>
      <c r="L33" s="276">
        <v>2162</v>
      </c>
      <c r="M33" s="276">
        <v>16.260539999999999</v>
      </c>
    </row>
    <row r="34" spans="1:13">
      <c r="A34" s="300">
        <v>25</v>
      </c>
      <c r="B34" s="276" t="s">
        <v>226</v>
      </c>
      <c r="C34" s="276">
        <v>826.95</v>
      </c>
      <c r="D34" s="278">
        <v>837.68333333333339</v>
      </c>
      <c r="E34" s="278">
        <v>805.36666666666679</v>
      </c>
      <c r="F34" s="278">
        <v>783.78333333333342</v>
      </c>
      <c r="G34" s="278">
        <v>751.46666666666681</v>
      </c>
      <c r="H34" s="278">
        <v>859.26666666666677</v>
      </c>
      <c r="I34" s="278">
        <v>891.58333333333337</v>
      </c>
      <c r="J34" s="278">
        <v>913.16666666666674</v>
      </c>
      <c r="K34" s="276">
        <v>870</v>
      </c>
      <c r="L34" s="276">
        <v>816.1</v>
      </c>
      <c r="M34" s="276">
        <v>7.0930900000000001</v>
      </c>
    </row>
    <row r="35" spans="1:13">
      <c r="A35" s="300">
        <v>26</v>
      </c>
      <c r="B35" s="276" t="s">
        <v>53</v>
      </c>
      <c r="C35" s="276">
        <v>839</v>
      </c>
      <c r="D35" s="278">
        <v>834.33333333333337</v>
      </c>
      <c r="E35" s="278">
        <v>804.66666666666674</v>
      </c>
      <c r="F35" s="278">
        <v>770.33333333333337</v>
      </c>
      <c r="G35" s="278">
        <v>740.66666666666674</v>
      </c>
      <c r="H35" s="278">
        <v>868.66666666666674</v>
      </c>
      <c r="I35" s="278">
        <v>898.33333333333348</v>
      </c>
      <c r="J35" s="278">
        <v>932.66666666666674</v>
      </c>
      <c r="K35" s="276">
        <v>864</v>
      </c>
      <c r="L35" s="276">
        <v>800</v>
      </c>
      <c r="M35" s="276">
        <v>171.69195999999999</v>
      </c>
    </row>
    <row r="36" spans="1:13">
      <c r="A36" s="300">
        <v>27</v>
      </c>
      <c r="B36" s="276" t="s">
        <v>55</v>
      </c>
      <c r="C36" s="276">
        <v>599.70000000000005</v>
      </c>
      <c r="D36" s="278">
        <v>599.65</v>
      </c>
      <c r="E36" s="278">
        <v>588.84999999999991</v>
      </c>
      <c r="F36" s="278">
        <v>577.99999999999989</v>
      </c>
      <c r="G36" s="278">
        <v>567.19999999999982</v>
      </c>
      <c r="H36" s="278">
        <v>610.5</v>
      </c>
      <c r="I36" s="278">
        <v>621.29999999999995</v>
      </c>
      <c r="J36" s="278">
        <v>632.15000000000009</v>
      </c>
      <c r="K36" s="276">
        <v>610.45000000000005</v>
      </c>
      <c r="L36" s="276">
        <v>588.79999999999995</v>
      </c>
      <c r="M36" s="276">
        <v>342.44439</v>
      </c>
    </row>
    <row r="37" spans="1:13">
      <c r="A37" s="300">
        <v>28</v>
      </c>
      <c r="B37" s="276" t="s">
        <v>56</v>
      </c>
      <c r="C37" s="276">
        <v>3017.45</v>
      </c>
      <c r="D37" s="278">
        <v>3018.2000000000003</v>
      </c>
      <c r="E37" s="278">
        <v>2995.5000000000005</v>
      </c>
      <c r="F37" s="278">
        <v>2973.55</v>
      </c>
      <c r="G37" s="278">
        <v>2950.8500000000004</v>
      </c>
      <c r="H37" s="278">
        <v>3040.1500000000005</v>
      </c>
      <c r="I37" s="278">
        <v>3062.8500000000004</v>
      </c>
      <c r="J37" s="278">
        <v>3084.8000000000006</v>
      </c>
      <c r="K37" s="276">
        <v>3040.9</v>
      </c>
      <c r="L37" s="276">
        <v>2996.25</v>
      </c>
      <c r="M37" s="276">
        <v>6.4625700000000004</v>
      </c>
    </row>
    <row r="38" spans="1:13">
      <c r="A38" s="300">
        <v>29</v>
      </c>
      <c r="B38" s="276" t="s">
        <v>58</v>
      </c>
      <c r="C38" s="276">
        <v>7026.2</v>
      </c>
      <c r="D38" s="278">
        <v>6978.95</v>
      </c>
      <c r="E38" s="278">
        <v>6897.9</v>
      </c>
      <c r="F38" s="278">
        <v>6769.5999999999995</v>
      </c>
      <c r="G38" s="278">
        <v>6688.5499999999993</v>
      </c>
      <c r="H38" s="278">
        <v>7107.25</v>
      </c>
      <c r="I38" s="278">
        <v>7188.3000000000011</v>
      </c>
      <c r="J38" s="278">
        <v>7316.6</v>
      </c>
      <c r="K38" s="276">
        <v>7060</v>
      </c>
      <c r="L38" s="276">
        <v>6850.65</v>
      </c>
      <c r="M38" s="276">
        <v>12.80916</v>
      </c>
    </row>
    <row r="39" spans="1:13">
      <c r="A39" s="300">
        <v>30</v>
      </c>
      <c r="B39" s="276" t="s">
        <v>232</v>
      </c>
      <c r="C39" s="276">
        <v>2678.1</v>
      </c>
      <c r="D39" s="278">
        <v>2689.2666666666664</v>
      </c>
      <c r="E39" s="278">
        <v>2649.833333333333</v>
      </c>
      <c r="F39" s="278">
        <v>2621.5666666666666</v>
      </c>
      <c r="G39" s="278">
        <v>2582.1333333333332</v>
      </c>
      <c r="H39" s="278">
        <v>2717.5333333333328</v>
      </c>
      <c r="I39" s="278">
        <v>2756.9666666666662</v>
      </c>
      <c r="J39" s="278">
        <v>2785.2333333333327</v>
      </c>
      <c r="K39" s="276">
        <v>2728.7</v>
      </c>
      <c r="L39" s="276">
        <v>2661</v>
      </c>
      <c r="M39" s="276">
        <v>1.1418699999999999</v>
      </c>
    </row>
    <row r="40" spans="1:13">
      <c r="A40" s="300">
        <v>31</v>
      </c>
      <c r="B40" s="276" t="s">
        <v>59</v>
      </c>
      <c r="C40" s="276">
        <v>4298.3</v>
      </c>
      <c r="D40" s="278">
        <v>4274.45</v>
      </c>
      <c r="E40" s="278">
        <v>4223.8999999999996</v>
      </c>
      <c r="F40" s="278">
        <v>4149.5</v>
      </c>
      <c r="G40" s="278">
        <v>4098.95</v>
      </c>
      <c r="H40" s="278">
        <v>4348.8499999999995</v>
      </c>
      <c r="I40" s="278">
        <v>4399.4000000000005</v>
      </c>
      <c r="J40" s="278">
        <v>4473.7999999999993</v>
      </c>
      <c r="K40" s="276">
        <v>4325</v>
      </c>
      <c r="L40" s="276">
        <v>4200.05</v>
      </c>
      <c r="M40" s="276">
        <v>55.900379999999998</v>
      </c>
    </row>
    <row r="41" spans="1:13">
      <c r="A41" s="300">
        <v>32</v>
      </c>
      <c r="B41" s="276" t="s">
        <v>60</v>
      </c>
      <c r="C41" s="276">
        <v>1570.85</v>
      </c>
      <c r="D41" s="278">
        <v>1552.25</v>
      </c>
      <c r="E41" s="278">
        <v>1523.6</v>
      </c>
      <c r="F41" s="278">
        <v>1476.35</v>
      </c>
      <c r="G41" s="278">
        <v>1447.6999999999998</v>
      </c>
      <c r="H41" s="278">
        <v>1599.5</v>
      </c>
      <c r="I41" s="278">
        <v>1628.15</v>
      </c>
      <c r="J41" s="278">
        <v>1675.4</v>
      </c>
      <c r="K41" s="276">
        <v>1580.9</v>
      </c>
      <c r="L41" s="276">
        <v>1505</v>
      </c>
      <c r="M41" s="276">
        <v>17.166170000000001</v>
      </c>
    </row>
    <row r="42" spans="1:13">
      <c r="A42" s="300">
        <v>33</v>
      </c>
      <c r="B42" s="276" t="s">
        <v>233</v>
      </c>
      <c r="C42" s="276">
        <v>337.75</v>
      </c>
      <c r="D42" s="278">
        <v>335.93333333333334</v>
      </c>
      <c r="E42" s="278">
        <v>332.06666666666666</v>
      </c>
      <c r="F42" s="278">
        <v>326.38333333333333</v>
      </c>
      <c r="G42" s="278">
        <v>322.51666666666665</v>
      </c>
      <c r="H42" s="278">
        <v>341.61666666666667</v>
      </c>
      <c r="I42" s="278">
        <v>345.48333333333335</v>
      </c>
      <c r="J42" s="278">
        <v>351.16666666666669</v>
      </c>
      <c r="K42" s="276">
        <v>339.8</v>
      </c>
      <c r="L42" s="276">
        <v>330.25</v>
      </c>
      <c r="M42" s="276">
        <v>85.838380000000001</v>
      </c>
    </row>
    <row r="43" spans="1:13">
      <c r="A43" s="300">
        <v>34</v>
      </c>
      <c r="B43" s="276" t="s">
        <v>61</v>
      </c>
      <c r="C43" s="276">
        <v>45.65</v>
      </c>
      <c r="D43" s="278">
        <v>46.1</v>
      </c>
      <c r="E43" s="278">
        <v>44.95</v>
      </c>
      <c r="F43" s="278">
        <v>44.25</v>
      </c>
      <c r="G43" s="278">
        <v>43.1</v>
      </c>
      <c r="H43" s="278">
        <v>46.800000000000004</v>
      </c>
      <c r="I43" s="278">
        <v>47.949999999999996</v>
      </c>
      <c r="J43" s="278">
        <v>48.650000000000006</v>
      </c>
      <c r="K43" s="276">
        <v>47.25</v>
      </c>
      <c r="L43" s="276">
        <v>45.4</v>
      </c>
      <c r="M43" s="276">
        <v>306.19367</v>
      </c>
    </row>
    <row r="44" spans="1:13">
      <c r="A44" s="300">
        <v>35</v>
      </c>
      <c r="B44" s="276" t="s">
        <v>62</v>
      </c>
      <c r="C44" s="276">
        <v>40.549999999999997</v>
      </c>
      <c r="D44" s="278">
        <v>40.699999999999996</v>
      </c>
      <c r="E44" s="278">
        <v>40.249999999999993</v>
      </c>
      <c r="F44" s="278">
        <v>39.949999999999996</v>
      </c>
      <c r="G44" s="278">
        <v>39.499999999999993</v>
      </c>
      <c r="H44" s="278">
        <v>40.999999999999993</v>
      </c>
      <c r="I44" s="278">
        <v>41.449999999999996</v>
      </c>
      <c r="J44" s="278">
        <v>41.749999999999993</v>
      </c>
      <c r="K44" s="276">
        <v>41.15</v>
      </c>
      <c r="L44" s="276">
        <v>40.4</v>
      </c>
      <c r="M44" s="276">
        <v>12.403169999999999</v>
      </c>
    </row>
    <row r="45" spans="1:13">
      <c r="A45" s="300">
        <v>36</v>
      </c>
      <c r="B45" s="276" t="s">
        <v>63</v>
      </c>
      <c r="C45" s="276">
        <v>1339.7</v>
      </c>
      <c r="D45" s="278">
        <v>1340.0666666666666</v>
      </c>
      <c r="E45" s="278">
        <v>1327.6333333333332</v>
      </c>
      <c r="F45" s="278">
        <v>1315.5666666666666</v>
      </c>
      <c r="G45" s="278">
        <v>1303.1333333333332</v>
      </c>
      <c r="H45" s="278">
        <v>1352.1333333333332</v>
      </c>
      <c r="I45" s="278">
        <v>1364.5666666666666</v>
      </c>
      <c r="J45" s="278">
        <v>1376.6333333333332</v>
      </c>
      <c r="K45" s="276">
        <v>1352.5</v>
      </c>
      <c r="L45" s="276">
        <v>1328</v>
      </c>
      <c r="M45" s="276">
        <v>6.7874999999999996</v>
      </c>
    </row>
    <row r="46" spans="1:13">
      <c r="A46" s="300">
        <v>37</v>
      </c>
      <c r="B46" s="276" t="s">
        <v>234</v>
      </c>
      <c r="C46" s="276">
        <v>1263.1500000000001</v>
      </c>
      <c r="D46" s="278">
        <v>1241.6000000000001</v>
      </c>
      <c r="E46" s="278">
        <v>1203.8000000000002</v>
      </c>
      <c r="F46" s="278">
        <v>1144.45</v>
      </c>
      <c r="G46" s="278">
        <v>1106.6500000000001</v>
      </c>
      <c r="H46" s="278">
        <v>1300.9500000000003</v>
      </c>
      <c r="I46" s="278">
        <v>1338.75</v>
      </c>
      <c r="J46" s="278">
        <v>1398.1000000000004</v>
      </c>
      <c r="K46" s="276">
        <v>1279.4000000000001</v>
      </c>
      <c r="L46" s="276">
        <v>1182.25</v>
      </c>
      <c r="M46" s="276">
        <v>1.2316199999999999</v>
      </c>
    </row>
    <row r="47" spans="1:13">
      <c r="A47" s="300">
        <v>38</v>
      </c>
      <c r="B47" s="276" t="s">
        <v>65</v>
      </c>
      <c r="C47" s="276">
        <v>94.25</v>
      </c>
      <c r="D47" s="278">
        <v>94.916666666666671</v>
      </c>
      <c r="E47" s="278">
        <v>93.333333333333343</v>
      </c>
      <c r="F47" s="278">
        <v>92.416666666666671</v>
      </c>
      <c r="G47" s="278">
        <v>90.833333333333343</v>
      </c>
      <c r="H47" s="278">
        <v>95.833333333333343</v>
      </c>
      <c r="I47" s="278">
        <v>97.416666666666686</v>
      </c>
      <c r="J47" s="278">
        <v>98.333333333333343</v>
      </c>
      <c r="K47" s="276">
        <v>96.5</v>
      </c>
      <c r="L47" s="276">
        <v>94</v>
      </c>
      <c r="M47" s="276">
        <v>108.57825</v>
      </c>
    </row>
    <row r="48" spans="1:13">
      <c r="A48" s="300">
        <v>39</v>
      </c>
      <c r="B48" s="276" t="s">
        <v>66</v>
      </c>
      <c r="C48" s="276">
        <v>651.54999999999995</v>
      </c>
      <c r="D48" s="278">
        <v>650.01666666666677</v>
      </c>
      <c r="E48" s="278">
        <v>643.93333333333351</v>
      </c>
      <c r="F48" s="278">
        <v>636.31666666666672</v>
      </c>
      <c r="G48" s="278">
        <v>630.23333333333346</v>
      </c>
      <c r="H48" s="278">
        <v>657.63333333333355</v>
      </c>
      <c r="I48" s="278">
        <v>663.71666666666681</v>
      </c>
      <c r="J48" s="278">
        <v>671.3333333333336</v>
      </c>
      <c r="K48" s="276">
        <v>656.1</v>
      </c>
      <c r="L48" s="276">
        <v>642.4</v>
      </c>
      <c r="M48" s="276">
        <v>12.446210000000001</v>
      </c>
    </row>
    <row r="49" spans="1:13">
      <c r="A49" s="300">
        <v>40</v>
      </c>
      <c r="B49" s="276" t="s">
        <v>67</v>
      </c>
      <c r="C49" s="276">
        <v>496.75</v>
      </c>
      <c r="D49" s="278">
        <v>498.51666666666665</v>
      </c>
      <c r="E49" s="278">
        <v>488.7833333333333</v>
      </c>
      <c r="F49" s="278">
        <v>480.81666666666666</v>
      </c>
      <c r="G49" s="278">
        <v>471.08333333333331</v>
      </c>
      <c r="H49" s="278">
        <v>506.48333333333329</v>
      </c>
      <c r="I49" s="278">
        <v>516.2166666666667</v>
      </c>
      <c r="J49" s="278">
        <v>524.18333333333328</v>
      </c>
      <c r="K49" s="276">
        <v>508.25</v>
      </c>
      <c r="L49" s="276">
        <v>490.55</v>
      </c>
      <c r="M49" s="276">
        <v>29.312519999999999</v>
      </c>
    </row>
    <row r="50" spans="1:13">
      <c r="A50" s="300">
        <v>41</v>
      </c>
      <c r="B50" s="276" t="s">
        <v>69</v>
      </c>
      <c r="C50" s="276">
        <v>479.85</v>
      </c>
      <c r="D50" s="278">
        <v>479.36666666666662</v>
      </c>
      <c r="E50" s="278">
        <v>475.53333333333325</v>
      </c>
      <c r="F50" s="278">
        <v>471.21666666666664</v>
      </c>
      <c r="G50" s="278">
        <v>467.38333333333327</v>
      </c>
      <c r="H50" s="278">
        <v>483.68333333333322</v>
      </c>
      <c r="I50" s="278">
        <v>487.51666666666659</v>
      </c>
      <c r="J50" s="278">
        <v>491.8333333333332</v>
      </c>
      <c r="K50" s="276">
        <v>483.2</v>
      </c>
      <c r="L50" s="276">
        <v>475.05</v>
      </c>
      <c r="M50" s="276">
        <v>145.12799000000001</v>
      </c>
    </row>
    <row r="51" spans="1:13">
      <c r="A51" s="300">
        <v>42</v>
      </c>
      <c r="B51" s="276" t="s">
        <v>70</v>
      </c>
      <c r="C51" s="276">
        <v>28.1</v>
      </c>
      <c r="D51" s="278">
        <v>28.116666666666664</v>
      </c>
      <c r="E51" s="278">
        <v>27.783333333333328</v>
      </c>
      <c r="F51" s="278">
        <v>27.466666666666665</v>
      </c>
      <c r="G51" s="278">
        <v>27.133333333333329</v>
      </c>
      <c r="H51" s="278">
        <v>28.433333333333326</v>
      </c>
      <c r="I51" s="278">
        <v>28.766666666666662</v>
      </c>
      <c r="J51" s="278">
        <v>29.083333333333325</v>
      </c>
      <c r="K51" s="276">
        <v>28.45</v>
      </c>
      <c r="L51" s="276">
        <v>27.8</v>
      </c>
      <c r="M51" s="276">
        <v>292.13560999999999</v>
      </c>
    </row>
    <row r="52" spans="1:13">
      <c r="A52" s="300">
        <v>43</v>
      </c>
      <c r="B52" s="276" t="s">
        <v>71</v>
      </c>
      <c r="C52" s="276">
        <v>422.7</v>
      </c>
      <c r="D52" s="278">
        <v>421.16666666666669</v>
      </c>
      <c r="E52" s="278">
        <v>414.63333333333338</v>
      </c>
      <c r="F52" s="278">
        <v>406.56666666666672</v>
      </c>
      <c r="G52" s="278">
        <v>400.03333333333342</v>
      </c>
      <c r="H52" s="278">
        <v>429.23333333333335</v>
      </c>
      <c r="I52" s="278">
        <v>435.76666666666665</v>
      </c>
      <c r="J52" s="278">
        <v>443.83333333333331</v>
      </c>
      <c r="K52" s="276">
        <v>427.7</v>
      </c>
      <c r="L52" s="276">
        <v>413.1</v>
      </c>
      <c r="M52" s="276">
        <v>45.455629999999999</v>
      </c>
    </row>
    <row r="53" spans="1:13">
      <c r="A53" s="300">
        <v>44</v>
      </c>
      <c r="B53" s="276" t="s">
        <v>72</v>
      </c>
      <c r="C53" s="276">
        <v>11895.2</v>
      </c>
      <c r="D53" s="278">
        <v>12002.133333333333</v>
      </c>
      <c r="E53" s="278">
        <v>11723.066666666666</v>
      </c>
      <c r="F53" s="278">
        <v>11550.933333333332</v>
      </c>
      <c r="G53" s="278">
        <v>11271.866666666665</v>
      </c>
      <c r="H53" s="278">
        <v>12174.266666666666</v>
      </c>
      <c r="I53" s="278">
        <v>12453.333333333336</v>
      </c>
      <c r="J53" s="278">
        <v>12625.466666666667</v>
      </c>
      <c r="K53" s="276">
        <v>12281.2</v>
      </c>
      <c r="L53" s="276">
        <v>11830</v>
      </c>
      <c r="M53" s="276">
        <v>0.61961999999999995</v>
      </c>
    </row>
    <row r="54" spans="1:13">
      <c r="A54" s="300">
        <v>45</v>
      </c>
      <c r="B54" s="276" t="s">
        <v>74</v>
      </c>
      <c r="C54" s="276">
        <v>394.65</v>
      </c>
      <c r="D54" s="278">
        <v>392.55</v>
      </c>
      <c r="E54" s="278">
        <v>389.20000000000005</v>
      </c>
      <c r="F54" s="278">
        <v>383.75000000000006</v>
      </c>
      <c r="G54" s="278">
        <v>380.40000000000009</v>
      </c>
      <c r="H54" s="278">
        <v>398</v>
      </c>
      <c r="I54" s="278">
        <v>401.35</v>
      </c>
      <c r="J54" s="278">
        <v>406.79999999999995</v>
      </c>
      <c r="K54" s="276">
        <v>395.9</v>
      </c>
      <c r="L54" s="276">
        <v>387.1</v>
      </c>
      <c r="M54" s="276">
        <v>66.113190000000003</v>
      </c>
    </row>
    <row r="55" spans="1:13">
      <c r="A55" s="300">
        <v>46</v>
      </c>
      <c r="B55" s="276" t="s">
        <v>75</v>
      </c>
      <c r="C55" s="276">
        <v>3515.3</v>
      </c>
      <c r="D55" s="278">
        <v>3507.5333333333333</v>
      </c>
      <c r="E55" s="278">
        <v>3489.1166666666668</v>
      </c>
      <c r="F55" s="278">
        <v>3462.9333333333334</v>
      </c>
      <c r="G55" s="278">
        <v>3444.5166666666669</v>
      </c>
      <c r="H55" s="278">
        <v>3533.7166666666667</v>
      </c>
      <c r="I55" s="278">
        <v>3552.1333333333337</v>
      </c>
      <c r="J55" s="278">
        <v>3578.3166666666666</v>
      </c>
      <c r="K55" s="276">
        <v>3525.95</v>
      </c>
      <c r="L55" s="276">
        <v>3481.35</v>
      </c>
      <c r="M55" s="276">
        <v>6.1525600000000003</v>
      </c>
    </row>
    <row r="56" spans="1:13">
      <c r="A56" s="300">
        <v>47</v>
      </c>
      <c r="B56" s="276" t="s">
        <v>76</v>
      </c>
      <c r="C56" s="276">
        <v>426.05</v>
      </c>
      <c r="D56" s="278">
        <v>425.10000000000008</v>
      </c>
      <c r="E56" s="278">
        <v>414.80000000000018</v>
      </c>
      <c r="F56" s="278">
        <v>403.55000000000013</v>
      </c>
      <c r="G56" s="278">
        <v>393.25000000000023</v>
      </c>
      <c r="H56" s="278">
        <v>436.35000000000014</v>
      </c>
      <c r="I56" s="278">
        <v>446.65</v>
      </c>
      <c r="J56" s="278">
        <v>457.90000000000009</v>
      </c>
      <c r="K56" s="276">
        <v>435.4</v>
      </c>
      <c r="L56" s="276">
        <v>413.85</v>
      </c>
      <c r="M56" s="276">
        <v>90.361760000000004</v>
      </c>
    </row>
    <row r="57" spans="1:13">
      <c r="A57" s="300">
        <v>48</v>
      </c>
      <c r="B57" s="276" t="s">
        <v>77</v>
      </c>
      <c r="C57" s="276">
        <v>91.9</v>
      </c>
      <c r="D57" s="278">
        <v>92.7</v>
      </c>
      <c r="E57" s="278">
        <v>90.800000000000011</v>
      </c>
      <c r="F57" s="278">
        <v>89.7</v>
      </c>
      <c r="G57" s="278">
        <v>87.800000000000011</v>
      </c>
      <c r="H57" s="278">
        <v>93.800000000000011</v>
      </c>
      <c r="I57" s="278">
        <v>95.700000000000017</v>
      </c>
      <c r="J57" s="278">
        <v>96.800000000000011</v>
      </c>
      <c r="K57" s="276">
        <v>94.6</v>
      </c>
      <c r="L57" s="276">
        <v>91.6</v>
      </c>
      <c r="M57" s="276">
        <v>104.86741000000001</v>
      </c>
    </row>
    <row r="58" spans="1:13">
      <c r="A58" s="300">
        <v>49</v>
      </c>
      <c r="B58" s="276" t="s">
        <v>78</v>
      </c>
      <c r="C58" s="276">
        <v>113.25</v>
      </c>
      <c r="D58" s="278">
        <v>113.63333333333333</v>
      </c>
      <c r="E58" s="278">
        <v>112.61666666666665</v>
      </c>
      <c r="F58" s="278">
        <v>111.98333333333332</v>
      </c>
      <c r="G58" s="278">
        <v>110.96666666666664</v>
      </c>
      <c r="H58" s="278">
        <v>114.26666666666665</v>
      </c>
      <c r="I58" s="278">
        <v>115.28333333333333</v>
      </c>
      <c r="J58" s="278">
        <v>115.91666666666666</v>
      </c>
      <c r="K58" s="276">
        <v>114.65</v>
      </c>
      <c r="L58" s="276">
        <v>113</v>
      </c>
      <c r="M58" s="276">
        <v>11.867889999999999</v>
      </c>
    </row>
    <row r="59" spans="1:13">
      <c r="A59" s="300">
        <v>50</v>
      </c>
      <c r="B59" s="276" t="s">
        <v>81</v>
      </c>
      <c r="C59" s="276">
        <v>577.70000000000005</v>
      </c>
      <c r="D59" s="278">
        <v>582.05000000000007</v>
      </c>
      <c r="E59" s="278">
        <v>571.85000000000014</v>
      </c>
      <c r="F59" s="278">
        <v>566.00000000000011</v>
      </c>
      <c r="G59" s="278">
        <v>555.80000000000018</v>
      </c>
      <c r="H59" s="278">
        <v>587.90000000000009</v>
      </c>
      <c r="I59" s="278">
        <v>598.10000000000014</v>
      </c>
      <c r="J59" s="278">
        <v>603.95000000000005</v>
      </c>
      <c r="K59" s="276">
        <v>592.25</v>
      </c>
      <c r="L59" s="276">
        <v>576.20000000000005</v>
      </c>
      <c r="M59" s="276">
        <v>2.0664400000000001</v>
      </c>
    </row>
    <row r="60" spans="1:13">
      <c r="A60" s="300">
        <v>51</v>
      </c>
      <c r="B60" s="276" t="s">
        <v>82</v>
      </c>
      <c r="C60" s="276">
        <v>316.5</v>
      </c>
      <c r="D60" s="278">
        <v>313.23333333333335</v>
      </c>
      <c r="E60" s="278">
        <v>305.51666666666671</v>
      </c>
      <c r="F60" s="278">
        <v>294.53333333333336</v>
      </c>
      <c r="G60" s="278">
        <v>286.81666666666672</v>
      </c>
      <c r="H60" s="278">
        <v>324.2166666666667</v>
      </c>
      <c r="I60" s="278">
        <v>331.93333333333339</v>
      </c>
      <c r="J60" s="278">
        <v>342.91666666666669</v>
      </c>
      <c r="K60" s="276">
        <v>320.95</v>
      </c>
      <c r="L60" s="276">
        <v>302.25</v>
      </c>
      <c r="M60" s="276">
        <v>86.661389999999997</v>
      </c>
    </row>
    <row r="61" spans="1:13">
      <c r="A61" s="300">
        <v>52</v>
      </c>
      <c r="B61" s="276" t="s">
        <v>83</v>
      </c>
      <c r="C61" s="276">
        <v>739.7</v>
      </c>
      <c r="D61" s="278">
        <v>744.01666666666677</v>
      </c>
      <c r="E61" s="278">
        <v>729.18333333333351</v>
      </c>
      <c r="F61" s="278">
        <v>718.66666666666674</v>
      </c>
      <c r="G61" s="278">
        <v>703.83333333333348</v>
      </c>
      <c r="H61" s="278">
        <v>754.53333333333353</v>
      </c>
      <c r="I61" s="278">
        <v>769.36666666666679</v>
      </c>
      <c r="J61" s="278">
        <v>779.88333333333355</v>
      </c>
      <c r="K61" s="276">
        <v>758.85</v>
      </c>
      <c r="L61" s="276">
        <v>733.5</v>
      </c>
      <c r="M61" s="276">
        <v>104.22659</v>
      </c>
    </row>
    <row r="62" spans="1:13">
      <c r="A62" s="300">
        <v>53</v>
      </c>
      <c r="B62" s="276" t="s">
        <v>84</v>
      </c>
      <c r="C62" s="276">
        <v>122.1</v>
      </c>
      <c r="D62" s="278">
        <v>123.2</v>
      </c>
      <c r="E62" s="278">
        <v>119.9</v>
      </c>
      <c r="F62" s="278">
        <v>117.7</v>
      </c>
      <c r="G62" s="278">
        <v>114.4</v>
      </c>
      <c r="H62" s="278">
        <v>125.4</v>
      </c>
      <c r="I62" s="278">
        <v>128.69999999999999</v>
      </c>
      <c r="J62" s="278">
        <v>130.9</v>
      </c>
      <c r="K62" s="276">
        <v>126.5</v>
      </c>
      <c r="L62" s="276">
        <v>121</v>
      </c>
      <c r="M62" s="276">
        <v>357.3836</v>
      </c>
    </row>
    <row r="63" spans="1:13">
      <c r="A63" s="300">
        <v>54</v>
      </c>
      <c r="B63" s="276" t="s">
        <v>3634</v>
      </c>
      <c r="C63" s="276">
        <v>2335.25</v>
      </c>
      <c r="D63" s="278">
        <v>2308.9166666666665</v>
      </c>
      <c r="E63" s="278">
        <v>2263.333333333333</v>
      </c>
      <c r="F63" s="278">
        <v>2191.4166666666665</v>
      </c>
      <c r="G63" s="278">
        <v>2145.833333333333</v>
      </c>
      <c r="H63" s="278">
        <v>2380.833333333333</v>
      </c>
      <c r="I63" s="278">
        <v>2426.4166666666661</v>
      </c>
      <c r="J63" s="278">
        <v>2498.333333333333</v>
      </c>
      <c r="K63" s="276">
        <v>2354.5</v>
      </c>
      <c r="L63" s="276">
        <v>2237</v>
      </c>
      <c r="M63" s="276">
        <v>7.0661100000000001</v>
      </c>
    </row>
    <row r="64" spans="1:13">
      <c r="A64" s="300">
        <v>55</v>
      </c>
      <c r="B64" s="276" t="s">
        <v>85</v>
      </c>
      <c r="C64" s="276">
        <v>1521.4</v>
      </c>
      <c r="D64" s="278">
        <v>1510.5333333333335</v>
      </c>
      <c r="E64" s="278">
        <v>1497.116666666667</v>
      </c>
      <c r="F64" s="278">
        <v>1472.8333333333335</v>
      </c>
      <c r="G64" s="278">
        <v>1459.416666666667</v>
      </c>
      <c r="H64" s="278">
        <v>1534.8166666666671</v>
      </c>
      <c r="I64" s="278">
        <v>1548.2333333333336</v>
      </c>
      <c r="J64" s="278">
        <v>1572.5166666666671</v>
      </c>
      <c r="K64" s="276">
        <v>1523.95</v>
      </c>
      <c r="L64" s="276">
        <v>1486.25</v>
      </c>
      <c r="M64" s="276">
        <v>5.1397500000000003</v>
      </c>
    </row>
    <row r="65" spans="1:13">
      <c r="A65" s="300">
        <v>56</v>
      </c>
      <c r="B65" s="276" t="s">
        <v>86</v>
      </c>
      <c r="C65" s="276">
        <v>399.65</v>
      </c>
      <c r="D65" s="278">
        <v>400.11666666666662</v>
      </c>
      <c r="E65" s="278">
        <v>397.53333333333325</v>
      </c>
      <c r="F65" s="278">
        <v>395.41666666666663</v>
      </c>
      <c r="G65" s="278">
        <v>392.83333333333326</v>
      </c>
      <c r="H65" s="278">
        <v>402.23333333333323</v>
      </c>
      <c r="I65" s="278">
        <v>404.81666666666661</v>
      </c>
      <c r="J65" s="278">
        <v>406.93333333333322</v>
      </c>
      <c r="K65" s="276">
        <v>402.7</v>
      </c>
      <c r="L65" s="276">
        <v>398</v>
      </c>
      <c r="M65" s="276">
        <v>19.055289999999999</v>
      </c>
    </row>
    <row r="66" spans="1:13">
      <c r="A66" s="300">
        <v>57</v>
      </c>
      <c r="B66" s="276" t="s">
        <v>236</v>
      </c>
      <c r="C66" s="276">
        <v>727.05</v>
      </c>
      <c r="D66" s="278">
        <v>727.23333333333323</v>
      </c>
      <c r="E66" s="278">
        <v>707.01666666666642</v>
      </c>
      <c r="F66" s="278">
        <v>686.98333333333323</v>
      </c>
      <c r="G66" s="278">
        <v>666.76666666666642</v>
      </c>
      <c r="H66" s="278">
        <v>747.26666666666642</v>
      </c>
      <c r="I66" s="278">
        <v>767.48333333333335</v>
      </c>
      <c r="J66" s="278">
        <v>787.51666666666642</v>
      </c>
      <c r="K66" s="276">
        <v>747.45</v>
      </c>
      <c r="L66" s="276">
        <v>707.2</v>
      </c>
      <c r="M66" s="276">
        <v>6.8031600000000001</v>
      </c>
    </row>
    <row r="67" spans="1:13">
      <c r="A67" s="300">
        <v>58</v>
      </c>
      <c r="B67" s="276" t="s">
        <v>237</v>
      </c>
      <c r="C67" s="276">
        <v>298.55</v>
      </c>
      <c r="D67" s="278">
        <v>298.34999999999997</v>
      </c>
      <c r="E67" s="278">
        <v>295.14999999999992</v>
      </c>
      <c r="F67" s="278">
        <v>291.74999999999994</v>
      </c>
      <c r="G67" s="278">
        <v>288.5499999999999</v>
      </c>
      <c r="H67" s="278">
        <v>301.74999999999994</v>
      </c>
      <c r="I67" s="278">
        <v>304.95</v>
      </c>
      <c r="J67" s="278">
        <v>308.34999999999997</v>
      </c>
      <c r="K67" s="276">
        <v>301.55</v>
      </c>
      <c r="L67" s="276">
        <v>294.95</v>
      </c>
      <c r="M67" s="276">
        <v>11.28468</v>
      </c>
    </row>
    <row r="68" spans="1:13">
      <c r="A68" s="300">
        <v>59</v>
      </c>
      <c r="B68" s="276" t="s">
        <v>235</v>
      </c>
      <c r="C68" s="276">
        <v>178.05</v>
      </c>
      <c r="D68" s="278">
        <v>178.54999999999998</v>
      </c>
      <c r="E68" s="278">
        <v>175.59999999999997</v>
      </c>
      <c r="F68" s="278">
        <v>173.14999999999998</v>
      </c>
      <c r="G68" s="278">
        <v>170.19999999999996</v>
      </c>
      <c r="H68" s="278">
        <v>180.99999999999997</v>
      </c>
      <c r="I68" s="278">
        <v>183.94999999999996</v>
      </c>
      <c r="J68" s="278">
        <v>186.39999999999998</v>
      </c>
      <c r="K68" s="276">
        <v>181.5</v>
      </c>
      <c r="L68" s="276">
        <v>176.1</v>
      </c>
      <c r="M68" s="276">
        <v>15.956619999999999</v>
      </c>
    </row>
    <row r="69" spans="1:13">
      <c r="A69" s="300">
        <v>60</v>
      </c>
      <c r="B69" s="276" t="s">
        <v>87</v>
      </c>
      <c r="C69" s="276">
        <v>478.55</v>
      </c>
      <c r="D69" s="278">
        <v>472.33333333333331</v>
      </c>
      <c r="E69" s="278">
        <v>462.31666666666661</v>
      </c>
      <c r="F69" s="278">
        <v>446.08333333333331</v>
      </c>
      <c r="G69" s="278">
        <v>436.06666666666661</v>
      </c>
      <c r="H69" s="278">
        <v>488.56666666666661</v>
      </c>
      <c r="I69" s="278">
        <v>498.58333333333337</v>
      </c>
      <c r="J69" s="278">
        <v>514.81666666666661</v>
      </c>
      <c r="K69" s="276">
        <v>482.35</v>
      </c>
      <c r="L69" s="276">
        <v>456.1</v>
      </c>
      <c r="M69" s="276">
        <v>35.829009999999997</v>
      </c>
    </row>
    <row r="70" spans="1:13">
      <c r="A70" s="300">
        <v>61</v>
      </c>
      <c r="B70" s="276" t="s">
        <v>88</v>
      </c>
      <c r="C70" s="276">
        <v>517.9</v>
      </c>
      <c r="D70" s="278">
        <v>516.79999999999995</v>
      </c>
      <c r="E70" s="278">
        <v>511.64999999999986</v>
      </c>
      <c r="F70" s="278">
        <v>505.39999999999992</v>
      </c>
      <c r="G70" s="278">
        <v>500.24999999999983</v>
      </c>
      <c r="H70" s="278">
        <v>523.04999999999995</v>
      </c>
      <c r="I70" s="278">
        <v>528.20000000000005</v>
      </c>
      <c r="J70" s="278">
        <v>534.44999999999993</v>
      </c>
      <c r="K70" s="276">
        <v>521.95000000000005</v>
      </c>
      <c r="L70" s="276">
        <v>510.55</v>
      </c>
      <c r="M70" s="276">
        <v>52.972389999999997</v>
      </c>
    </row>
    <row r="71" spans="1:13">
      <c r="A71" s="300">
        <v>62</v>
      </c>
      <c r="B71" s="276" t="s">
        <v>238</v>
      </c>
      <c r="C71" s="276">
        <v>913.4</v>
      </c>
      <c r="D71" s="278">
        <v>913.31666666666661</v>
      </c>
      <c r="E71" s="278">
        <v>907.63333333333321</v>
      </c>
      <c r="F71" s="278">
        <v>901.86666666666656</v>
      </c>
      <c r="G71" s="278">
        <v>896.18333333333317</v>
      </c>
      <c r="H71" s="278">
        <v>919.08333333333326</v>
      </c>
      <c r="I71" s="278">
        <v>924.76666666666665</v>
      </c>
      <c r="J71" s="278">
        <v>930.5333333333333</v>
      </c>
      <c r="K71" s="276">
        <v>919</v>
      </c>
      <c r="L71" s="276">
        <v>907.55</v>
      </c>
      <c r="M71" s="276">
        <v>1.1195299999999999</v>
      </c>
    </row>
    <row r="72" spans="1:13">
      <c r="A72" s="300">
        <v>63</v>
      </c>
      <c r="B72" s="276" t="s">
        <v>91</v>
      </c>
      <c r="C72" s="276">
        <v>3367.05</v>
      </c>
      <c r="D72" s="278">
        <v>3359.65</v>
      </c>
      <c r="E72" s="278">
        <v>3310.55</v>
      </c>
      <c r="F72" s="278">
        <v>3254.05</v>
      </c>
      <c r="G72" s="278">
        <v>3204.9500000000003</v>
      </c>
      <c r="H72" s="278">
        <v>3416.15</v>
      </c>
      <c r="I72" s="278">
        <v>3465.2499999999995</v>
      </c>
      <c r="J72" s="278">
        <v>3521.75</v>
      </c>
      <c r="K72" s="276">
        <v>3408.75</v>
      </c>
      <c r="L72" s="276">
        <v>3303.15</v>
      </c>
      <c r="M72" s="276">
        <v>12.58544</v>
      </c>
    </row>
    <row r="73" spans="1:13">
      <c r="A73" s="300">
        <v>64</v>
      </c>
      <c r="B73" s="276" t="s">
        <v>93</v>
      </c>
      <c r="C73" s="276">
        <v>182.65</v>
      </c>
      <c r="D73" s="278">
        <v>182.5333333333333</v>
      </c>
      <c r="E73" s="278">
        <v>179.31666666666661</v>
      </c>
      <c r="F73" s="278">
        <v>175.98333333333329</v>
      </c>
      <c r="G73" s="278">
        <v>172.76666666666659</v>
      </c>
      <c r="H73" s="278">
        <v>185.86666666666662</v>
      </c>
      <c r="I73" s="278">
        <v>189.08333333333331</v>
      </c>
      <c r="J73" s="278">
        <v>192.41666666666663</v>
      </c>
      <c r="K73" s="276">
        <v>185.75</v>
      </c>
      <c r="L73" s="276">
        <v>179.2</v>
      </c>
      <c r="M73" s="276">
        <v>133.42624000000001</v>
      </c>
    </row>
    <row r="74" spans="1:13">
      <c r="A74" s="300">
        <v>65</v>
      </c>
      <c r="B74" s="276" t="s">
        <v>231</v>
      </c>
      <c r="C74" s="276">
        <v>2400.3000000000002</v>
      </c>
      <c r="D74" s="278">
        <v>2390.4500000000003</v>
      </c>
      <c r="E74" s="278">
        <v>2370.9000000000005</v>
      </c>
      <c r="F74" s="278">
        <v>2341.5000000000005</v>
      </c>
      <c r="G74" s="278">
        <v>2321.9500000000007</v>
      </c>
      <c r="H74" s="278">
        <v>2419.8500000000004</v>
      </c>
      <c r="I74" s="278">
        <v>2439.4000000000005</v>
      </c>
      <c r="J74" s="278">
        <v>2468.8000000000002</v>
      </c>
      <c r="K74" s="276">
        <v>2410</v>
      </c>
      <c r="L74" s="276">
        <v>2361.0500000000002</v>
      </c>
      <c r="M74" s="276">
        <v>3.6994799999999999</v>
      </c>
    </row>
    <row r="75" spans="1:13">
      <c r="A75" s="300">
        <v>66</v>
      </c>
      <c r="B75" s="276" t="s">
        <v>94</v>
      </c>
      <c r="C75" s="276">
        <v>4826.8500000000004</v>
      </c>
      <c r="D75" s="278">
        <v>4852.2833333333338</v>
      </c>
      <c r="E75" s="278">
        <v>4779.5666666666675</v>
      </c>
      <c r="F75" s="278">
        <v>4732.2833333333338</v>
      </c>
      <c r="G75" s="278">
        <v>4659.5666666666675</v>
      </c>
      <c r="H75" s="278">
        <v>4899.5666666666675</v>
      </c>
      <c r="I75" s="278">
        <v>4972.2833333333328</v>
      </c>
      <c r="J75" s="278">
        <v>5019.5666666666675</v>
      </c>
      <c r="K75" s="276">
        <v>4925</v>
      </c>
      <c r="L75" s="276">
        <v>4805</v>
      </c>
      <c r="M75" s="276">
        <v>13.1647</v>
      </c>
    </row>
    <row r="76" spans="1:13">
      <c r="A76" s="300">
        <v>67</v>
      </c>
      <c r="B76" s="276" t="s">
        <v>239</v>
      </c>
      <c r="C76" s="276">
        <v>54.15</v>
      </c>
      <c r="D76" s="278">
        <v>54.050000000000004</v>
      </c>
      <c r="E76" s="278">
        <v>53.100000000000009</v>
      </c>
      <c r="F76" s="278">
        <v>52.050000000000004</v>
      </c>
      <c r="G76" s="278">
        <v>51.100000000000009</v>
      </c>
      <c r="H76" s="278">
        <v>55.100000000000009</v>
      </c>
      <c r="I76" s="278">
        <v>56.050000000000011</v>
      </c>
      <c r="J76" s="278">
        <v>57.100000000000009</v>
      </c>
      <c r="K76" s="276">
        <v>55</v>
      </c>
      <c r="L76" s="276">
        <v>53</v>
      </c>
      <c r="M76" s="276">
        <v>11.63054</v>
      </c>
    </row>
    <row r="77" spans="1:13">
      <c r="A77" s="300">
        <v>68</v>
      </c>
      <c r="B77" s="276" t="s">
        <v>95</v>
      </c>
      <c r="C77" s="276">
        <v>2350.75</v>
      </c>
      <c r="D77" s="278">
        <v>2340.4166666666665</v>
      </c>
      <c r="E77" s="278">
        <v>2312.333333333333</v>
      </c>
      <c r="F77" s="278">
        <v>2273.9166666666665</v>
      </c>
      <c r="G77" s="278">
        <v>2245.833333333333</v>
      </c>
      <c r="H77" s="278">
        <v>2378.833333333333</v>
      </c>
      <c r="I77" s="278">
        <v>2406.9166666666661</v>
      </c>
      <c r="J77" s="278">
        <v>2445.333333333333</v>
      </c>
      <c r="K77" s="276">
        <v>2368.5</v>
      </c>
      <c r="L77" s="276">
        <v>2302</v>
      </c>
      <c r="M77" s="276">
        <v>19.057939999999999</v>
      </c>
    </row>
    <row r="78" spans="1:13">
      <c r="A78" s="300">
        <v>69</v>
      </c>
      <c r="B78" s="276" t="s">
        <v>240</v>
      </c>
      <c r="C78" s="276">
        <v>383.75</v>
      </c>
      <c r="D78" s="278">
        <v>381.33333333333331</v>
      </c>
      <c r="E78" s="278">
        <v>377.16666666666663</v>
      </c>
      <c r="F78" s="278">
        <v>370.58333333333331</v>
      </c>
      <c r="G78" s="278">
        <v>366.41666666666663</v>
      </c>
      <c r="H78" s="278">
        <v>387.91666666666663</v>
      </c>
      <c r="I78" s="278">
        <v>392.08333333333326</v>
      </c>
      <c r="J78" s="278">
        <v>398.66666666666663</v>
      </c>
      <c r="K78" s="276">
        <v>385.5</v>
      </c>
      <c r="L78" s="276">
        <v>374.75</v>
      </c>
      <c r="M78" s="276">
        <v>6.2214</v>
      </c>
    </row>
    <row r="79" spans="1:13">
      <c r="A79" s="300">
        <v>70</v>
      </c>
      <c r="B79" s="276" t="s">
        <v>241</v>
      </c>
      <c r="C79" s="276">
        <v>1048.25</v>
      </c>
      <c r="D79" s="278">
        <v>1056.5166666666667</v>
      </c>
      <c r="E79" s="278">
        <v>1034.9833333333333</v>
      </c>
      <c r="F79" s="278">
        <v>1021.7166666666667</v>
      </c>
      <c r="G79" s="278">
        <v>1000.1833333333334</v>
      </c>
      <c r="H79" s="278">
        <v>1069.7833333333333</v>
      </c>
      <c r="I79" s="278">
        <v>1091.3166666666666</v>
      </c>
      <c r="J79" s="278">
        <v>1104.5833333333333</v>
      </c>
      <c r="K79" s="276">
        <v>1078.05</v>
      </c>
      <c r="L79" s="276">
        <v>1043.25</v>
      </c>
      <c r="M79" s="276">
        <v>0.74827999999999995</v>
      </c>
    </row>
    <row r="80" spans="1:13">
      <c r="A80" s="300">
        <v>71</v>
      </c>
      <c r="B80" s="276" t="s">
        <v>97</v>
      </c>
      <c r="C80" s="276">
        <v>1401.85</v>
      </c>
      <c r="D80" s="278">
        <v>1397.4666666666665</v>
      </c>
      <c r="E80" s="278">
        <v>1372.633333333333</v>
      </c>
      <c r="F80" s="278">
        <v>1343.4166666666665</v>
      </c>
      <c r="G80" s="278">
        <v>1318.583333333333</v>
      </c>
      <c r="H80" s="278">
        <v>1426.6833333333329</v>
      </c>
      <c r="I80" s="278">
        <v>1451.5166666666664</v>
      </c>
      <c r="J80" s="278">
        <v>1480.7333333333329</v>
      </c>
      <c r="K80" s="276">
        <v>1422.3</v>
      </c>
      <c r="L80" s="276">
        <v>1368.25</v>
      </c>
      <c r="M80" s="276">
        <v>30.87921</v>
      </c>
    </row>
    <row r="81" spans="1:13">
      <c r="A81" s="300">
        <v>72</v>
      </c>
      <c r="B81" s="276" t="s">
        <v>98</v>
      </c>
      <c r="C81" s="276">
        <v>170.15</v>
      </c>
      <c r="D81" s="278">
        <v>168.33333333333334</v>
      </c>
      <c r="E81" s="278">
        <v>165.81666666666669</v>
      </c>
      <c r="F81" s="278">
        <v>161.48333333333335</v>
      </c>
      <c r="G81" s="278">
        <v>158.9666666666667</v>
      </c>
      <c r="H81" s="278">
        <v>172.66666666666669</v>
      </c>
      <c r="I81" s="278">
        <v>175.18333333333334</v>
      </c>
      <c r="J81" s="278">
        <v>179.51666666666668</v>
      </c>
      <c r="K81" s="276">
        <v>170.85</v>
      </c>
      <c r="L81" s="276">
        <v>164</v>
      </c>
      <c r="M81" s="276">
        <v>70.49991</v>
      </c>
    </row>
    <row r="82" spans="1:13">
      <c r="A82" s="300">
        <v>73</v>
      </c>
      <c r="B82" s="276" t="s">
        <v>99</v>
      </c>
      <c r="C82" s="276">
        <v>56.3</v>
      </c>
      <c r="D82" s="278">
        <v>56.683333333333337</v>
      </c>
      <c r="E82" s="278">
        <v>55.816666666666677</v>
      </c>
      <c r="F82" s="278">
        <v>55.333333333333343</v>
      </c>
      <c r="G82" s="278">
        <v>54.466666666666683</v>
      </c>
      <c r="H82" s="278">
        <v>57.166666666666671</v>
      </c>
      <c r="I82" s="278">
        <v>58.033333333333331</v>
      </c>
      <c r="J82" s="278">
        <v>58.516666666666666</v>
      </c>
      <c r="K82" s="276">
        <v>57.55</v>
      </c>
      <c r="L82" s="276">
        <v>56.2</v>
      </c>
      <c r="M82" s="276">
        <v>258.78901999999999</v>
      </c>
    </row>
    <row r="83" spans="1:13">
      <c r="A83" s="300">
        <v>74</v>
      </c>
      <c r="B83" s="276" t="s">
        <v>370</v>
      </c>
      <c r="C83" s="276">
        <v>135</v>
      </c>
      <c r="D83" s="278">
        <v>134.76666666666668</v>
      </c>
      <c r="E83" s="278">
        <v>132.73333333333335</v>
      </c>
      <c r="F83" s="278">
        <v>130.46666666666667</v>
      </c>
      <c r="G83" s="278">
        <v>128.43333333333334</v>
      </c>
      <c r="H83" s="278">
        <v>137.03333333333336</v>
      </c>
      <c r="I83" s="278">
        <v>139.06666666666672</v>
      </c>
      <c r="J83" s="278">
        <v>141.33333333333337</v>
      </c>
      <c r="K83" s="276">
        <v>136.80000000000001</v>
      </c>
      <c r="L83" s="276">
        <v>132.5</v>
      </c>
      <c r="M83" s="276">
        <v>33.491979999999998</v>
      </c>
    </row>
    <row r="84" spans="1:13">
      <c r="A84" s="300">
        <v>75</v>
      </c>
      <c r="B84" s="276" t="s">
        <v>244</v>
      </c>
      <c r="C84" s="276">
        <v>68</v>
      </c>
      <c r="D84" s="278">
        <v>68.149999999999991</v>
      </c>
      <c r="E84" s="278">
        <v>67.649999999999977</v>
      </c>
      <c r="F84" s="278">
        <v>67.299999999999983</v>
      </c>
      <c r="G84" s="278">
        <v>66.799999999999969</v>
      </c>
      <c r="H84" s="278">
        <v>68.499999999999986</v>
      </c>
      <c r="I84" s="278">
        <v>69.000000000000014</v>
      </c>
      <c r="J84" s="278">
        <v>69.349999999999994</v>
      </c>
      <c r="K84" s="276">
        <v>68.650000000000006</v>
      </c>
      <c r="L84" s="276">
        <v>67.8</v>
      </c>
      <c r="M84" s="276">
        <v>19.91076</v>
      </c>
    </row>
    <row r="85" spans="1:13">
      <c r="A85" s="300">
        <v>76</v>
      </c>
      <c r="B85" s="276" t="s">
        <v>100</v>
      </c>
      <c r="C85" s="276">
        <v>93.05</v>
      </c>
      <c r="D85" s="278">
        <v>93.216666666666654</v>
      </c>
      <c r="E85" s="278">
        <v>92.433333333333309</v>
      </c>
      <c r="F85" s="278">
        <v>91.816666666666649</v>
      </c>
      <c r="G85" s="278">
        <v>91.033333333333303</v>
      </c>
      <c r="H85" s="278">
        <v>93.833333333333314</v>
      </c>
      <c r="I85" s="278">
        <v>94.616666666666646</v>
      </c>
      <c r="J85" s="278">
        <v>95.23333333333332</v>
      </c>
      <c r="K85" s="276">
        <v>94</v>
      </c>
      <c r="L85" s="276">
        <v>92.6</v>
      </c>
      <c r="M85" s="276">
        <v>137.03237999999999</v>
      </c>
    </row>
    <row r="86" spans="1:13">
      <c r="A86" s="300">
        <v>77</v>
      </c>
      <c r="B86" s="276" t="s">
        <v>245</v>
      </c>
      <c r="C86" s="276">
        <v>124.75</v>
      </c>
      <c r="D86" s="278">
        <v>124.58333333333333</v>
      </c>
      <c r="E86" s="278">
        <v>123.66666666666666</v>
      </c>
      <c r="F86" s="278">
        <v>122.58333333333333</v>
      </c>
      <c r="G86" s="278">
        <v>121.66666666666666</v>
      </c>
      <c r="H86" s="278">
        <v>125.66666666666666</v>
      </c>
      <c r="I86" s="278">
        <v>126.58333333333331</v>
      </c>
      <c r="J86" s="278">
        <v>127.66666666666666</v>
      </c>
      <c r="K86" s="276">
        <v>125.5</v>
      </c>
      <c r="L86" s="276">
        <v>123.5</v>
      </c>
      <c r="M86" s="276">
        <v>1.3591200000000001</v>
      </c>
    </row>
    <row r="87" spans="1:13">
      <c r="A87" s="300">
        <v>78</v>
      </c>
      <c r="B87" s="276" t="s">
        <v>101</v>
      </c>
      <c r="C87" s="276">
        <v>483.35</v>
      </c>
      <c r="D87" s="278">
        <v>484.31666666666666</v>
      </c>
      <c r="E87" s="278">
        <v>479.0333333333333</v>
      </c>
      <c r="F87" s="278">
        <v>474.71666666666664</v>
      </c>
      <c r="G87" s="278">
        <v>469.43333333333328</v>
      </c>
      <c r="H87" s="278">
        <v>488.63333333333333</v>
      </c>
      <c r="I87" s="278">
        <v>493.91666666666674</v>
      </c>
      <c r="J87" s="278">
        <v>498.23333333333335</v>
      </c>
      <c r="K87" s="276">
        <v>489.6</v>
      </c>
      <c r="L87" s="276">
        <v>480</v>
      </c>
      <c r="M87" s="276">
        <v>23.378440000000001</v>
      </c>
    </row>
    <row r="88" spans="1:13">
      <c r="A88" s="300">
        <v>79</v>
      </c>
      <c r="B88" s="276" t="s">
        <v>103</v>
      </c>
      <c r="C88" s="276">
        <v>24.4</v>
      </c>
      <c r="D88" s="278">
        <v>24.466666666666669</v>
      </c>
      <c r="E88" s="278">
        <v>24.133333333333336</v>
      </c>
      <c r="F88" s="278">
        <v>23.866666666666667</v>
      </c>
      <c r="G88" s="278">
        <v>23.533333333333335</v>
      </c>
      <c r="H88" s="278">
        <v>24.733333333333338</v>
      </c>
      <c r="I88" s="278">
        <v>25.066666666666666</v>
      </c>
      <c r="J88" s="278">
        <v>25.333333333333339</v>
      </c>
      <c r="K88" s="276">
        <v>24.8</v>
      </c>
      <c r="L88" s="276">
        <v>24.2</v>
      </c>
      <c r="M88" s="276">
        <v>95.843379999999996</v>
      </c>
    </row>
    <row r="89" spans="1:13">
      <c r="A89" s="300">
        <v>80</v>
      </c>
      <c r="B89" s="276" t="s">
        <v>246</v>
      </c>
      <c r="C89" s="276">
        <v>498.85</v>
      </c>
      <c r="D89" s="278">
        <v>500.26666666666665</v>
      </c>
      <c r="E89" s="278">
        <v>495.13333333333333</v>
      </c>
      <c r="F89" s="278">
        <v>491.41666666666669</v>
      </c>
      <c r="G89" s="278">
        <v>486.28333333333336</v>
      </c>
      <c r="H89" s="278">
        <v>503.98333333333329</v>
      </c>
      <c r="I89" s="278">
        <v>509.11666666666662</v>
      </c>
      <c r="J89" s="278">
        <v>512.83333333333326</v>
      </c>
      <c r="K89" s="276">
        <v>505.4</v>
      </c>
      <c r="L89" s="276">
        <v>496.55</v>
      </c>
      <c r="M89" s="276">
        <v>1.00213</v>
      </c>
    </row>
    <row r="90" spans="1:13">
      <c r="A90" s="300">
        <v>81</v>
      </c>
      <c r="B90" s="276" t="s">
        <v>104</v>
      </c>
      <c r="C90" s="276">
        <v>687.15</v>
      </c>
      <c r="D90" s="278">
        <v>687.15</v>
      </c>
      <c r="E90" s="278">
        <v>681.15</v>
      </c>
      <c r="F90" s="278">
        <v>675.15</v>
      </c>
      <c r="G90" s="278">
        <v>669.15</v>
      </c>
      <c r="H90" s="278">
        <v>693.15</v>
      </c>
      <c r="I90" s="278">
        <v>699.15</v>
      </c>
      <c r="J90" s="278">
        <v>705.15</v>
      </c>
      <c r="K90" s="276">
        <v>693.15</v>
      </c>
      <c r="L90" s="276">
        <v>681.15</v>
      </c>
      <c r="M90" s="276">
        <v>9.7726699999999997</v>
      </c>
    </row>
    <row r="91" spans="1:13">
      <c r="A91" s="300">
        <v>82</v>
      </c>
      <c r="B91" s="276" t="s">
        <v>247</v>
      </c>
      <c r="C91" s="276">
        <v>380.35</v>
      </c>
      <c r="D91" s="278">
        <v>380.18333333333334</v>
      </c>
      <c r="E91" s="278">
        <v>376.16666666666669</v>
      </c>
      <c r="F91" s="278">
        <v>371.98333333333335</v>
      </c>
      <c r="G91" s="278">
        <v>367.9666666666667</v>
      </c>
      <c r="H91" s="278">
        <v>384.36666666666667</v>
      </c>
      <c r="I91" s="278">
        <v>388.38333333333333</v>
      </c>
      <c r="J91" s="278">
        <v>392.56666666666666</v>
      </c>
      <c r="K91" s="276">
        <v>384.2</v>
      </c>
      <c r="L91" s="276">
        <v>376</v>
      </c>
      <c r="M91" s="276">
        <v>1.5936900000000001</v>
      </c>
    </row>
    <row r="92" spans="1:13">
      <c r="A92" s="300">
        <v>83</v>
      </c>
      <c r="B92" s="276" t="s">
        <v>248</v>
      </c>
      <c r="C92" s="276">
        <v>993.1</v>
      </c>
      <c r="D92" s="278">
        <v>995.75</v>
      </c>
      <c r="E92" s="278">
        <v>976.5</v>
      </c>
      <c r="F92" s="278">
        <v>959.9</v>
      </c>
      <c r="G92" s="278">
        <v>940.65</v>
      </c>
      <c r="H92" s="278">
        <v>1012.35</v>
      </c>
      <c r="I92" s="278">
        <v>1031.5999999999999</v>
      </c>
      <c r="J92" s="278">
        <v>1048.2</v>
      </c>
      <c r="K92" s="276">
        <v>1015</v>
      </c>
      <c r="L92" s="276">
        <v>979.15</v>
      </c>
      <c r="M92" s="276">
        <v>22.773140000000001</v>
      </c>
    </row>
    <row r="93" spans="1:13">
      <c r="A93" s="300">
        <v>84</v>
      </c>
      <c r="B93" s="276" t="s">
        <v>105</v>
      </c>
      <c r="C93" s="276">
        <v>826.95</v>
      </c>
      <c r="D93" s="278">
        <v>820.35</v>
      </c>
      <c r="E93" s="278">
        <v>809.7</v>
      </c>
      <c r="F93" s="278">
        <v>792.45</v>
      </c>
      <c r="G93" s="278">
        <v>781.80000000000007</v>
      </c>
      <c r="H93" s="278">
        <v>837.6</v>
      </c>
      <c r="I93" s="278">
        <v>848.24999999999989</v>
      </c>
      <c r="J93" s="278">
        <v>865.5</v>
      </c>
      <c r="K93" s="276">
        <v>831</v>
      </c>
      <c r="L93" s="276">
        <v>803.1</v>
      </c>
      <c r="M93" s="276">
        <v>38.305549999999997</v>
      </c>
    </row>
    <row r="94" spans="1:13">
      <c r="A94" s="300">
        <v>85</v>
      </c>
      <c r="B94" s="276" t="s">
        <v>250</v>
      </c>
      <c r="C94" s="276">
        <v>188.8</v>
      </c>
      <c r="D94" s="278">
        <v>190.05000000000004</v>
      </c>
      <c r="E94" s="278">
        <v>185.20000000000007</v>
      </c>
      <c r="F94" s="278">
        <v>181.60000000000002</v>
      </c>
      <c r="G94" s="278">
        <v>176.75000000000006</v>
      </c>
      <c r="H94" s="278">
        <v>193.65000000000009</v>
      </c>
      <c r="I94" s="278">
        <v>198.50000000000006</v>
      </c>
      <c r="J94" s="278">
        <v>202.10000000000011</v>
      </c>
      <c r="K94" s="276">
        <v>194.9</v>
      </c>
      <c r="L94" s="276">
        <v>186.45</v>
      </c>
      <c r="M94" s="276">
        <v>15.402710000000001</v>
      </c>
    </row>
    <row r="95" spans="1:13">
      <c r="A95" s="300">
        <v>86</v>
      </c>
      <c r="B95" s="276" t="s">
        <v>386</v>
      </c>
      <c r="C95" s="276">
        <v>310.64999999999998</v>
      </c>
      <c r="D95" s="278">
        <v>309.73333333333335</v>
      </c>
      <c r="E95" s="278">
        <v>306.4666666666667</v>
      </c>
      <c r="F95" s="278">
        <v>302.28333333333336</v>
      </c>
      <c r="G95" s="278">
        <v>299.01666666666671</v>
      </c>
      <c r="H95" s="278">
        <v>313.91666666666669</v>
      </c>
      <c r="I95" s="278">
        <v>317.18333333333334</v>
      </c>
      <c r="J95" s="278">
        <v>321.36666666666667</v>
      </c>
      <c r="K95" s="276">
        <v>313</v>
      </c>
      <c r="L95" s="276">
        <v>305.55</v>
      </c>
      <c r="M95" s="276">
        <v>10.48916</v>
      </c>
    </row>
    <row r="96" spans="1:13">
      <c r="A96" s="300">
        <v>87</v>
      </c>
      <c r="B96" s="276" t="s">
        <v>106</v>
      </c>
      <c r="C96" s="276">
        <v>811.5</v>
      </c>
      <c r="D96" s="278">
        <v>814.11666666666679</v>
      </c>
      <c r="E96" s="278">
        <v>804.5833333333336</v>
      </c>
      <c r="F96" s="278">
        <v>797.66666666666686</v>
      </c>
      <c r="G96" s="278">
        <v>788.13333333333367</v>
      </c>
      <c r="H96" s="278">
        <v>821.03333333333353</v>
      </c>
      <c r="I96" s="278">
        <v>830.56666666666683</v>
      </c>
      <c r="J96" s="278">
        <v>837.48333333333346</v>
      </c>
      <c r="K96" s="276">
        <v>823.65</v>
      </c>
      <c r="L96" s="276">
        <v>807.2</v>
      </c>
      <c r="M96" s="276">
        <v>22.24147</v>
      </c>
    </row>
    <row r="97" spans="1:13">
      <c r="A97" s="300">
        <v>88</v>
      </c>
      <c r="B97" s="276" t="s">
        <v>108</v>
      </c>
      <c r="C97" s="276">
        <v>824.7</v>
      </c>
      <c r="D97" s="278">
        <v>827.9</v>
      </c>
      <c r="E97" s="278">
        <v>818.8</v>
      </c>
      <c r="F97" s="278">
        <v>812.9</v>
      </c>
      <c r="G97" s="278">
        <v>803.8</v>
      </c>
      <c r="H97" s="278">
        <v>833.8</v>
      </c>
      <c r="I97" s="278">
        <v>842.90000000000009</v>
      </c>
      <c r="J97" s="278">
        <v>848.8</v>
      </c>
      <c r="K97" s="276">
        <v>837</v>
      </c>
      <c r="L97" s="276">
        <v>822</v>
      </c>
      <c r="M97" s="276">
        <v>46.996389999999998</v>
      </c>
    </row>
    <row r="98" spans="1:13">
      <c r="A98" s="300">
        <v>89</v>
      </c>
      <c r="B98" s="276" t="s">
        <v>109</v>
      </c>
      <c r="C98" s="276">
        <v>2332.1</v>
      </c>
      <c r="D98" s="278">
        <v>2314.4499999999998</v>
      </c>
      <c r="E98" s="278">
        <v>2285.0999999999995</v>
      </c>
      <c r="F98" s="278">
        <v>2238.0999999999995</v>
      </c>
      <c r="G98" s="278">
        <v>2208.7499999999991</v>
      </c>
      <c r="H98" s="278">
        <v>2361.4499999999998</v>
      </c>
      <c r="I98" s="278">
        <v>2390.8000000000002</v>
      </c>
      <c r="J98" s="278">
        <v>2437.8000000000002</v>
      </c>
      <c r="K98" s="276">
        <v>2343.8000000000002</v>
      </c>
      <c r="L98" s="276">
        <v>2267.4499999999998</v>
      </c>
      <c r="M98" s="276">
        <v>63.982129999999998</v>
      </c>
    </row>
    <row r="99" spans="1:13">
      <c r="A99" s="300">
        <v>90</v>
      </c>
      <c r="B99" s="276" t="s">
        <v>252</v>
      </c>
      <c r="C99" s="276">
        <v>2435.85</v>
      </c>
      <c r="D99" s="278">
        <v>2438.0500000000002</v>
      </c>
      <c r="E99" s="278">
        <v>2413.1000000000004</v>
      </c>
      <c r="F99" s="278">
        <v>2390.3500000000004</v>
      </c>
      <c r="G99" s="278">
        <v>2365.4000000000005</v>
      </c>
      <c r="H99" s="278">
        <v>2460.8000000000002</v>
      </c>
      <c r="I99" s="278">
        <v>2485.75</v>
      </c>
      <c r="J99" s="278">
        <v>2508.5</v>
      </c>
      <c r="K99" s="276">
        <v>2463</v>
      </c>
      <c r="L99" s="276">
        <v>2415.3000000000002</v>
      </c>
      <c r="M99" s="276">
        <v>2.0705800000000001</v>
      </c>
    </row>
    <row r="100" spans="1:13">
      <c r="A100" s="300">
        <v>91</v>
      </c>
      <c r="B100" s="276" t="s">
        <v>110</v>
      </c>
      <c r="C100" s="276">
        <v>1371.7</v>
      </c>
      <c r="D100" s="278">
        <v>1373.4166666666667</v>
      </c>
      <c r="E100" s="278">
        <v>1358.2833333333335</v>
      </c>
      <c r="F100" s="278">
        <v>1344.8666666666668</v>
      </c>
      <c r="G100" s="278">
        <v>1329.7333333333336</v>
      </c>
      <c r="H100" s="278">
        <v>1386.8333333333335</v>
      </c>
      <c r="I100" s="278">
        <v>1401.9666666666667</v>
      </c>
      <c r="J100" s="278">
        <v>1415.3833333333334</v>
      </c>
      <c r="K100" s="276">
        <v>1388.55</v>
      </c>
      <c r="L100" s="276">
        <v>1360</v>
      </c>
      <c r="M100" s="276">
        <v>135.26974000000001</v>
      </c>
    </row>
    <row r="101" spans="1:13">
      <c r="A101" s="300">
        <v>92</v>
      </c>
      <c r="B101" s="276" t="s">
        <v>253</v>
      </c>
      <c r="C101" s="276">
        <v>630.4</v>
      </c>
      <c r="D101" s="278">
        <v>627.30000000000007</v>
      </c>
      <c r="E101" s="278">
        <v>621.50000000000011</v>
      </c>
      <c r="F101" s="278">
        <v>612.6</v>
      </c>
      <c r="G101" s="278">
        <v>606.80000000000007</v>
      </c>
      <c r="H101" s="278">
        <v>636.20000000000016</v>
      </c>
      <c r="I101" s="278">
        <v>642.00000000000011</v>
      </c>
      <c r="J101" s="278">
        <v>650.9000000000002</v>
      </c>
      <c r="K101" s="276">
        <v>633.1</v>
      </c>
      <c r="L101" s="276">
        <v>618.4</v>
      </c>
      <c r="M101" s="276">
        <v>35.552489999999999</v>
      </c>
    </row>
    <row r="102" spans="1:13">
      <c r="A102" s="300">
        <v>93</v>
      </c>
      <c r="B102" s="276" t="s">
        <v>111</v>
      </c>
      <c r="C102" s="276">
        <v>3085.8</v>
      </c>
      <c r="D102" s="278">
        <v>3074.2666666666664</v>
      </c>
      <c r="E102" s="278">
        <v>3048.5333333333328</v>
      </c>
      <c r="F102" s="278">
        <v>3011.2666666666664</v>
      </c>
      <c r="G102" s="278">
        <v>2985.5333333333328</v>
      </c>
      <c r="H102" s="278">
        <v>3111.5333333333328</v>
      </c>
      <c r="I102" s="278">
        <v>3137.2666666666664</v>
      </c>
      <c r="J102" s="278">
        <v>3174.5333333333328</v>
      </c>
      <c r="K102" s="276">
        <v>3100</v>
      </c>
      <c r="L102" s="276">
        <v>3037</v>
      </c>
      <c r="M102" s="276">
        <v>20.935580000000002</v>
      </c>
    </row>
    <row r="103" spans="1:13">
      <c r="A103" s="300">
        <v>94</v>
      </c>
      <c r="B103" s="276" t="s">
        <v>114</v>
      </c>
      <c r="C103" s="276">
        <v>208.6</v>
      </c>
      <c r="D103" s="278">
        <v>208.08333333333334</v>
      </c>
      <c r="E103" s="278">
        <v>204.76666666666668</v>
      </c>
      <c r="F103" s="278">
        <v>200.93333333333334</v>
      </c>
      <c r="G103" s="278">
        <v>197.61666666666667</v>
      </c>
      <c r="H103" s="278">
        <v>211.91666666666669</v>
      </c>
      <c r="I103" s="278">
        <v>215.23333333333335</v>
      </c>
      <c r="J103" s="278">
        <v>219.06666666666669</v>
      </c>
      <c r="K103" s="276">
        <v>211.4</v>
      </c>
      <c r="L103" s="276">
        <v>204.25</v>
      </c>
      <c r="M103" s="276">
        <v>408.05592999999999</v>
      </c>
    </row>
    <row r="104" spans="1:13">
      <c r="A104" s="300">
        <v>95</v>
      </c>
      <c r="B104" s="276" t="s">
        <v>115</v>
      </c>
      <c r="C104" s="276">
        <v>213.6</v>
      </c>
      <c r="D104" s="278">
        <v>214.13333333333333</v>
      </c>
      <c r="E104" s="278">
        <v>212.06666666666666</v>
      </c>
      <c r="F104" s="278">
        <v>210.53333333333333</v>
      </c>
      <c r="G104" s="278">
        <v>208.46666666666667</v>
      </c>
      <c r="H104" s="278">
        <v>215.66666666666666</v>
      </c>
      <c r="I104" s="278">
        <v>217.73333333333332</v>
      </c>
      <c r="J104" s="278">
        <v>219.26666666666665</v>
      </c>
      <c r="K104" s="276">
        <v>216.2</v>
      </c>
      <c r="L104" s="276">
        <v>212.6</v>
      </c>
      <c r="M104" s="276">
        <v>37.52704</v>
      </c>
    </row>
    <row r="105" spans="1:13">
      <c r="A105" s="300">
        <v>96</v>
      </c>
      <c r="B105" s="276" t="s">
        <v>116</v>
      </c>
      <c r="C105" s="276">
        <v>2192.1</v>
      </c>
      <c r="D105" s="278">
        <v>2173.1166666666668</v>
      </c>
      <c r="E105" s="278">
        <v>2142.2333333333336</v>
      </c>
      <c r="F105" s="278">
        <v>2092.3666666666668</v>
      </c>
      <c r="G105" s="278">
        <v>2061.4833333333336</v>
      </c>
      <c r="H105" s="278">
        <v>2222.9833333333336</v>
      </c>
      <c r="I105" s="278">
        <v>2253.8666666666668</v>
      </c>
      <c r="J105" s="278">
        <v>2303.7333333333336</v>
      </c>
      <c r="K105" s="276">
        <v>2204</v>
      </c>
      <c r="L105" s="276">
        <v>2123.25</v>
      </c>
      <c r="M105" s="276">
        <v>30.105119999999999</v>
      </c>
    </row>
    <row r="106" spans="1:13">
      <c r="A106" s="300">
        <v>97</v>
      </c>
      <c r="B106" s="276" t="s">
        <v>254</v>
      </c>
      <c r="C106" s="276">
        <v>228.8</v>
      </c>
      <c r="D106" s="278">
        <v>227</v>
      </c>
      <c r="E106" s="278">
        <v>224</v>
      </c>
      <c r="F106" s="278">
        <v>219.2</v>
      </c>
      <c r="G106" s="278">
        <v>216.2</v>
      </c>
      <c r="H106" s="278">
        <v>231.8</v>
      </c>
      <c r="I106" s="278">
        <v>234.8</v>
      </c>
      <c r="J106" s="278">
        <v>239.60000000000002</v>
      </c>
      <c r="K106" s="276">
        <v>230</v>
      </c>
      <c r="L106" s="276">
        <v>222.2</v>
      </c>
      <c r="M106" s="276">
        <v>17.903849999999998</v>
      </c>
    </row>
    <row r="107" spans="1:13">
      <c r="A107" s="300">
        <v>98</v>
      </c>
      <c r="B107" s="276" t="s">
        <v>255</v>
      </c>
      <c r="C107" s="276">
        <v>32.85</v>
      </c>
      <c r="D107" s="278">
        <v>32.883333333333333</v>
      </c>
      <c r="E107" s="278">
        <v>32.366666666666667</v>
      </c>
      <c r="F107" s="278">
        <v>31.883333333333333</v>
      </c>
      <c r="G107" s="278">
        <v>31.366666666666667</v>
      </c>
      <c r="H107" s="278">
        <v>33.366666666666667</v>
      </c>
      <c r="I107" s="278">
        <v>33.883333333333333</v>
      </c>
      <c r="J107" s="278">
        <v>34.366666666666667</v>
      </c>
      <c r="K107" s="276">
        <v>33.4</v>
      </c>
      <c r="L107" s="276">
        <v>32.4</v>
      </c>
      <c r="M107" s="276">
        <v>18.064620000000001</v>
      </c>
    </row>
    <row r="108" spans="1:13">
      <c r="A108" s="300">
        <v>99</v>
      </c>
      <c r="B108" s="276" t="s">
        <v>117</v>
      </c>
      <c r="C108" s="276">
        <v>171.05</v>
      </c>
      <c r="D108" s="278">
        <v>167.96666666666667</v>
      </c>
      <c r="E108" s="278">
        <v>160.58333333333334</v>
      </c>
      <c r="F108" s="278">
        <v>150.11666666666667</v>
      </c>
      <c r="G108" s="278">
        <v>142.73333333333335</v>
      </c>
      <c r="H108" s="278">
        <v>178.43333333333334</v>
      </c>
      <c r="I108" s="278">
        <v>185.81666666666666</v>
      </c>
      <c r="J108" s="278">
        <v>196.28333333333333</v>
      </c>
      <c r="K108" s="276">
        <v>175.35</v>
      </c>
      <c r="L108" s="276">
        <v>157.5</v>
      </c>
      <c r="M108" s="276">
        <v>638.68645000000004</v>
      </c>
    </row>
    <row r="109" spans="1:13">
      <c r="A109" s="300">
        <v>100</v>
      </c>
      <c r="B109" s="276" t="s">
        <v>118</v>
      </c>
      <c r="C109" s="276">
        <v>476.7</v>
      </c>
      <c r="D109" s="278">
        <v>477.2</v>
      </c>
      <c r="E109" s="278">
        <v>470.84999999999997</v>
      </c>
      <c r="F109" s="278">
        <v>465</v>
      </c>
      <c r="G109" s="278">
        <v>458.65</v>
      </c>
      <c r="H109" s="278">
        <v>483.04999999999995</v>
      </c>
      <c r="I109" s="278">
        <v>489.4</v>
      </c>
      <c r="J109" s="278">
        <v>495.24999999999994</v>
      </c>
      <c r="K109" s="276">
        <v>483.55</v>
      </c>
      <c r="L109" s="276">
        <v>471.35</v>
      </c>
      <c r="M109" s="276">
        <v>310.71571999999998</v>
      </c>
    </row>
    <row r="110" spans="1:13">
      <c r="A110" s="300">
        <v>101</v>
      </c>
      <c r="B110" s="276" t="s">
        <v>256</v>
      </c>
      <c r="C110" s="276">
        <v>1259.3499999999999</v>
      </c>
      <c r="D110" s="278">
        <v>1259.3</v>
      </c>
      <c r="E110" s="278">
        <v>1248.05</v>
      </c>
      <c r="F110" s="278">
        <v>1236.75</v>
      </c>
      <c r="G110" s="278">
        <v>1225.5</v>
      </c>
      <c r="H110" s="278">
        <v>1270.5999999999999</v>
      </c>
      <c r="I110" s="278">
        <v>1281.8499999999999</v>
      </c>
      <c r="J110" s="278">
        <v>1293.1499999999999</v>
      </c>
      <c r="K110" s="276">
        <v>1270.55</v>
      </c>
      <c r="L110" s="276">
        <v>1248</v>
      </c>
      <c r="M110" s="276">
        <v>5.4645400000000004</v>
      </c>
    </row>
    <row r="111" spans="1:13">
      <c r="A111" s="300">
        <v>102</v>
      </c>
      <c r="B111" s="276" t="s">
        <v>119</v>
      </c>
      <c r="C111" s="276">
        <v>429.45</v>
      </c>
      <c r="D111" s="278">
        <v>429.2833333333333</v>
      </c>
      <c r="E111" s="278">
        <v>425.06666666666661</v>
      </c>
      <c r="F111" s="278">
        <v>420.68333333333328</v>
      </c>
      <c r="G111" s="278">
        <v>416.46666666666658</v>
      </c>
      <c r="H111" s="278">
        <v>433.66666666666663</v>
      </c>
      <c r="I111" s="278">
        <v>437.88333333333333</v>
      </c>
      <c r="J111" s="278">
        <v>442.26666666666665</v>
      </c>
      <c r="K111" s="276">
        <v>433.5</v>
      </c>
      <c r="L111" s="276">
        <v>424.9</v>
      </c>
      <c r="M111" s="276">
        <v>13.680619999999999</v>
      </c>
    </row>
    <row r="112" spans="1:13">
      <c r="A112" s="300">
        <v>103</v>
      </c>
      <c r="B112" s="276" t="s">
        <v>257</v>
      </c>
      <c r="C112" s="276">
        <v>37.1</v>
      </c>
      <c r="D112" s="278">
        <v>37.233333333333327</v>
      </c>
      <c r="E112" s="278">
        <v>36.716666666666654</v>
      </c>
      <c r="F112" s="278">
        <v>36.333333333333329</v>
      </c>
      <c r="G112" s="278">
        <v>35.816666666666656</v>
      </c>
      <c r="H112" s="278">
        <v>37.616666666666653</v>
      </c>
      <c r="I112" s="278">
        <v>38.133333333333319</v>
      </c>
      <c r="J112" s="278">
        <v>38.516666666666652</v>
      </c>
      <c r="K112" s="276">
        <v>37.75</v>
      </c>
      <c r="L112" s="276">
        <v>36.85</v>
      </c>
      <c r="M112" s="276">
        <v>10.44964</v>
      </c>
    </row>
    <row r="113" spans="1:13">
      <c r="A113" s="300">
        <v>104</v>
      </c>
      <c r="B113" s="276" t="s">
        <v>120</v>
      </c>
      <c r="C113" s="276">
        <v>8.5</v>
      </c>
      <c r="D113" s="278">
        <v>8.5166666666666657</v>
      </c>
      <c r="E113" s="278">
        <v>8.3833333333333311</v>
      </c>
      <c r="F113" s="278">
        <v>8.2666666666666657</v>
      </c>
      <c r="G113" s="278">
        <v>8.1333333333333311</v>
      </c>
      <c r="H113" s="278">
        <v>8.6333333333333311</v>
      </c>
      <c r="I113" s="278">
        <v>8.7666666666666639</v>
      </c>
      <c r="J113" s="278">
        <v>8.8833333333333311</v>
      </c>
      <c r="K113" s="276">
        <v>8.65</v>
      </c>
      <c r="L113" s="276">
        <v>8.4</v>
      </c>
      <c r="M113" s="276">
        <v>1037.03745</v>
      </c>
    </row>
    <row r="114" spans="1:13">
      <c r="A114" s="300">
        <v>105</v>
      </c>
      <c r="B114" s="276" t="s">
        <v>121</v>
      </c>
      <c r="C114" s="276">
        <v>32.950000000000003</v>
      </c>
      <c r="D114" s="278">
        <v>32.950000000000003</v>
      </c>
      <c r="E114" s="278">
        <v>32.550000000000004</v>
      </c>
      <c r="F114" s="278">
        <v>32.15</v>
      </c>
      <c r="G114" s="278">
        <v>31.75</v>
      </c>
      <c r="H114" s="278">
        <v>33.350000000000009</v>
      </c>
      <c r="I114" s="278">
        <v>33.750000000000014</v>
      </c>
      <c r="J114" s="278">
        <v>34.150000000000013</v>
      </c>
      <c r="K114" s="276">
        <v>33.35</v>
      </c>
      <c r="L114" s="276">
        <v>32.549999999999997</v>
      </c>
      <c r="M114" s="276">
        <v>237.83588</v>
      </c>
    </row>
    <row r="115" spans="1:13">
      <c r="A115" s="300">
        <v>106</v>
      </c>
      <c r="B115" s="276" t="s">
        <v>122</v>
      </c>
      <c r="C115" s="276">
        <v>438.3</v>
      </c>
      <c r="D115" s="278">
        <v>441.33333333333331</v>
      </c>
      <c r="E115" s="278">
        <v>432.76666666666665</v>
      </c>
      <c r="F115" s="278">
        <v>427.23333333333335</v>
      </c>
      <c r="G115" s="278">
        <v>418.66666666666669</v>
      </c>
      <c r="H115" s="278">
        <v>446.86666666666662</v>
      </c>
      <c r="I115" s="278">
        <v>455.43333333333334</v>
      </c>
      <c r="J115" s="278">
        <v>460.96666666666658</v>
      </c>
      <c r="K115" s="276">
        <v>449.9</v>
      </c>
      <c r="L115" s="276">
        <v>435.8</v>
      </c>
      <c r="M115" s="276">
        <v>32.627809999999997</v>
      </c>
    </row>
    <row r="116" spans="1:13">
      <c r="A116" s="300">
        <v>107</v>
      </c>
      <c r="B116" s="276" t="s">
        <v>260</v>
      </c>
      <c r="C116" s="276">
        <v>111.95</v>
      </c>
      <c r="D116" s="278">
        <v>111.63333333333334</v>
      </c>
      <c r="E116" s="278">
        <v>109.36666666666667</v>
      </c>
      <c r="F116" s="278">
        <v>106.78333333333333</v>
      </c>
      <c r="G116" s="278">
        <v>104.51666666666667</v>
      </c>
      <c r="H116" s="278">
        <v>114.21666666666668</v>
      </c>
      <c r="I116" s="278">
        <v>116.48333333333336</v>
      </c>
      <c r="J116" s="278">
        <v>119.06666666666669</v>
      </c>
      <c r="K116" s="276">
        <v>113.9</v>
      </c>
      <c r="L116" s="276">
        <v>109.05</v>
      </c>
      <c r="M116" s="276">
        <v>31.049990000000001</v>
      </c>
    </row>
    <row r="117" spans="1:13">
      <c r="A117" s="300">
        <v>108</v>
      </c>
      <c r="B117" s="276" t="s">
        <v>123</v>
      </c>
      <c r="C117" s="276">
        <v>1631.05</v>
      </c>
      <c r="D117" s="278">
        <v>1629.1833333333334</v>
      </c>
      <c r="E117" s="278">
        <v>1608.3666666666668</v>
      </c>
      <c r="F117" s="278">
        <v>1585.6833333333334</v>
      </c>
      <c r="G117" s="278">
        <v>1564.8666666666668</v>
      </c>
      <c r="H117" s="278">
        <v>1651.8666666666668</v>
      </c>
      <c r="I117" s="278">
        <v>1672.6833333333334</v>
      </c>
      <c r="J117" s="278">
        <v>1695.3666666666668</v>
      </c>
      <c r="K117" s="276">
        <v>1650</v>
      </c>
      <c r="L117" s="276">
        <v>1606.5</v>
      </c>
      <c r="M117" s="276">
        <v>19.08193</v>
      </c>
    </row>
    <row r="118" spans="1:13">
      <c r="A118" s="300">
        <v>109</v>
      </c>
      <c r="B118" s="276" t="s">
        <v>124</v>
      </c>
      <c r="C118" s="276">
        <v>769.2</v>
      </c>
      <c r="D118" s="278">
        <v>777.95000000000016</v>
      </c>
      <c r="E118" s="278">
        <v>753.0500000000003</v>
      </c>
      <c r="F118" s="278">
        <v>736.90000000000009</v>
      </c>
      <c r="G118" s="278">
        <v>712.00000000000023</v>
      </c>
      <c r="H118" s="278">
        <v>794.10000000000036</v>
      </c>
      <c r="I118" s="278">
        <v>819.00000000000023</v>
      </c>
      <c r="J118" s="278">
        <v>835.15000000000043</v>
      </c>
      <c r="K118" s="276">
        <v>802.85</v>
      </c>
      <c r="L118" s="276">
        <v>761.8</v>
      </c>
      <c r="M118" s="276">
        <v>283.87177000000003</v>
      </c>
    </row>
    <row r="119" spans="1:13">
      <c r="A119" s="300">
        <v>110</v>
      </c>
      <c r="B119" s="276" t="s">
        <v>125</v>
      </c>
      <c r="C119" s="276">
        <v>179.2</v>
      </c>
      <c r="D119" s="278">
        <v>179.20000000000002</v>
      </c>
      <c r="E119" s="278">
        <v>176.60000000000002</v>
      </c>
      <c r="F119" s="278">
        <v>174</v>
      </c>
      <c r="G119" s="278">
        <v>171.4</v>
      </c>
      <c r="H119" s="278">
        <v>181.80000000000004</v>
      </c>
      <c r="I119" s="278">
        <v>184.4</v>
      </c>
      <c r="J119" s="278">
        <v>187.00000000000006</v>
      </c>
      <c r="K119" s="276">
        <v>181.8</v>
      </c>
      <c r="L119" s="276">
        <v>176.6</v>
      </c>
      <c r="M119" s="276">
        <v>101.08869</v>
      </c>
    </row>
    <row r="120" spans="1:13">
      <c r="A120" s="300">
        <v>111</v>
      </c>
      <c r="B120" s="276" t="s">
        <v>126</v>
      </c>
      <c r="C120" s="276">
        <v>1117.75</v>
      </c>
      <c r="D120" s="278">
        <v>1124.5</v>
      </c>
      <c r="E120" s="278">
        <v>1107</v>
      </c>
      <c r="F120" s="278">
        <v>1096.25</v>
      </c>
      <c r="G120" s="278">
        <v>1078.75</v>
      </c>
      <c r="H120" s="278">
        <v>1135.25</v>
      </c>
      <c r="I120" s="278">
        <v>1152.75</v>
      </c>
      <c r="J120" s="278">
        <v>1163.5</v>
      </c>
      <c r="K120" s="276">
        <v>1142</v>
      </c>
      <c r="L120" s="276">
        <v>1113.75</v>
      </c>
      <c r="M120" s="276">
        <v>91.809759999999997</v>
      </c>
    </row>
    <row r="121" spans="1:13">
      <c r="A121" s="300">
        <v>112</v>
      </c>
      <c r="B121" s="276" t="s">
        <v>127</v>
      </c>
      <c r="C121" s="276">
        <v>85.3</v>
      </c>
      <c r="D121" s="278">
        <v>84.916666666666671</v>
      </c>
      <c r="E121" s="278">
        <v>84.333333333333343</v>
      </c>
      <c r="F121" s="278">
        <v>83.366666666666674</v>
      </c>
      <c r="G121" s="278">
        <v>82.783333333333346</v>
      </c>
      <c r="H121" s="278">
        <v>85.88333333333334</v>
      </c>
      <c r="I121" s="278">
        <v>86.466666666666683</v>
      </c>
      <c r="J121" s="278">
        <v>87.433333333333337</v>
      </c>
      <c r="K121" s="276">
        <v>85.5</v>
      </c>
      <c r="L121" s="276">
        <v>83.95</v>
      </c>
      <c r="M121" s="276">
        <v>137.00138000000001</v>
      </c>
    </row>
    <row r="122" spans="1:13">
      <c r="A122" s="300">
        <v>113</v>
      </c>
      <c r="B122" s="276" t="s">
        <v>262</v>
      </c>
      <c r="C122" s="276">
        <v>2091.75</v>
      </c>
      <c r="D122" s="278">
        <v>2077.4500000000003</v>
      </c>
      <c r="E122" s="278">
        <v>2057.9000000000005</v>
      </c>
      <c r="F122" s="278">
        <v>2024.0500000000002</v>
      </c>
      <c r="G122" s="278">
        <v>2004.5000000000005</v>
      </c>
      <c r="H122" s="278">
        <v>2111.3000000000006</v>
      </c>
      <c r="I122" s="278">
        <v>2130.8500000000008</v>
      </c>
      <c r="J122" s="278">
        <v>2164.7000000000007</v>
      </c>
      <c r="K122" s="276">
        <v>2097</v>
      </c>
      <c r="L122" s="276">
        <v>2043.6</v>
      </c>
      <c r="M122" s="276">
        <v>7.0901500000000004</v>
      </c>
    </row>
    <row r="123" spans="1:13">
      <c r="A123" s="300">
        <v>114</v>
      </c>
      <c r="B123" s="276" t="s">
        <v>2931</v>
      </c>
      <c r="C123" s="276">
        <v>1381.45</v>
      </c>
      <c r="D123" s="278">
        <v>1378.8499999999997</v>
      </c>
      <c r="E123" s="278">
        <v>1357.6999999999994</v>
      </c>
      <c r="F123" s="278">
        <v>1333.9499999999996</v>
      </c>
      <c r="G123" s="278">
        <v>1312.7999999999993</v>
      </c>
      <c r="H123" s="278">
        <v>1402.5999999999995</v>
      </c>
      <c r="I123" s="278">
        <v>1423.7499999999995</v>
      </c>
      <c r="J123" s="278">
        <v>1447.4999999999995</v>
      </c>
      <c r="K123" s="276">
        <v>1400</v>
      </c>
      <c r="L123" s="276">
        <v>1355.1</v>
      </c>
      <c r="M123" s="276">
        <v>4.9423700000000004</v>
      </c>
    </row>
    <row r="124" spans="1:13">
      <c r="A124" s="300">
        <v>115</v>
      </c>
      <c r="B124" s="276" t="s">
        <v>128</v>
      </c>
      <c r="C124" s="276">
        <v>188</v>
      </c>
      <c r="D124" s="278">
        <v>186.86666666666667</v>
      </c>
      <c r="E124" s="278">
        <v>184.98333333333335</v>
      </c>
      <c r="F124" s="278">
        <v>181.96666666666667</v>
      </c>
      <c r="G124" s="278">
        <v>180.08333333333334</v>
      </c>
      <c r="H124" s="278">
        <v>189.88333333333335</v>
      </c>
      <c r="I124" s="278">
        <v>191.76666666666668</v>
      </c>
      <c r="J124" s="278">
        <v>194.78333333333336</v>
      </c>
      <c r="K124" s="276">
        <v>188.75</v>
      </c>
      <c r="L124" s="276">
        <v>183.85</v>
      </c>
      <c r="M124" s="276">
        <v>463.67791999999997</v>
      </c>
    </row>
    <row r="125" spans="1:13">
      <c r="A125" s="300">
        <v>116</v>
      </c>
      <c r="B125" s="276" t="s">
        <v>129</v>
      </c>
      <c r="C125" s="276">
        <v>218.1</v>
      </c>
      <c r="D125" s="278">
        <v>218.38333333333333</v>
      </c>
      <c r="E125" s="278">
        <v>214.81666666666666</v>
      </c>
      <c r="F125" s="278">
        <v>211.53333333333333</v>
      </c>
      <c r="G125" s="278">
        <v>207.96666666666667</v>
      </c>
      <c r="H125" s="278">
        <v>221.66666666666666</v>
      </c>
      <c r="I125" s="278">
        <v>225.23333333333332</v>
      </c>
      <c r="J125" s="278">
        <v>228.51666666666665</v>
      </c>
      <c r="K125" s="276">
        <v>221.95</v>
      </c>
      <c r="L125" s="276">
        <v>215.1</v>
      </c>
      <c r="M125" s="276">
        <v>51.255780000000001</v>
      </c>
    </row>
    <row r="126" spans="1:13">
      <c r="A126" s="300">
        <v>117</v>
      </c>
      <c r="B126" s="276" t="s">
        <v>263</v>
      </c>
      <c r="C126" s="276">
        <v>61.15</v>
      </c>
      <c r="D126" s="278">
        <v>60.866666666666667</v>
      </c>
      <c r="E126" s="278">
        <v>59.783333333333331</v>
      </c>
      <c r="F126" s="278">
        <v>58.416666666666664</v>
      </c>
      <c r="G126" s="278">
        <v>57.333333333333329</v>
      </c>
      <c r="H126" s="278">
        <v>62.233333333333334</v>
      </c>
      <c r="I126" s="278">
        <v>63.316666666666663</v>
      </c>
      <c r="J126" s="278">
        <v>64.683333333333337</v>
      </c>
      <c r="K126" s="276">
        <v>61.95</v>
      </c>
      <c r="L126" s="276">
        <v>59.5</v>
      </c>
      <c r="M126" s="276">
        <v>26.001729999999998</v>
      </c>
    </row>
    <row r="127" spans="1:13">
      <c r="A127" s="300">
        <v>118</v>
      </c>
      <c r="B127" s="276" t="s">
        <v>130</v>
      </c>
      <c r="C127" s="276">
        <v>338</v>
      </c>
      <c r="D127" s="278">
        <v>339.13333333333333</v>
      </c>
      <c r="E127" s="278">
        <v>333.86666666666667</v>
      </c>
      <c r="F127" s="278">
        <v>329.73333333333335</v>
      </c>
      <c r="G127" s="278">
        <v>324.4666666666667</v>
      </c>
      <c r="H127" s="278">
        <v>343.26666666666665</v>
      </c>
      <c r="I127" s="278">
        <v>348.5333333333333</v>
      </c>
      <c r="J127" s="278">
        <v>352.66666666666663</v>
      </c>
      <c r="K127" s="276">
        <v>344.4</v>
      </c>
      <c r="L127" s="276">
        <v>335</v>
      </c>
      <c r="M127" s="276">
        <v>50.610120000000002</v>
      </c>
    </row>
    <row r="128" spans="1:13">
      <c r="A128" s="300">
        <v>119</v>
      </c>
      <c r="B128" s="276" t="s">
        <v>264</v>
      </c>
      <c r="C128" s="276">
        <v>697</v>
      </c>
      <c r="D128" s="278">
        <v>698.33333333333337</v>
      </c>
      <c r="E128" s="278">
        <v>687.66666666666674</v>
      </c>
      <c r="F128" s="278">
        <v>678.33333333333337</v>
      </c>
      <c r="G128" s="278">
        <v>667.66666666666674</v>
      </c>
      <c r="H128" s="278">
        <v>707.66666666666674</v>
      </c>
      <c r="I128" s="278">
        <v>718.33333333333348</v>
      </c>
      <c r="J128" s="278">
        <v>727.66666666666674</v>
      </c>
      <c r="K128" s="276">
        <v>709</v>
      </c>
      <c r="L128" s="276">
        <v>689</v>
      </c>
      <c r="M128" s="276">
        <v>3.09449</v>
      </c>
    </row>
    <row r="129" spans="1:13">
      <c r="A129" s="300">
        <v>120</v>
      </c>
      <c r="B129" s="276" t="s">
        <v>131</v>
      </c>
      <c r="C129" s="276">
        <v>2339.1999999999998</v>
      </c>
      <c r="D129" s="278">
        <v>2361.0666666666666</v>
      </c>
      <c r="E129" s="278">
        <v>2293.1333333333332</v>
      </c>
      <c r="F129" s="278">
        <v>2247.0666666666666</v>
      </c>
      <c r="G129" s="278">
        <v>2179.1333333333332</v>
      </c>
      <c r="H129" s="278">
        <v>2407.1333333333332</v>
      </c>
      <c r="I129" s="278">
        <v>2475.0666666666666</v>
      </c>
      <c r="J129" s="278">
        <v>2521.1333333333332</v>
      </c>
      <c r="K129" s="276">
        <v>2429</v>
      </c>
      <c r="L129" s="276">
        <v>2315</v>
      </c>
      <c r="M129" s="276">
        <v>23.959579999999999</v>
      </c>
    </row>
    <row r="130" spans="1:13">
      <c r="A130" s="300">
        <v>121</v>
      </c>
      <c r="B130" s="276" t="s">
        <v>133</v>
      </c>
      <c r="C130" s="276">
        <v>1754.75</v>
      </c>
      <c r="D130" s="278">
        <v>1767.3999999999999</v>
      </c>
      <c r="E130" s="278">
        <v>1735.7999999999997</v>
      </c>
      <c r="F130" s="278">
        <v>1716.85</v>
      </c>
      <c r="G130" s="278">
        <v>1685.2499999999998</v>
      </c>
      <c r="H130" s="278">
        <v>1786.3499999999997</v>
      </c>
      <c r="I130" s="278">
        <v>1817.9499999999996</v>
      </c>
      <c r="J130" s="278">
        <v>1836.8999999999996</v>
      </c>
      <c r="K130" s="276">
        <v>1799</v>
      </c>
      <c r="L130" s="276">
        <v>1748.45</v>
      </c>
      <c r="M130" s="276">
        <v>67.751990000000006</v>
      </c>
    </row>
    <row r="131" spans="1:13">
      <c r="A131" s="300">
        <v>122</v>
      </c>
      <c r="B131" s="276" t="s">
        <v>134</v>
      </c>
      <c r="C131" s="276">
        <v>69.5</v>
      </c>
      <c r="D131" s="278">
        <v>69.316666666666663</v>
      </c>
      <c r="E131" s="278">
        <v>68.433333333333323</v>
      </c>
      <c r="F131" s="278">
        <v>67.36666666666666</v>
      </c>
      <c r="G131" s="278">
        <v>66.48333333333332</v>
      </c>
      <c r="H131" s="278">
        <v>70.383333333333326</v>
      </c>
      <c r="I131" s="278">
        <v>71.266666666666652</v>
      </c>
      <c r="J131" s="278">
        <v>72.333333333333329</v>
      </c>
      <c r="K131" s="276">
        <v>70.2</v>
      </c>
      <c r="L131" s="276">
        <v>68.25</v>
      </c>
      <c r="M131" s="276">
        <v>146.51849999999999</v>
      </c>
    </row>
    <row r="132" spans="1:13">
      <c r="A132" s="300">
        <v>123</v>
      </c>
      <c r="B132" s="276" t="s">
        <v>358</v>
      </c>
      <c r="C132" s="276">
        <v>2162.4499999999998</v>
      </c>
      <c r="D132" s="278">
        <v>2153.4666666666667</v>
      </c>
      <c r="E132" s="278">
        <v>2134.2333333333336</v>
      </c>
      <c r="F132" s="278">
        <v>2106.0166666666669</v>
      </c>
      <c r="G132" s="278">
        <v>2086.7833333333338</v>
      </c>
      <c r="H132" s="278">
        <v>2181.6833333333334</v>
      </c>
      <c r="I132" s="278">
        <v>2200.9166666666661</v>
      </c>
      <c r="J132" s="278">
        <v>2229.1333333333332</v>
      </c>
      <c r="K132" s="276">
        <v>2172.6999999999998</v>
      </c>
      <c r="L132" s="276">
        <v>2125.25</v>
      </c>
      <c r="M132" s="276">
        <v>0.82052999999999998</v>
      </c>
    </row>
    <row r="133" spans="1:13">
      <c r="A133" s="300">
        <v>124</v>
      </c>
      <c r="B133" s="276" t="s">
        <v>135</v>
      </c>
      <c r="C133" s="276">
        <v>317.14999999999998</v>
      </c>
      <c r="D133" s="278">
        <v>317.95</v>
      </c>
      <c r="E133" s="278">
        <v>310.09999999999997</v>
      </c>
      <c r="F133" s="278">
        <v>303.04999999999995</v>
      </c>
      <c r="G133" s="278">
        <v>295.19999999999993</v>
      </c>
      <c r="H133" s="278">
        <v>325</v>
      </c>
      <c r="I133" s="278">
        <v>332.85</v>
      </c>
      <c r="J133" s="278">
        <v>339.90000000000003</v>
      </c>
      <c r="K133" s="276">
        <v>325.8</v>
      </c>
      <c r="L133" s="276">
        <v>310.89999999999998</v>
      </c>
      <c r="M133" s="276">
        <v>90.667339999999996</v>
      </c>
    </row>
    <row r="134" spans="1:13">
      <c r="A134" s="300">
        <v>125</v>
      </c>
      <c r="B134" s="276" t="s">
        <v>136</v>
      </c>
      <c r="C134" s="276">
        <v>1073.2</v>
      </c>
      <c r="D134" s="278">
        <v>1067.1666666666667</v>
      </c>
      <c r="E134" s="278">
        <v>1058.4833333333336</v>
      </c>
      <c r="F134" s="278">
        <v>1043.7666666666669</v>
      </c>
      <c r="G134" s="278">
        <v>1035.0833333333337</v>
      </c>
      <c r="H134" s="278">
        <v>1081.8833333333334</v>
      </c>
      <c r="I134" s="278">
        <v>1090.5666666666664</v>
      </c>
      <c r="J134" s="278">
        <v>1105.2833333333333</v>
      </c>
      <c r="K134" s="276">
        <v>1075.8499999999999</v>
      </c>
      <c r="L134" s="276">
        <v>1052.45</v>
      </c>
      <c r="M134" s="276">
        <v>67.431629999999998</v>
      </c>
    </row>
    <row r="135" spans="1:13">
      <c r="A135" s="300">
        <v>126</v>
      </c>
      <c r="B135" s="276" t="s">
        <v>266</v>
      </c>
      <c r="C135" s="276">
        <v>2983.3</v>
      </c>
      <c r="D135" s="278">
        <v>3004.4333333333329</v>
      </c>
      <c r="E135" s="278">
        <v>2949.8666666666659</v>
      </c>
      <c r="F135" s="278">
        <v>2916.4333333333329</v>
      </c>
      <c r="G135" s="278">
        <v>2861.8666666666659</v>
      </c>
      <c r="H135" s="278">
        <v>3037.8666666666659</v>
      </c>
      <c r="I135" s="278">
        <v>3092.4333333333325</v>
      </c>
      <c r="J135" s="278">
        <v>3125.8666666666659</v>
      </c>
      <c r="K135" s="276">
        <v>3059</v>
      </c>
      <c r="L135" s="276">
        <v>2971</v>
      </c>
      <c r="M135" s="276">
        <v>3.1081699999999999</v>
      </c>
    </row>
    <row r="136" spans="1:13">
      <c r="A136" s="300">
        <v>127</v>
      </c>
      <c r="B136" s="276" t="s">
        <v>265</v>
      </c>
      <c r="C136" s="276">
        <v>1666.2</v>
      </c>
      <c r="D136" s="278">
        <v>1667.1499999999999</v>
      </c>
      <c r="E136" s="278">
        <v>1643.0499999999997</v>
      </c>
      <c r="F136" s="278">
        <v>1619.8999999999999</v>
      </c>
      <c r="G136" s="278">
        <v>1595.7999999999997</v>
      </c>
      <c r="H136" s="278">
        <v>1690.2999999999997</v>
      </c>
      <c r="I136" s="278">
        <v>1714.3999999999996</v>
      </c>
      <c r="J136" s="278">
        <v>1737.5499999999997</v>
      </c>
      <c r="K136" s="276">
        <v>1691.25</v>
      </c>
      <c r="L136" s="276">
        <v>1644</v>
      </c>
      <c r="M136" s="276">
        <v>1.49838</v>
      </c>
    </row>
    <row r="137" spans="1:13">
      <c r="A137" s="300">
        <v>128</v>
      </c>
      <c r="B137" s="276" t="s">
        <v>137</v>
      </c>
      <c r="C137" s="276">
        <v>895.5</v>
      </c>
      <c r="D137" s="278">
        <v>907.08333333333337</v>
      </c>
      <c r="E137" s="278">
        <v>876.9666666666667</v>
      </c>
      <c r="F137" s="278">
        <v>858.43333333333328</v>
      </c>
      <c r="G137" s="278">
        <v>828.31666666666661</v>
      </c>
      <c r="H137" s="278">
        <v>925.61666666666679</v>
      </c>
      <c r="I137" s="278">
        <v>955.73333333333335</v>
      </c>
      <c r="J137" s="278">
        <v>974.26666666666688</v>
      </c>
      <c r="K137" s="276">
        <v>937.2</v>
      </c>
      <c r="L137" s="276">
        <v>888.55</v>
      </c>
      <c r="M137" s="276">
        <v>76.376959999999997</v>
      </c>
    </row>
    <row r="138" spans="1:13">
      <c r="A138" s="300">
        <v>129</v>
      </c>
      <c r="B138" s="276" t="s">
        <v>138</v>
      </c>
      <c r="C138" s="276">
        <v>632.70000000000005</v>
      </c>
      <c r="D138" s="278">
        <v>638.86666666666667</v>
      </c>
      <c r="E138" s="278">
        <v>623.33333333333337</v>
      </c>
      <c r="F138" s="278">
        <v>613.9666666666667</v>
      </c>
      <c r="G138" s="278">
        <v>598.43333333333339</v>
      </c>
      <c r="H138" s="278">
        <v>648.23333333333335</v>
      </c>
      <c r="I138" s="278">
        <v>663.76666666666665</v>
      </c>
      <c r="J138" s="278">
        <v>673.13333333333333</v>
      </c>
      <c r="K138" s="276">
        <v>654.4</v>
      </c>
      <c r="L138" s="276">
        <v>629.5</v>
      </c>
      <c r="M138" s="276">
        <v>69.137879999999996</v>
      </c>
    </row>
    <row r="139" spans="1:13">
      <c r="A139" s="300">
        <v>130</v>
      </c>
      <c r="B139" s="276" t="s">
        <v>139</v>
      </c>
      <c r="C139" s="276">
        <v>145.55000000000001</v>
      </c>
      <c r="D139" s="278">
        <v>145.18333333333334</v>
      </c>
      <c r="E139" s="278">
        <v>142.36666666666667</v>
      </c>
      <c r="F139" s="278">
        <v>139.18333333333334</v>
      </c>
      <c r="G139" s="278">
        <v>136.36666666666667</v>
      </c>
      <c r="H139" s="278">
        <v>148.36666666666667</v>
      </c>
      <c r="I139" s="278">
        <v>151.18333333333334</v>
      </c>
      <c r="J139" s="278">
        <v>154.36666666666667</v>
      </c>
      <c r="K139" s="276">
        <v>148</v>
      </c>
      <c r="L139" s="276">
        <v>142</v>
      </c>
      <c r="M139" s="276">
        <v>107.11543</v>
      </c>
    </row>
    <row r="140" spans="1:13">
      <c r="A140" s="300">
        <v>131</v>
      </c>
      <c r="B140" s="276" t="s">
        <v>140</v>
      </c>
      <c r="C140" s="276">
        <v>160.44999999999999</v>
      </c>
      <c r="D140" s="278">
        <v>159.86666666666667</v>
      </c>
      <c r="E140" s="278">
        <v>157.98333333333335</v>
      </c>
      <c r="F140" s="278">
        <v>155.51666666666668</v>
      </c>
      <c r="G140" s="278">
        <v>153.63333333333335</v>
      </c>
      <c r="H140" s="278">
        <v>162.33333333333334</v>
      </c>
      <c r="I140" s="278">
        <v>164.21666666666667</v>
      </c>
      <c r="J140" s="278">
        <v>166.68333333333334</v>
      </c>
      <c r="K140" s="276">
        <v>161.75</v>
      </c>
      <c r="L140" s="276">
        <v>157.4</v>
      </c>
      <c r="M140" s="276">
        <v>69.594200000000001</v>
      </c>
    </row>
    <row r="141" spans="1:13">
      <c r="A141" s="300">
        <v>132</v>
      </c>
      <c r="B141" s="276" t="s">
        <v>141</v>
      </c>
      <c r="C141" s="276">
        <v>374.3</v>
      </c>
      <c r="D141" s="278">
        <v>373.08333333333331</v>
      </c>
      <c r="E141" s="278">
        <v>369.51666666666665</v>
      </c>
      <c r="F141" s="278">
        <v>364.73333333333335</v>
      </c>
      <c r="G141" s="278">
        <v>361.16666666666669</v>
      </c>
      <c r="H141" s="278">
        <v>377.86666666666662</v>
      </c>
      <c r="I141" s="278">
        <v>381.43333333333334</v>
      </c>
      <c r="J141" s="278">
        <v>386.21666666666658</v>
      </c>
      <c r="K141" s="276">
        <v>376.65</v>
      </c>
      <c r="L141" s="276">
        <v>368.3</v>
      </c>
      <c r="M141" s="276">
        <v>31.676970000000001</v>
      </c>
    </row>
    <row r="142" spans="1:13">
      <c r="A142" s="300">
        <v>133</v>
      </c>
      <c r="B142" s="276" t="s">
        <v>142</v>
      </c>
      <c r="C142" s="276">
        <v>6836.85</v>
      </c>
      <c r="D142" s="278">
        <v>6852.95</v>
      </c>
      <c r="E142" s="278">
        <v>6775.9</v>
      </c>
      <c r="F142" s="278">
        <v>6714.95</v>
      </c>
      <c r="G142" s="278">
        <v>6637.9</v>
      </c>
      <c r="H142" s="278">
        <v>6913.9</v>
      </c>
      <c r="I142" s="278">
        <v>6990.9500000000007</v>
      </c>
      <c r="J142" s="278">
        <v>7051.9</v>
      </c>
      <c r="K142" s="276">
        <v>6930</v>
      </c>
      <c r="L142" s="276">
        <v>6792</v>
      </c>
      <c r="M142" s="276">
        <v>14.18041</v>
      </c>
    </row>
    <row r="143" spans="1:13">
      <c r="A143" s="300">
        <v>134</v>
      </c>
      <c r="B143" s="276" t="s">
        <v>143</v>
      </c>
      <c r="C143" s="276">
        <v>558.1</v>
      </c>
      <c r="D143" s="278">
        <v>561.54999999999995</v>
      </c>
      <c r="E143" s="278">
        <v>551.84999999999991</v>
      </c>
      <c r="F143" s="278">
        <v>545.59999999999991</v>
      </c>
      <c r="G143" s="278">
        <v>535.89999999999986</v>
      </c>
      <c r="H143" s="278">
        <v>567.79999999999995</v>
      </c>
      <c r="I143" s="278">
        <v>577.5</v>
      </c>
      <c r="J143" s="278">
        <v>583.75</v>
      </c>
      <c r="K143" s="276">
        <v>571.25</v>
      </c>
      <c r="L143" s="276">
        <v>555.29999999999995</v>
      </c>
      <c r="M143" s="276">
        <v>22.745090000000001</v>
      </c>
    </row>
    <row r="144" spans="1:13">
      <c r="A144" s="300">
        <v>135</v>
      </c>
      <c r="B144" s="276" t="s">
        <v>144</v>
      </c>
      <c r="C144" s="276">
        <v>608.29999999999995</v>
      </c>
      <c r="D144" s="278">
        <v>610.85</v>
      </c>
      <c r="E144" s="278">
        <v>601.70000000000005</v>
      </c>
      <c r="F144" s="278">
        <v>595.1</v>
      </c>
      <c r="G144" s="278">
        <v>585.95000000000005</v>
      </c>
      <c r="H144" s="278">
        <v>617.45000000000005</v>
      </c>
      <c r="I144" s="278">
        <v>626.59999999999991</v>
      </c>
      <c r="J144" s="278">
        <v>633.20000000000005</v>
      </c>
      <c r="K144" s="276">
        <v>620</v>
      </c>
      <c r="L144" s="276">
        <v>604.25</v>
      </c>
      <c r="M144" s="276">
        <v>6.22682</v>
      </c>
    </row>
    <row r="145" spans="1:13">
      <c r="A145" s="300">
        <v>136</v>
      </c>
      <c r="B145" s="276" t="s">
        <v>145</v>
      </c>
      <c r="C145" s="276">
        <v>878.8</v>
      </c>
      <c r="D145" s="278">
        <v>882.16666666666663</v>
      </c>
      <c r="E145" s="278">
        <v>871.63333333333321</v>
      </c>
      <c r="F145" s="278">
        <v>864.46666666666658</v>
      </c>
      <c r="G145" s="278">
        <v>853.93333333333317</v>
      </c>
      <c r="H145" s="278">
        <v>889.33333333333326</v>
      </c>
      <c r="I145" s="278">
        <v>899.86666666666679</v>
      </c>
      <c r="J145" s="278">
        <v>907.0333333333333</v>
      </c>
      <c r="K145" s="276">
        <v>892.7</v>
      </c>
      <c r="L145" s="276">
        <v>875</v>
      </c>
      <c r="M145" s="276">
        <v>13.17587</v>
      </c>
    </row>
    <row r="146" spans="1:13">
      <c r="A146" s="300">
        <v>137</v>
      </c>
      <c r="B146" s="276" t="s">
        <v>146</v>
      </c>
      <c r="C146" s="276">
        <v>1342.1</v>
      </c>
      <c r="D146" s="278">
        <v>1340.3333333333333</v>
      </c>
      <c r="E146" s="278">
        <v>1326.7666666666664</v>
      </c>
      <c r="F146" s="278">
        <v>1311.4333333333332</v>
      </c>
      <c r="G146" s="278">
        <v>1297.8666666666663</v>
      </c>
      <c r="H146" s="278">
        <v>1355.6666666666665</v>
      </c>
      <c r="I146" s="278">
        <v>1369.2333333333336</v>
      </c>
      <c r="J146" s="278">
        <v>1384.5666666666666</v>
      </c>
      <c r="K146" s="276">
        <v>1353.9</v>
      </c>
      <c r="L146" s="276">
        <v>1325</v>
      </c>
      <c r="M146" s="276">
        <v>7.4193499999999997</v>
      </c>
    </row>
    <row r="147" spans="1:13">
      <c r="A147" s="300">
        <v>138</v>
      </c>
      <c r="B147" s="276" t="s">
        <v>147</v>
      </c>
      <c r="C147" s="276">
        <v>133.1</v>
      </c>
      <c r="D147" s="278">
        <v>132.20000000000002</v>
      </c>
      <c r="E147" s="278">
        <v>130.90000000000003</v>
      </c>
      <c r="F147" s="278">
        <v>128.70000000000002</v>
      </c>
      <c r="G147" s="278">
        <v>127.40000000000003</v>
      </c>
      <c r="H147" s="278">
        <v>134.40000000000003</v>
      </c>
      <c r="I147" s="278">
        <v>135.70000000000005</v>
      </c>
      <c r="J147" s="278">
        <v>137.90000000000003</v>
      </c>
      <c r="K147" s="276">
        <v>133.5</v>
      </c>
      <c r="L147" s="276">
        <v>130</v>
      </c>
      <c r="M147" s="276">
        <v>129.49578</v>
      </c>
    </row>
    <row r="148" spans="1:13">
      <c r="A148" s="300">
        <v>139</v>
      </c>
      <c r="B148" s="276" t="s">
        <v>268</v>
      </c>
      <c r="C148" s="276">
        <v>1343.5</v>
      </c>
      <c r="D148" s="278">
        <v>1337.2166666666667</v>
      </c>
      <c r="E148" s="278">
        <v>1316.4333333333334</v>
      </c>
      <c r="F148" s="278">
        <v>1289.3666666666668</v>
      </c>
      <c r="G148" s="278">
        <v>1268.5833333333335</v>
      </c>
      <c r="H148" s="278">
        <v>1364.2833333333333</v>
      </c>
      <c r="I148" s="278">
        <v>1385.0666666666666</v>
      </c>
      <c r="J148" s="278">
        <v>1412.1333333333332</v>
      </c>
      <c r="K148" s="276">
        <v>1358</v>
      </c>
      <c r="L148" s="276">
        <v>1310.1500000000001</v>
      </c>
      <c r="M148" s="276">
        <v>2.2853300000000001</v>
      </c>
    </row>
    <row r="149" spans="1:13">
      <c r="A149" s="300">
        <v>140</v>
      </c>
      <c r="B149" s="276" t="s">
        <v>148</v>
      </c>
      <c r="C149" s="276">
        <v>69386.899999999994</v>
      </c>
      <c r="D149" s="278">
        <v>69205.55</v>
      </c>
      <c r="E149" s="278">
        <v>68831.350000000006</v>
      </c>
      <c r="F149" s="278">
        <v>68275.8</v>
      </c>
      <c r="G149" s="278">
        <v>67901.600000000006</v>
      </c>
      <c r="H149" s="278">
        <v>69761.100000000006</v>
      </c>
      <c r="I149" s="278">
        <v>70135.299999999988</v>
      </c>
      <c r="J149" s="278">
        <v>70690.850000000006</v>
      </c>
      <c r="K149" s="276">
        <v>69579.75</v>
      </c>
      <c r="L149" s="276">
        <v>68650</v>
      </c>
      <c r="M149" s="276">
        <v>0.20707999999999999</v>
      </c>
    </row>
    <row r="150" spans="1:13">
      <c r="A150" s="300">
        <v>141</v>
      </c>
      <c r="B150" s="276" t="s">
        <v>267</v>
      </c>
      <c r="C150" s="276">
        <v>27.75</v>
      </c>
      <c r="D150" s="278">
        <v>27.883333333333336</v>
      </c>
      <c r="E150" s="278">
        <v>27.366666666666674</v>
      </c>
      <c r="F150" s="278">
        <v>26.983333333333338</v>
      </c>
      <c r="G150" s="278">
        <v>26.466666666666676</v>
      </c>
      <c r="H150" s="278">
        <v>28.266666666666673</v>
      </c>
      <c r="I150" s="278">
        <v>28.783333333333331</v>
      </c>
      <c r="J150" s="278">
        <v>29.166666666666671</v>
      </c>
      <c r="K150" s="276">
        <v>28.4</v>
      </c>
      <c r="L150" s="276">
        <v>27.5</v>
      </c>
      <c r="M150" s="276">
        <v>9.9611300000000007</v>
      </c>
    </row>
    <row r="151" spans="1:13">
      <c r="A151" s="300">
        <v>142</v>
      </c>
      <c r="B151" s="276" t="s">
        <v>149</v>
      </c>
      <c r="C151" s="276">
        <v>1169.25</v>
      </c>
      <c r="D151" s="278">
        <v>1168.3333333333333</v>
      </c>
      <c r="E151" s="278">
        <v>1155.2166666666665</v>
      </c>
      <c r="F151" s="278">
        <v>1141.1833333333332</v>
      </c>
      <c r="G151" s="278">
        <v>1128.0666666666664</v>
      </c>
      <c r="H151" s="278">
        <v>1182.3666666666666</v>
      </c>
      <c r="I151" s="278">
        <v>1195.4833333333333</v>
      </c>
      <c r="J151" s="278">
        <v>1209.5166666666667</v>
      </c>
      <c r="K151" s="276">
        <v>1181.45</v>
      </c>
      <c r="L151" s="276">
        <v>1154.3</v>
      </c>
      <c r="M151" s="276">
        <v>21.378319999999999</v>
      </c>
    </row>
    <row r="152" spans="1:13">
      <c r="A152" s="300">
        <v>143</v>
      </c>
      <c r="B152" s="276" t="s">
        <v>3161</v>
      </c>
      <c r="C152" s="276">
        <v>285.60000000000002</v>
      </c>
      <c r="D152" s="278">
        <v>286.8</v>
      </c>
      <c r="E152" s="278">
        <v>283.25</v>
      </c>
      <c r="F152" s="278">
        <v>280.89999999999998</v>
      </c>
      <c r="G152" s="278">
        <v>277.34999999999997</v>
      </c>
      <c r="H152" s="278">
        <v>289.15000000000003</v>
      </c>
      <c r="I152" s="278">
        <v>292.7000000000001</v>
      </c>
      <c r="J152" s="278">
        <v>295.05000000000007</v>
      </c>
      <c r="K152" s="276">
        <v>290.35000000000002</v>
      </c>
      <c r="L152" s="276">
        <v>284.45</v>
      </c>
      <c r="M152" s="276">
        <v>3.7368600000000001</v>
      </c>
    </row>
    <row r="153" spans="1:13">
      <c r="A153" s="300">
        <v>144</v>
      </c>
      <c r="B153" s="276" t="s">
        <v>269</v>
      </c>
      <c r="C153" s="276">
        <v>906.6</v>
      </c>
      <c r="D153" s="278">
        <v>910.70000000000016</v>
      </c>
      <c r="E153" s="278">
        <v>888.10000000000036</v>
      </c>
      <c r="F153" s="278">
        <v>869.60000000000025</v>
      </c>
      <c r="G153" s="278">
        <v>847.00000000000045</v>
      </c>
      <c r="H153" s="278">
        <v>929.20000000000027</v>
      </c>
      <c r="I153" s="278">
        <v>951.8</v>
      </c>
      <c r="J153" s="278">
        <v>970.30000000000018</v>
      </c>
      <c r="K153" s="276">
        <v>933.3</v>
      </c>
      <c r="L153" s="276">
        <v>892.2</v>
      </c>
      <c r="M153" s="276">
        <v>9.0597399999999997</v>
      </c>
    </row>
    <row r="154" spans="1:13">
      <c r="A154" s="300">
        <v>145</v>
      </c>
      <c r="B154" s="276" t="s">
        <v>150</v>
      </c>
      <c r="C154" s="276">
        <v>34.049999999999997</v>
      </c>
      <c r="D154" s="278">
        <v>34.31666666666667</v>
      </c>
      <c r="E154" s="278">
        <v>33.433333333333337</v>
      </c>
      <c r="F154" s="278">
        <v>32.81666666666667</v>
      </c>
      <c r="G154" s="278">
        <v>31.933333333333337</v>
      </c>
      <c r="H154" s="278">
        <v>34.933333333333337</v>
      </c>
      <c r="I154" s="278">
        <v>35.816666666666677</v>
      </c>
      <c r="J154" s="278">
        <v>36.433333333333337</v>
      </c>
      <c r="K154" s="276">
        <v>35.200000000000003</v>
      </c>
      <c r="L154" s="276">
        <v>33.700000000000003</v>
      </c>
      <c r="M154" s="276">
        <v>161.40924000000001</v>
      </c>
    </row>
    <row r="155" spans="1:13">
      <c r="A155" s="300">
        <v>146</v>
      </c>
      <c r="B155" s="276" t="s">
        <v>261</v>
      </c>
      <c r="C155" s="276">
        <v>3676.8</v>
      </c>
      <c r="D155" s="278">
        <v>3642.5</v>
      </c>
      <c r="E155" s="278">
        <v>3560</v>
      </c>
      <c r="F155" s="278">
        <v>3443.2</v>
      </c>
      <c r="G155" s="278">
        <v>3360.7</v>
      </c>
      <c r="H155" s="278">
        <v>3759.3</v>
      </c>
      <c r="I155" s="278">
        <v>3841.8</v>
      </c>
      <c r="J155" s="278">
        <v>3958.6000000000004</v>
      </c>
      <c r="K155" s="276">
        <v>3725</v>
      </c>
      <c r="L155" s="276">
        <v>3525.7</v>
      </c>
      <c r="M155" s="276">
        <v>9.5589899999999997</v>
      </c>
    </row>
    <row r="156" spans="1:13">
      <c r="A156" s="300">
        <v>147</v>
      </c>
      <c r="B156" s="276" t="s">
        <v>153</v>
      </c>
      <c r="C156" s="276">
        <v>16718.599999999999</v>
      </c>
      <c r="D156" s="278">
        <v>16717.399999999998</v>
      </c>
      <c r="E156" s="278">
        <v>16534.799999999996</v>
      </c>
      <c r="F156" s="278">
        <v>16350.999999999996</v>
      </c>
      <c r="G156" s="278">
        <v>16168.399999999994</v>
      </c>
      <c r="H156" s="278">
        <v>16901.199999999997</v>
      </c>
      <c r="I156" s="278">
        <v>17083.799999999996</v>
      </c>
      <c r="J156" s="278">
        <v>17267.599999999999</v>
      </c>
      <c r="K156" s="276">
        <v>16900</v>
      </c>
      <c r="L156" s="276">
        <v>16533.599999999999</v>
      </c>
      <c r="M156" s="276">
        <v>1.47831</v>
      </c>
    </row>
    <row r="157" spans="1:13">
      <c r="A157" s="300">
        <v>148</v>
      </c>
      <c r="B157" s="276" t="s">
        <v>270</v>
      </c>
      <c r="C157" s="276">
        <v>20.85</v>
      </c>
      <c r="D157" s="278">
        <v>20.916666666666668</v>
      </c>
      <c r="E157" s="278">
        <v>20.733333333333334</v>
      </c>
      <c r="F157" s="278">
        <v>20.616666666666667</v>
      </c>
      <c r="G157" s="278">
        <v>20.433333333333334</v>
      </c>
      <c r="H157" s="278">
        <v>21.033333333333335</v>
      </c>
      <c r="I157" s="278">
        <v>21.216666666666665</v>
      </c>
      <c r="J157" s="278">
        <v>21.333333333333336</v>
      </c>
      <c r="K157" s="276">
        <v>21.1</v>
      </c>
      <c r="L157" s="276">
        <v>20.8</v>
      </c>
      <c r="M157" s="276">
        <v>36.77948</v>
      </c>
    </row>
    <row r="158" spans="1:13">
      <c r="A158" s="300">
        <v>149</v>
      </c>
      <c r="B158" s="276" t="s">
        <v>155</v>
      </c>
      <c r="C158" s="276">
        <v>91.05</v>
      </c>
      <c r="D158" s="278">
        <v>90.916666666666671</v>
      </c>
      <c r="E158" s="278">
        <v>89.933333333333337</v>
      </c>
      <c r="F158" s="278">
        <v>88.816666666666663</v>
      </c>
      <c r="G158" s="278">
        <v>87.833333333333329</v>
      </c>
      <c r="H158" s="278">
        <v>92.033333333333346</v>
      </c>
      <c r="I158" s="278">
        <v>93.016666666666666</v>
      </c>
      <c r="J158" s="278">
        <v>94.133333333333354</v>
      </c>
      <c r="K158" s="276">
        <v>91.9</v>
      </c>
      <c r="L158" s="276">
        <v>89.8</v>
      </c>
      <c r="M158" s="276">
        <v>84.262119999999996</v>
      </c>
    </row>
    <row r="159" spans="1:13">
      <c r="A159" s="300">
        <v>150</v>
      </c>
      <c r="B159" s="276" t="s">
        <v>156</v>
      </c>
      <c r="C159" s="276">
        <v>90.8</v>
      </c>
      <c r="D159" s="278">
        <v>91.266666666666652</v>
      </c>
      <c r="E159" s="278">
        <v>89.933333333333309</v>
      </c>
      <c r="F159" s="278">
        <v>89.066666666666663</v>
      </c>
      <c r="G159" s="278">
        <v>87.73333333333332</v>
      </c>
      <c r="H159" s="278">
        <v>92.133333333333297</v>
      </c>
      <c r="I159" s="278">
        <v>93.46666666666664</v>
      </c>
      <c r="J159" s="278">
        <v>94.333333333333286</v>
      </c>
      <c r="K159" s="276">
        <v>92.6</v>
      </c>
      <c r="L159" s="276">
        <v>90.4</v>
      </c>
      <c r="M159" s="276">
        <v>333.74610000000001</v>
      </c>
    </row>
    <row r="160" spans="1:13">
      <c r="A160" s="300">
        <v>151</v>
      </c>
      <c r="B160" s="276" t="s">
        <v>271</v>
      </c>
      <c r="C160" s="276">
        <v>434.7</v>
      </c>
      <c r="D160" s="278">
        <v>435.43333333333339</v>
      </c>
      <c r="E160" s="278">
        <v>430.86666666666679</v>
      </c>
      <c r="F160" s="278">
        <v>427.03333333333342</v>
      </c>
      <c r="G160" s="278">
        <v>422.46666666666681</v>
      </c>
      <c r="H160" s="278">
        <v>439.26666666666677</v>
      </c>
      <c r="I160" s="278">
        <v>443.83333333333337</v>
      </c>
      <c r="J160" s="278">
        <v>447.66666666666674</v>
      </c>
      <c r="K160" s="276">
        <v>440</v>
      </c>
      <c r="L160" s="276">
        <v>431.6</v>
      </c>
      <c r="M160" s="276">
        <v>6.6062900000000004</v>
      </c>
    </row>
    <row r="161" spans="1:13">
      <c r="A161" s="300">
        <v>152</v>
      </c>
      <c r="B161" s="276" t="s">
        <v>272</v>
      </c>
      <c r="C161" s="276">
        <v>3088.75</v>
      </c>
      <c r="D161" s="278">
        <v>3088.6833333333329</v>
      </c>
      <c r="E161" s="278">
        <v>3070.1166666666659</v>
      </c>
      <c r="F161" s="278">
        <v>3051.4833333333331</v>
      </c>
      <c r="G161" s="278">
        <v>3032.9166666666661</v>
      </c>
      <c r="H161" s="278">
        <v>3107.3166666666657</v>
      </c>
      <c r="I161" s="278">
        <v>3125.8833333333323</v>
      </c>
      <c r="J161" s="278">
        <v>3144.5166666666655</v>
      </c>
      <c r="K161" s="276">
        <v>3107.25</v>
      </c>
      <c r="L161" s="276">
        <v>3070.05</v>
      </c>
      <c r="M161" s="276">
        <v>0.41555999999999998</v>
      </c>
    </row>
    <row r="162" spans="1:13">
      <c r="A162" s="300">
        <v>153</v>
      </c>
      <c r="B162" s="276" t="s">
        <v>157</v>
      </c>
      <c r="C162" s="276">
        <v>91.9</v>
      </c>
      <c r="D162" s="278">
        <v>91.850000000000009</v>
      </c>
      <c r="E162" s="278">
        <v>91.200000000000017</v>
      </c>
      <c r="F162" s="278">
        <v>90.500000000000014</v>
      </c>
      <c r="G162" s="278">
        <v>89.850000000000023</v>
      </c>
      <c r="H162" s="278">
        <v>92.550000000000011</v>
      </c>
      <c r="I162" s="278">
        <v>93.200000000000017</v>
      </c>
      <c r="J162" s="278">
        <v>93.9</v>
      </c>
      <c r="K162" s="276">
        <v>92.5</v>
      </c>
      <c r="L162" s="276">
        <v>91.15</v>
      </c>
      <c r="M162" s="276">
        <v>6.63809</v>
      </c>
    </row>
    <row r="163" spans="1:13">
      <c r="A163" s="300">
        <v>154</v>
      </c>
      <c r="B163" s="276" t="s">
        <v>158</v>
      </c>
      <c r="C163" s="276">
        <v>71.55</v>
      </c>
      <c r="D163" s="278">
        <v>71.733333333333334</v>
      </c>
      <c r="E163" s="278">
        <v>70.566666666666663</v>
      </c>
      <c r="F163" s="278">
        <v>69.583333333333329</v>
      </c>
      <c r="G163" s="278">
        <v>68.416666666666657</v>
      </c>
      <c r="H163" s="278">
        <v>72.716666666666669</v>
      </c>
      <c r="I163" s="278">
        <v>73.883333333333326</v>
      </c>
      <c r="J163" s="278">
        <v>74.866666666666674</v>
      </c>
      <c r="K163" s="276">
        <v>72.900000000000006</v>
      </c>
      <c r="L163" s="276">
        <v>70.75</v>
      </c>
      <c r="M163" s="276">
        <v>164.46681000000001</v>
      </c>
    </row>
    <row r="164" spans="1:13">
      <c r="A164" s="300">
        <v>155</v>
      </c>
      <c r="B164" s="276" t="s">
        <v>159</v>
      </c>
      <c r="C164" s="276">
        <v>22194.75</v>
      </c>
      <c r="D164" s="278">
        <v>22101.899999999998</v>
      </c>
      <c r="E164" s="278">
        <v>21843.849999999995</v>
      </c>
      <c r="F164" s="278">
        <v>21492.949999999997</v>
      </c>
      <c r="G164" s="278">
        <v>21234.899999999994</v>
      </c>
      <c r="H164" s="278">
        <v>22452.799999999996</v>
      </c>
      <c r="I164" s="278">
        <v>22710.85</v>
      </c>
      <c r="J164" s="278">
        <v>23061.749999999996</v>
      </c>
      <c r="K164" s="276">
        <v>22359.95</v>
      </c>
      <c r="L164" s="276">
        <v>21751</v>
      </c>
      <c r="M164" s="276">
        <v>1.1290899999999999</v>
      </c>
    </row>
    <row r="165" spans="1:13">
      <c r="A165" s="300">
        <v>156</v>
      </c>
      <c r="B165" s="276" t="s">
        <v>160</v>
      </c>
      <c r="C165" s="276">
        <v>1403.55</v>
      </c>
      <c r="D165" s="278">
        <v>1403.5166666666667</v>
      </c>
      <c r="E165" s="278">
        <v>1385.0833333333333</v>
      </c>
      <c r="F165" s="278">
        <v>1366.6166666666666</v>
      </c>
      <c r="G165" s="278">
        <v>1348.1833333333332</v>
      </c>
      <c r="H165" s="278">
        <v>1421.9833333333333</v>
      </c>
      <c r="I165" s="278">
        <v>1440.4166666666667</v>
      </c>
      <c r="J165" s="278">
        <v>1458.8833333333334</v>
      </c>
      <c r="K165" s="276">
        <v>1421.95</v>
      </c>
      <c r="L165" s="276">
        <v>1385.05</v>
      </c>
      <c r="M165" s="276">
        <v>9.1376899999999992</v>
      </c>
    </row>
    <row r="166" spans="1:13">
      <c r="A166" s="300">
        <v>157</v>
      </c>
      <c r="B166" s="276" t="s">
        <v>161</v>
      </c>
      <c r="C166" s="276">
        <v>243.6</v>
      </c>
      <c r="D166" s="278">
        <v>243.51666666666665</v>
      </c>
      <c r="E166" s="278">
        <v>239.58333333333331</v>
      </c>
      <c r="F166" s="278">
        <v>235.56666666666666</v>
      </c>
      <c r="G166" s="278">
        <v>231.63333333333333</v>
      </c>
      <c r="H166" s="278">
        <v>247.5333333333333</v>
      </c>
      <c r="I166" s="278">
        <v>251.46666666666664</v>
      </c>
      <c r="J166" s="278">
        <v>255.48333333333329</v>
      </c>
      <c r="K166" s="276">
        <v>247.45</v>
      </c>
      <c r="L166" s="276">
        <v>239.5</v>
      </c>
      <c r="M166" s="276">
        <v>59.573</v>
      </c>
    </row>
    <row r="167" spans="1:13">
      <c r="A167" s="300">
        <v>158</v>
      </c>
      <c r="B167" s="276" t="s">
        <v>162</v>
      </c>
      <c r="C167" s="276">
        <v>101.1</v>
      </c>
      <c r="D167" s="278">
        <v>100.31666666666666</v>
      </c>
      <c r="E167" s="278">
        <v>98.833333333333329</v>
      </c>
      <c r="F167" s="278">
        <v>96.566666666666663</v>
      </c>
      <c r="G167" s="278">
        <v>95.083333333333329</v>
      </c>
      <c r="H167" s="278">
        <v>102.58333333333333</v>
      </c>
      <c r="I167" s="278">
        <v>104.06666666666668</v>
      </c>
      <c r="J167" s="278">
        <v>106.33333333333333</v>
      </c>
      <c r="K167" s="276">
        <v>101.8</v>
      </c>
      <c r="L167" s="276">
        <v>98.05</v>
      </c>
      <c r="M167" s="276">
        <v>95.509339999999995</v>
      </c>
    </row>
    <row r="168" spans="1:13">
      <c r="A168" s="300">
        <v>159</v>
      </c>
      <c r="B168" s="276" t="s">
        <v>275</v>
      </c>
      <c r="C168" s="276">
        <v>5144.1499999999996</v>
      </c>
      <c r="D168" s="278">
        <v>5147.7166666666662</v>
      </c>
      <c r="E168" s="278">
        <v>5086.4333333333325</v>
      </c>
      <c r="F168" s="278">
        <v>5028.7166666666662</v>
      </c>
      <c r="G168" s="278">
        <v>4967.4333333333325</v>
      </c>
      <c r="H168" s="278">
        <v>5205.4333333333325</v>
      </c>
      <c r="I168" s="278">
        <v>5266.7166666666672</v>
      </c>
      <c r="J168" s="278">
        <v>5324.4333333333325</v>
      </c>
      <c r="K168" s="276">
        <v>5209</v>
      </c>
      <c r="L168" s="276">
        <v>5090</v>
      </c>
      <c r="M168" s="276">
        <v>1.3402499999999999</v>
      </c>
    </row>
    <row r="169" spans="1:13">
      <c r="A169" s="300">
        <v>160</v>
      </c>
      <c r="B169" s="276" t="s">
        <v>277</v>
      </c>
      <c r="C169" s="276">
        <v>10786.5</v>
      </c>
      <c r="D169" s="278">
        <v>10832.333333333334</v>
      </c>
      <c r="E169" s="278">
        <v>10694.666666666668</v>
      </c>
      <c r="F169" s="278">
        <v>10602.833333333334</v>
      </c>
      <c r="G169" s="278">
        <v>10465.166666666668</v>
      </c>
      <c r="H169" s="278">
        <v>10924.166666666668</v>
      </c>
      <c r="I169" s="278">
        <v>11061.833333333336</v>
      </c>
      <c r="J169" s="278">
        <v>11153.666666666668</v>
      </c>
      <c r="K169" s="276">
        <v>10970</v>
      </c>
      <c r="L169" s="276">
        <v>10740.5</v>
      </c>
      <c r="M169" s="276">
        <v>6.8029999999999993E-2</v>
      </c>
    </row>
    <row r="170" spans="1:13">
      <c r="A170" s="300">
        <v>161</v>
      </c>
      <c r="B170" s="276" t="s">
        <v>163</v>
      </c>
      <c r="C170" s="276">
        <v>1571.5</v>
      </c>
      <c r="D170" s="278">
        <v>1570.3833333333332</v>
      </c>
      <c r="E170" s="278">
        <v>1558.8666666666663</v>
      </c>
      <c r="F170" s="278">
        <v>1546.2333333333331</v>
      </c>
      <c r="G170" s="278">
        <v>1534.7166666666662</v>
      </c>
      <c r="H170" s="278">
        <v>1583.0166666666664</v>
      </c>
      <c r="I170" s="278">
        <v>1594.5333333333333</v>
      </c>
      <c r="J170" s="278">
        <v>1607.1666666666665</v>
      </c>
      <c r="K170" s="276">
        <v>1581.9</v>
      </c>
      <c r="L170" s="276">
        <v>1557.75</v>
      </c>
      <c r="M170" s="276">
        <v>6.1079499999999998</v>
      </c>
    </row>
    <row r="171" spans="1:13">
      <c r="A171" s="300">
        <v>162</v>
      </c>
      <c r="B171" s="276" t="s">
        <v>273</v>
      </c>
      <c r="C171" s="276">
        <v>2295.75</v>
      </c>
      <c r="D171" s="278">
        <v>2299.4333333333334</v>
      </c>
      <c r="E171" s="278">
        <v>2269.0666666666666</v>
      </c>
      <c r="F171" s="278">
        <v>2242.3833333333332</v>
      </c>
      <c r="G171" s="278">
        <v>2212.0166666666664</v>
      </c>
      <c r="H171" s="278">
        <v>2326.1166666666668</v>
      </c>
      <c r="I171" s="278">
        <v>2356.4833333333336</v>
      </c>
      <c r="J171" s="278">
        <v>2383.166666666667</v>
      </c>
      <c r="K171" s="276">
        <v>2329.8000000000002</v>
      </c>
      <c r="L171" s="276">
        <v>2272.75</v>
      </c>
      <c r="M171" s="276">
        <v>3.81115</v>
      </c>
    </row>
    <row r="172" spans="1:13">
      <c r="A172" s="300">
        <v>163</v>
      </c>
      <c r="B172" s="276" t="s">
        <v>164</v>
      </c>
      <c r="C172" s="276">
        <v>29.1</v>
      </c>
      <c r="D172" s="278">
        <v>29.166666666666668</v>
      </c>
      <c r="E172" s="278">
        <v>28.833333333333336</v>
      </c>
      <c r="F172" s="278">
        <v>28.566666666666666</v>
      </c>
      <c r="G172" s="278">
        <v>28.233333333333334</v>
      </c>
      <c r="H172" s="278">
        <v>29.433333333333337</v>
      </c>
      <c r="I172" s="278">
        <v>29.766666666666673</v>
      </c>
      <c r="J172" s="278">
        <v>30.033333333333339</v>
      </c>
      <c r="K172" s="276">
        <v>29.5</v>
      </c>
      <c r="L172" s="276">
        <v>28.9</v>
      </c>
      <c r="M172" s="276">
        <v>272.00166999999999</v>
      </c>
    </row>
    <row r="173" spans="1:13">
      <c r="A173" s="300">
        <v>164</v>
      </c>
      <c r="B173" s="276" t="s">
        <v>274</v>
      </c>
      <c r="C173" s="276">
        <v>382.6</v>
      </c>
      <c r="D173" s="278">
        <v>380.11666666666662</v>
      </c>
      <c r="E173" s="278">
        <v>373.33333333333326</v>
      </c>
      <c r="F173" s="278">
        <v>364.06666666666666</v>
      </c>
      <c r="G173" s="278">
        <v>357.2833333333333</v>
      </c>
      <c r="H173" s="278">
        <v>389.38333333333321</v>
      </c>
      <c r="I173" s="278">
        <v>396.16666666666663</v>
      </c>
      <c r="J173" s="278">
        <v>405.43333333333317</v>
      </c>
      <c r="K173" s="276">
        <v>386.9</v>
      </c>
      <c r="L173" s="276">
        <v>370.85</v>
      </c>
      <c r="M173" s="276">
        <v>2.3420100000000001</v>
      </c>
    </row>
    <row r="174" spans="1:13">
      <c r="A174" s="300">
        <v>165</v>
      </c>
      <c r="B174" s="276" t="s">
        <v>491</v>
      </c>
      <c r="C174" s="276">
        <v>916.05</v>
      </c>
      <c r="D174" s="278">
        <v>919.83333333333337</v>
      </c>
      <c r="E174" s="278">
        <v>909.51666666666677</v>
      </c>
      <c r="F174" s="278">
        <v>902.98333333333335</v>
      </c>
      <c r="G174" s="278">
        <v>892.66666666666674</v>
      </c>
      <c r="H174" s="278">
        <v>926.36666666666679</v>
      </c>
      <c r="I174" s="278">
        <v>936.68333333333339</v>
      </c>
      <c r="J174" s="278">
        <v>943.21666666666681</v>
      </c>
      <c r="K174" s="276">
        <v>930.15</v>
      </c>
      <c r="L174" s="276">
        <v>913.3</v>
      </c>
      <c r="M174" s="276">
        <v>1.4083600000000001</v>
      </c>
    </row>
    <row r="175" spans="1:13">
      <c r="A175" s="300">
        <v>166</v>
      </c>
      <c r="B175" s="276" t="s">
        <v>165</v>
      </c>
      <c r="C175" s="276">
        <v>189.5</v>
      </c>
      <c r="D175" s="278">
        <v>189.20000000000002</v>
      </c>
      <c r="E175" s="278">
        <v>187.45000000000005</v>
      </c>
      <c r="F175" s="278">
        <v>185.40000000000003</v>
      </c>
      <c r="G175" s="278">
        <v>183.65000000000006</v>
      </c>
      <c r="H175" s="278">
        <v>191.25000000000003</v>
      </c>
      <c r="I175" s="278">
        <v>192.99999999999997</v>
      </c>
      <c r="J175" s="278">
        <v>195.05</v>
      </c>
      <c r="K175" s="276">
        <v>190.95</v>
      </c>
      <c r="L175" s="276">
        <v>187.15</v>
      </c>
      <c r="M175" s="276">
        <v>146.69832</v>
      </c>
    </row>
    <row r="176" spans="1:13">
      <c r="A176" s="300">
        <v>167</v>
      </c>
      <c r="B176" s="276" t="s">
        <v>276</v>
      </c>
      <c r="C176" s="276">
        <v>260.95</v>
      </c>
      <c r="D176" s="278">
        <v>261.29999999999995</v>
      </c>
      <c r="E176" s="278">
        <v>257.69999999999993</v>
      </c>
      <c r="F176" s="278">
        <v>254.45</v>
      </c>
      <c r="G176" s="278">
        <v>250.84999999999997</v>
      </c>
      <c r="H176" s="278">
        <v>264.5499999999999</v>
      </c>
      <c r="I176" s="278">
        <v>268.14999999999992</v>
      </c>
      <c r="J176" s="278">
        <v>271.39999999999986</v>
      </c>
      <c r="K176" s="276">
        <v>264.89999999999998</v>
      </c>
      <c r="L176" s="276">
        <v>258.05</v>
      </c>
      <c r="M176" s="276">
        <v>9.1254799999999996</v>
      </c>
    </row>
    <row r="177" spans="1:13">
      <c r="A177" s="300">
        <v>168</v>
      </c>
      <c r="B177" s="276" t="s">
        <v>278</v>
      </c>
      <c r="C177" s="276">
        <v>408.95</v>
      </c>
      <c r="D177" s="278">
        <v>409.9666666666667</v>
      </c>
      <c r="E177" s="278">
        <v>400.93333333333339</v>
      </c>
      <c r="F177" s="278">
        <v>392.91666666666669</v>
      </c>
      <c r="G177" s="278">
        <v>383.88333333333338</v>
      </c>
      <c r="H177" s="278">
        <v>417.98333333333341</v>
      </c>
      <c r="I177" s="278">
        <v>427.01666666666671</v>
      </c>
      <c r="J177" s="278">
        <v>435.03333333333342</v>
      </c>
      <c r="K177" s="276">
        <v>419</v>
      </c>
      <c r="L177" s="276">
        <v>401.95</v>
      </c>
      <c r="M177" s="276">
        <v>2.0124599999999999</v>
      </c>
    </row>
    <row r="178" spans="1:13">
      <c r="A178" s="300">
        <v>169</v>
      </c>
      <c r="B178" s="276" t="s">
        <v>279</v>
      </c>
      <c r="C178" s="276">
        <v>457.55</v>
      </c>
      <c r="D178" s="278">
        <v>456.65000000000003</v>
      </c>
      <c r="E178" s="278">
        <v>454.00000000000006</v>
      </c>
      <c r="F178" s="278">
        <v>450.45000000000005</v>
      </c>
      <c r="G178" s="278">
        <v>447.80000000000007</v>
      </c>
      <c r="H178" s="278">
        <v>460.20000000000005</v>
      </c>
      <c r="I178" s="278">
        <v>462.85</v>
      </c>
      <c r="J178" s="278">
        <v>466.40000000000003</v>
      </c>
      <c r="K178" s="276">
        <v>459.3</v>
      </c>
      <c r="L178" s="276">
        <v>453.1</v>
      </c>
      <c r="M178" s="276">
        <v>1.54034</v>
      </c>
    </row>
    <row r="179" spans="1:13">
      <c r="A179" s="300">
        <v>170</v>
      </c>
      <c r="B179" s="276" t="s">
        <v>167</v>
      </c>
      <c r="C179" s="276">
        <v>852.2</v>
      </c>
      <c r="D179" s="278">
        <v>850.33333333333337</v>
      </c>
      <c r="E179" s="278">
        <v>842.76666666666677</v>
      </c>
      <c r="F179" s="278">
        <v>833.33333333333337</v>
      </c>
      <c r="G179" s="278">
        <v>825.76666666666677</v>
      </c>
      <c r="H179" s="278">
        <v>859.76666666666677</v>
      </c>
      <c r="I179" s="278">
        <v>867.33333333333337</v>
      </c>
      <c r="J179" s="278">
        <v>876.76666666666677</v>
      </c>
      <c r="K179" s="276">
        <v>857.9</v>
      </c>
      <c r="L179" s="276">
        <v>840.9</v>
      </c>
      <c r="M179" s="276">
        <v>7.7944500000000003</v>
      </c>
    </row>
    <row r="180" spans="1:13">
      <c r="A180" s="300">
        <v>171</v>
      </c>
      <c r="B180" s="276" t="s">
        <v>168</v>
      </c>
      <c r="C180" s="276">
        <v>202.5</v>
      </c>
      <c r="D180" s="278">
        <v>203.9</v>
      </c>
      <c r="E180" s="278">
        <v>200.10000000000002</v>
      </c>
      <c r="F180" s="278">
        <v>197.70000000000002</v>
      </c>
      <c r="G180" s="278">
        <v>193.90000000000003</v>
      </c>
      <c r="H180" s="278">
        <v>206.3</v>
      </c>
      <c r="I180" s="278">
        <v>210.10000000000002</v>
      </c>
      <c r="J180" s="278">
        <v>212.5</v>
      </c>
      <c r="K180" s="276">
        <v>207.7</v>
      </c>
      <c r="L180" s="276">
        <v>201.5</v>
      </c>
      <c r="M180" s="276">
        <v>200.29191</v>
      </c>
    </row>
    <row r="181" spans="1:13">
      <c r="A181" s="300">
        <v>172</v>
      </c>
      <c r="B181" s="276" t="s">
        <v>169</v>
      </c>
      <c r="C181" s="276">
        <v>118.6</v>
      </c>
      <c r="D181" s="278">
        <v>117.08333333333333</v>
      </c>
      <c r="E181" s="278">
        <v>114.71666666666665</v>
      </c>
      <c r="F181" s="278">
        <v>110.83333333333333</v>
      </c>
      <c r="G181" s="278">
        <v>108.46666666666665</v>
      </c>
      <c r="H181" s="278">
        <v>120.96666666666665</v>
      </c>
      <c r="I181" s="278">
        <v>123.33333333333333</v>
      </c>
      <c r="J181" s="278">
        <v>127.21666666666665</v>
      </c>
      <c r="K181" s="276">
        <v>119.45</v>
      </c>
      <c r="L181" s="276">
        <v>113.2</v>
      </c>
      <c r="M181" s="276">
        <v>142.20368999999999</v>
      </c>
    </row>
    <row r="182" spans="1:13">
      <c r="A182" s="300">
        <v>173</v>
      </c>
      <c r="B182" s="276" t="s">
        <v>170</v>
      </c>
      <c r="C182" s="276">
        <v>1980</v>
      </c>
      <c r="D182" s="278">
        <v>1984.4833333333333</v>
      </c>
      <c r="E182" s="278">
        <v>1960.5166666666667</v>
      </c>
      <c r="F182" s="278">
        <v>1941.0333333333333</v>
      </c>
      <c r="G182" s="278">
        <v>1917.0666666666666</v>
      </c>
      <c r="H182" s="278">
        <v>2003.9666666666667</v>
      </c>
      <c r="I182" s="278">
        <v>2027.9333333333334</v>
      </c>
      <c r="J182" s="278">
        <v>2047.4166666666667</v>
      </c>
      <c r="K182" s="276">
        <v>2008.45</v>
      </c>
      <c r="L182" s="276">
        <v>1965</v>
      </c>
      <c r="M182" s="276">
        <v>184.81466</v>
      </c>
    </row>
    <row r="183" spans="1:13">
      <c r="A183" s="300">
        <v>174</v>
      </c>
      <c r="B183" s="276" t="s">
        <v>171</v>
      </c>
      <c r="C183" s="276">
        <v>39.549999999999997</v>
      </c>
      <c r="D183" s="278">
        <v>39.68333333333333</v>
      </c>
      <c r="E183" s="278">
        <v>39.166666666666657</v>
      </c>
      <c r="F183" s="278">
        <v>38.783333333333324</v>
      </c>
      <c r="G183" s="278">
        <v>38.266666666666652</v>
      </c>
      <c r="H183" s="278">
        <v>40.066666666666663</v>
      </c>
      <c r="I183" s="278">
        <v>40.583333333333329</v>
      </c>
      <c r="J183" s="278">
        <v>40.966666666666669</v>
      </c>
      <c r="K183" s="276">
        <v>40.200000000000003</v>
      </c>
      <c r="L183" s="276">
        <v>39.299999999999997</v>
      </c>
      <c r="M183" s="276">
        <v>303.38907</v>
      </c>
    </row>
    <row r="184" spans="1:13">
      <c r="A184" s="300">
        <v>175</v>
      </c>
      <c r="B184" s="276" t="s">
        <v>3523</v>
      </c>
      <c r="C184" s="276">
        <v>781.15</v>
      </c>
      <c r="D184" s="278">
        <v>790.13333333333333</v>
      </c>
      <c r="E184" s="278">
        <v>771.26666666666665</v>
      </c>
      <c r="F184" s="278">
        <v>761.38333333333333</v>
      </c>
      <c r="G184" s="278">
        <v>742.51666666666665</v>
      </c>
      <c r="H184" s="278">
        <v>800.01666666666665</v>
      </c>
      <c r="I184" s="278">
        <v>818.88333333333321</v>
      </c>
      <c r="J184" s="278">
        <v>828.76666666666665</v>
      </c>
      <c r="K184" s="276">
        <v>809</v>
      </c>
      <c r="L184" s="276">
        <v>780.25</v>
      </c>
      <c r="M184" s="276">
        <v>37.713520000000003</v>
      </c>
    </row>
    <row r="185" spans="1:13">
      <c r="A185" s="300">
        <v>176</v>
      </c>
      <c r="B185" s="276" t="s">
        <v>280</v>
      </c>
      <c r="C185" s="276">
        <v>837.75</v>
      </c>
      <c r="D185" s="278">
        <v>835.75</v>
      </c>
      <c r="E185" s="278">
        <v>827.1</v>
      </c>
      <c r="F185" s="278">
        <v>816.45</v>
      </c>
      <c r="G185" s="278">
        <v>807.80000000000007</v>
      </c>
      <c r="H185" s="278">
        <v>846.4</v>
      </c>
      <c r="I185" s="278">
        <v>855.05000000000007</v>
      </c>
      <c r="J185" s="278">
        <v>865.69999999999993</v>
      </c>
      <c r="K185" s="276">
        <v>844.4</v>
      </c>
      <c r="L185" s="276">
        <v>825.1</v>
      </c>
      <c r="M185" s="276">
        <v>10.036899999999999</v>
      </c>
    </row>
    <row r="186" spans="1:13">
      <c r="A186" s="300">
        <v>177</v>
      </c>
      <c r="B186" s="276" t="s">
        <v>172</v>
      </c>
      <c r="C186" s="276">
        <v>226.8</v>
      </c>
      <c r="D186" s="278">
        <v>228.6</v>
      </c>
      <c r="E186" s="278">
        <v>223.85</v>
      </c>
      <c r="F186" s="278">
        <v>220.9</v>
      </c>
      <c r="G186" s="278">
        <v>216.15</v>
      </c>
      <c r="H186" s="278">
        <v>231.54999999999998</v>
      </c>
      <c r="I186" s="278">
        <v>236.29999999999998</v>
      </c>
      <c r="J186" s="278">
        <v>239.24999999999997</v>
      </c>
      <c r="K186" s="276">
        <v>233.35</v>
      </c>
      <c r="L186" s="276">
        <v>225.65</v>
      </c>
      <c r="M186" s="276">
        <v>588.59905000000003</v>
      </c>
    </row>
    <row r="187" spans="1:13">
      <c r="A187" s="300">
        <v>178</v>
      </c>
      <c r="B187" s="276" t="s">
        <v>173</v>
      </c>
      <c r="C187" s="276">
        <v>23441.599999999999</v>
      </c>
      <c r="D187" s="278">
        <v>23315.200000000001</v>
      </c>
      <c r="E187" s="278">
        <v>23006.400000000001</v>
      </c>
      <c r="F187" s="278">
        <v>22571.200000000001</v>
      </c>
      <c r="G187" s="278">
        <v>22262.400000000001</v>
      </c>
      <c r="H187" s="278">
        <v>23750.400000000001</v>
      </c>
      <c r="I187" s="278">
        <v>24059.199999999997</v>
      </c>
      <c r="J187" s="278">
        <v>24494.400000000001</v>
      </c>
      <c r="K187" s="276">
        <v>23624</v>
      </c>
      <c r="L187" s="276">
        <v>22880</v>
      </c>
      <c r="M187" s="276">
        <v>1.7859499999999999</v>
      </c>
    </row>
    <row r="188" spans="1:13">
      <c r="A188" s="300">
        <v>179</v>
      </c>
      <c r="B188" s="276" t="s">
        <v>174</v>
      </c>
      <c r="C188" s="276">
        <v>1405.35</v>
      </c>
      <c r="D188" s="278">
        <v>1395.6166666666668</v>
      </c>
      <c r="E188" s="278">
        <v>1377.2333333333336</v>
      </c>
      <c r="F188" s="278">
        <v>1349.1166666666668</v>
      </c>
      <c r="G188" s="278">
        <v>1330.7333333333336</v>
      </c>
      <c r="H188" s="278">
        <v>1423.7333333333336</v>
      </c>
      <c r="I188" s="278">
        <v>1442.1166666666668</v>
      </c>
      <c r="J188" s="278">
        <v>1470.2333333333336</v>
      </c>
      <c r="K188" s="276">
        <v>1414</v>
      </c>
      <c r="L188" s="276">
        <v>1367.5</v>
      </c>
      <c r="M188" s="276">
        <v>7.4468800000000002</v>
      </c>
    </row>
    <row r="189" spans="1:13">
      <c r="A189" s="300">
        <v>180</v>
      </c>
      <c r="B189" s="276" t="s">
        <v>175</v>
      </c>
      <c r="C189" s="276">
        <v>5084.6499999999996</v>
      </c>
      <c r="D189" s="278">
        <v>5065.1500000000005</v>
      </c>
      <c r="E189" s="278">
        <v>5005.3000000000011</v>
      </c>
      <c r="F189" s="278">
        <v>4925.9500000000007</v>
      </c>
      <c r="G189" s="278">
        <v>4866.1000000000013</v>
      </c>
      <c r="H189" s="278">
        <v>5144.5000000000009</v>
      </c>
      <c r="I189" s="278">
        <v>5204.3500000000013</v>
      </c>
      <c r="J189" s="278">
        <v>5283.7000000000007</v>
      </c>
      <c r="K189" s="276">
        <v>5125</v>
      </c>
      <c r="L189" s="276">
        <v>4985.8</v>
      </c>
      <c r="M189" s="276">
        <v>2.6914699999999998</v>
      </c>
    </row>
    <row r="190" spans="1:13">
      <c r="A190" s="300">
        <v>181</v>
      </c>
      <c r="B190" s="276" t="s">
        <v>176</v>
      </c>
      <c r="C190" s="276">
        <v>861.15</v>
      </c>
      <c r="D190" s="278">
        <v>859</v>
      </c>
      <c r="E190" s="278">
        <v>840.35</v>
      </c>
      <c r="F190" s="278">
        <v>819.55000000000007</v>
      </c>
      <c r="G190" s="278">
        <v>800.90000000000009</v>
      </c>
      <c r="H190" s="278">
        <v>879.8</v>
      </c>
      <c r="I190" s="278">
        <v>898.45</v>
      </c>
      <c r="J190" s="278">
        <v>919.24999999999989</v>
      </c>
      <c r="K190" s="276">
        <v>877.65</v>
      </c>
      <c r="L190" s="276">
        <v>838.2</v>
      </c>
      <c r="M190" s="276">
        <v>40.930289999999999</v>
      </c>
    </row>
    <row r="191" spans="1:13">
      <c r="A191" s="300">
        <v>182</v>
      </c>
      <c r="B191" s="276" t="s">
        <v>178</v>
      </c>
      <c r="C191" s="276">
        <v>509.25</v>
      </c>
      <c r="D191" s="278">
        <v>509.7166666666667</v>
      </c>
      <c r="E191" s="278">
        <v>501.73333333333335</v>
      </c>
      <c r="F191" s="278">
        <v>494.21666666666664</v>
      </c>
      <c r="G191" s="278">
        <v>486.23333333333329</v>
      </c>
      <c r="H191" s="278">
        <v>517.23333333333335</v>
      </c>
      <c r="I191" s="278">
        <v>525.2166666666667</v>
      </c>
      <c r="J191" s="278">
        <v>532.73333333333346</v>
      </c>
      <c r="K191" s="276">
        <v>517.70000000000005</v>
      </c>
      <c r="L191" s="276">
        <v>502.2</v>
      </c>
      <c r="M191" s="276">
        <v>109.11897</v>
      </c>
    </row>
    <row r="192" spans="1:13">
      <c r="A192" s="300">
        <v>183</v>
      </c>
      <c r="B192" s="276" t="s">
        <v>179</v>
      </c>
      <c r="C192" s="276">
        <v>442.05</v>
      </c>
      <c r="D192" s="278">
        <v>445.83333333333331</v>
      </c>
      <c r="E192" s="278">
        <v>434.36666666666662</v>
      </c>
      <c r="F192" s="278">
        <v>426.68333333333328</v>
      </c>
      <c r="G192" s="278">
        <v>415.21666666666658</v>
      </c>
      <c r="H192" s="278">
        <v>453.51666666666665</v>
      </c>
      <c r="I192" s="278">
        <v>464.98333333333335</v>
      </c>
      <c r="J192" s="278">
        <v>472.66666666666669</v>
      </c>
      <c r="K192" s="276">
        <v>457.3</v>
      </c>
      <c r="L192" s="276">
        <v>438.15</v>
      </c>
      <c r="M192" s="276">
        <v>44.06447</v>
      </c>
    </row>
    <row r="193" spans="1:13">
      <c r="A193" s="300">
        <v>184</v>
      </c>
      <c r="B193" s="276" t="s">
        <v>282</v>
      </c>
      <c r="C193" s="276">
        <v>545.75</v>
      </c>
      <c r="D193" s="278">
        <v>544.55000000000007</v>
      </c>
      <c r="E193" s="278">
        <v>539.20000000000016</v>
      </c>
      <c r="F193" s="278">
        <v>532.65000000000009</v>
      </c>
      <c r="G193" s="278">
        <v>527.30000000000018</v>
      </c>
      <c r="H193" s="278">
        <v>551.10000000000014</v>
      </c>
      <c r="I193" s="278">
        <v>556.45000000000005</v>
      </c>
      <c r="J193" s="278">
        <v>563.00000000000011</v>
      </c>
      <c r="K193" s="276">
        <v>549.9</v>
      </c>
      <c r="L193" s="276">
        <v>538</v>
      </c>
      <c r="M193" s="276">
        <v>2.4800399999999998</v>
      </c>
    </row>
    <row r="194" spans="1:13">
      <c r="A194" s="300">
        <v>185</v>
      </c>
      <c r="B194" s="276" t="s">
        <v>3464</v>
      </c>
      <c r="C194" s="276">
        <v>508.75</v>
      </c>
      <c r="D194" s="278">
        <v>507.81666666666666</v>
      </c>
      <c r="E194" s="278">
        <v>503.13333333333333</v>
      </c>
      <c r="F194" s="278">
        <v>497.51666666666665</v>
      </c>
      <c r="G194" s="278">
        <v>492.83333333333331</v>
      </c>
      <c r="H194" s="278">
        <v>513.43333333333339</v>
      </c>
      <c r="I194" s="278">
        <v>518.11666666666656</v>
      </c>
      <c r="J194" s="278">
        <v>523.73333333333335</v>
      </c>
      <c r="K194" s="276">
        <v>512.5</v>
      </c>
      <c r="L194" s="276">
        <v>502.2</v>
      </c>
      <c r="M194" s="276">
        <v>27.378789999999999</v>
      </c>
    </row>
    <row r="195" spans="1:13">
      <c r="A195" s="300">
        <v>186</v>
      </c>
      <c r="B195" s="276" t="s">
        <v>183</v>
      </c>
      <c r="C195" s="276">
        <v>151.19999999999999</v>
      </c>
      <c r="D195" s="278">
        <v>151.68333333333331</v>
      </c>
      <c r="E195" s="278">
        <v>149.51666666666662</v>
      </c>
      <c r="F195" s="278">
        <v>147.83333333333331</v>
      </c>
      <c r="G195" s="278">
        <v>145.66666666666663</v>
      </c>
      <c r="H195" s="278">
        <v>153.36666666666662</v>
      </c>
      <c r="I195" s="278">
        <v>155.5333333333333</v>
      </c>
      <c r="J195" s="278">
        <v>157.21666666666661</v>
      </c>
      <c r="K195" s="276">
        <v>153.85</v>
      </c>
      <c r="L195" s="276">
        <v>150</v>
      </c>
      <c r="M195" s="276">
        <v>561.45516999999995</v>
      </c>
    </row>
    <row r="196" spans="1:13">
      <c r="A196" s="300">
        <v>187</v>
      </c>
      <c r="B196" s="276" t="s">
        <v>185</v>
      </c>
      <c r="C196" s="276">
        <v>55.6</v>
      </c>
      <c r="D196" s="278">
        <v>56.066666666666663</v>
      </c>
      <c r="E196" s="278">
        <v>54.733333333333327</v>
      </c>
      <c r="F196" s="278">
        <v>53.866666666666667</v>
      </c>
      <c r="G196" s="278">
        <v>52.533333333333331</v>
      </c>
      <c r="H196" s="278">
        <v>56.933333333333323</v>
      </c>
      <c r="I196" s="278">
        <v>58.266666666666666</v>
      </c>
      <c r="J196" s="278">
        <v>59.133333333333319</v>
      </c>
      <c r="K196" s="276">
        <v>57.4</v>
      </c>
      <c r="L196" s="276">
        <v>55.2</v>
      </c>
      <c r="M196" s="276">
        <v>195.85504</v>
      </c>
    </row>
    <row r="197" spans="1:13">
      <c r="A197" s="300">
        <v>188</v>
      </c>
      <c r="B197" s="267" t="s">
        <v>186</v>
      </c>
      <c r="C197" s="267">
        <v>473.15</v>
      </c>
      <c r="D197" s="307">
        <v>473.11666666666662</v>
      </c>
      <c r="E197" s="307">
        <v>466.33333333333326</v>
      </c>
      <c r="F197" s="307">
        <v>459.51666666666665</v>
      </c>
      <c r="G197" s="307">
        <v>452.73333333333329</v>
      </c>
      <c r="H197" s="307">
        <v>479.93333333333322</v>
      </c>
      <c r="I197" s="307">
        <v>486.71666666666664</v>
      </c>
      <c r="J197" s="307">
        <v>493.53333333333319</v>
      </c>
      <c r="K197" s="267">
        <v>479.9</v>
      </c>
      <c r="L197" s="267">
        <v>466.3</v>
      </c>
      <c r="M197" s="267">
        <v>234.93684999999999</v>
      </c>
    </row>
    <row r="198" spans="1:13">
      <c r="A198" s="300">
        <v>189</v>
      </c>
      <c r="B198" s="267" t="s">
        <v>187</v>
      </c>
      <c r="C198" s="267">
        <v>2671.05</v>
      </c>
      <c r="D198" s="307">
        <v>2681.9333333333334</v>
      </c>
      <c r="E198" s="307">
        <v>2650.8666666666668</v>
      </c>
      <c r="F198" s="307">
        <v>2630.6833333333334</v>
      </c>
      <c r="G198" s="307">
        <v>2599.6166666666668</v>
      </c>
      <c r="H198" s="307">
        <v>2702.1166666666668</v>
      </c>
      <c r="I198" s="307">
        <v>2733.1833333333334</v>
      </c>
      <c r="J198" s="307">
        <v>2753.3666666666668</v>
      </c>
      <c r="K198" s="267">
        <v>2713</v>
      </c>
      <c r="L198" s="267">
        <v>2661.75</v>
      </c>
      <c r="M198" s="267">
        <v>24.375050000000002</v>
      </c>
    </row>
    <row r="199" spans="1:13">
      <c r="A199" s="300">
        <v>190</v>
      </c>
      <c r="B199" s="267" t="s">
        <v>188</v>
      </c>
      <c r="C199" s="267">
        <v>843.25</v>
      </c>
      <c r="D199" s="307">
        <v>841.93333333333339</v>
      </c>
      <c r="E199" s="307">
        <v>835.86666666666679</v>
      </c>
      <c r="F199" s="307">
        <v>828.48333333333335</v>
      </c>
      <c r="G199" s="307">
        <v>822.41666666666674</v>
      </c>
      <c r="H199" s="307">
        <v>849.31666666666683</v>
      </c>
      <c r="I199" s="307">
        <v>855.38333333333344</v>
      </c>
      <c r="J199" s="307">
        <v>862.76666666666688</v>
      </c>
      <c r="K199" s="267">
        <v>848</v>
      </c>
      <c r="L199" s="267">
        <v>834.55</v>
      </c>
      <c r="M199" s="267">
        <v>31.508859999999999</v>
      </c>
    </row>
    <row r="200" spans="1:13">
      <c r="A200" s="300">
        <v>191</v>
      </c>
      <c r="B200" s="267" t="s">
        <v>189</v>
      </c>
      <c r="C200" s="267">
        <v>1278.0999999999999</v>
      </c>
      <c r="D200" s="307">
        <v>1280.3666666666666</v>
      </c>
      <c r="E200" s="307">
        <v>1264.7333333333331</v>
      </c>
      <c r="F200" s="307">
        <v>1251.3666666666666</v>
      </c>
      <c r="G200" s="307">
        <v>1235.7333333333331</v>
      </c>
      <c r="H200" s="307">
        <v>1293.7333333333331</v>
      </c>
      <c r="I200" s="307">
        <v>1309.3666666666668</v>
      </c>
      <c r="J200" s="307">
        <v>1322.7333333333331</v>
      </c>
      <c r="K200" s="267">
        <v>1296</v>
      </c>
      <c r="L200" s="267">
        <v>1267</v>
      </c>
      <c r="M200" s="267">
        <v>36.502479999999998</v>
      </c>
    </row>
    <row r="201" spans="1:13">
      <c r="A201" s="300">
        <v>192</v>
      </c>
      <c r="B201" s="267" t="s">
        <v>190</v>
      </c>
      <c r="C201" s="267">
        <v>2618.8000000000002</v>
      </c>
      <c r="D201" s="307">
        <v>2591.2000000000003</v>
      </c>
      <c r="E201" s="307">
        <v>2537.6000000000004</v>
      </c>
      <c r="F201" s="307">
        <v>2456.4</v>
      </c>
      <c r="G201" s="307">
        <v>2402.8000000000002</v>
      </c>
      <c r="H201" s="307">
        <v>2672.4000000000005</v>
      </c>
      <c r="I201" s="307">
        <v>2726</v>
      </c>
      <c r="J201" s="307">
        <v>2807.2000000000007</v>
      </c>
      <c r="K201" s="267">
        <v>2644.8</v>
      </c>
      <c r="L201" s="267">
        <v>2510</v>
      </c>
      <c r="M201" s="267">
        <v>8.1728500000000004</v>
      </c>
    </row>
    <row r="202" spans="1:13">
      <c r="A202" s="300">
        <v>193</v>
      </c>
      <c r="B202" s="267" t="s">
        <v>191</v>
      </c>
      <c r="C202" s="267">
        <v>307.89999999999998</v>
      </c>
      <c r="D202" s="307">
        <v>309</v>
      </c>
      <c r="E202" s="307">
        <v>305.89999999999998</v>
      </c>
      <c r="F202" s="307">
        <v>303.89999999999998</v>
      </c>
      <c r="G202" s="307">
        <v>300.79999999999995</v>
      </c>
      <c r="H202" s="307">
        <v>311</v>
      </c>
      <c r="I202" s="307">
        <v>314.10000000000002</v>
      </c>
      <c r="J202" s="307">
        <v>316.10000000000002</v>
      </c>
      <c r="K202" s="267">
        <v>312.10000000000002</v>
      </c>
      <c r="L202" s="267">
        <v>307</v>
      </c>
      <c r="M202" s="267">
        <v>8.0403599999999997</v>
      </c>
    </row>
    <row r="203" spans="1:13">
      <c r="A203" s="300">
        <v>194</v>
      </c>
      <c r="B203" s="267" t="s">
        <v>550</v>
      </c>
      <c r="C203" s="267">
        <v>725.95</v>
      </c>
      <c r="D203" s="307">
        <v>715.25</v>
      </c>
      <c r="E203" s="307">
        <v>700.7</v>
      </c>
      <c r="F203" s="307">
        <v>675.45</v>
      </c>
      <c r="G203" s="307">
        <v>660.90000000000009</v>
      </c>
      <c r="H203" s="307">
        <v>740.5</v>
      </c>
      <c r="I203" s="307">
        <v>755.05</v>
      </c>
      <c r="J203" s="307">
        <v>780.3</v>
      </c>
      <c r="K203" s="267">
        <v>729.8</v>
      </c>
      <c r="L203" s="267">
        <v>690</v>
      </c>
      <c r="M203" s="267">
        <v>21.620560000000001</v>
      </c>
    </row>
    <row r="204" spans="1:13">
      <c r="A204" s="300">
        <v>195</v>
      </c>
      <c r="B204" s="267" t="s">
        <v>192</v>
      </c>
      <c r="C204" s="267">
        <v>481.8</v>
      </c>
      <c r="D204" s="307">
        <v>479.83333333333331</v>
      </c>
      <c r="E204" s="307">
        <v>475.76666666666665</v>
      </c>
      <c r="F204" s="307">
        <v>469.73333333333335</v>
      </c>
      <c r="G204" s="307">
        <v>465.66666666666669</v>
      </c>
      <c r="H204" s="307">
        <v>485.86666666666662</v>
      </c>
      <c r="I204" s="307">
        <v>489.93333333333334</v>
      </c>
      <c r="J204" s="307">
        <v>495.96666666666658</v>
      </c>
      <c r="K204" s="267">
        <v>483.9</v>
      </c>
      <c r="L204" s="267">
        <v>473.8</v>
      </c>
      <c r="M204" s="267">
        <v>22.091889999999999</v>
      </c>
    </row>
    <row r="205" spans="1:13">
      <c r="A205" s="300">
        <v>196</v>
      </c>
      <c r="B205" s="267" t="s">
        <v>193</v>
      </c>
      <c r="C205" s="267">
        <v>1023.5</v>
      </c>
      <c r="D205" s="307">
        <v>1025.3833333333334</v>
      </c>
      <c r="E205" s="307">
        <v>1000.7666666666669</v>
      </c>
      <c r="F205" s="307">
        <v>978.03333333333342</v>
      </c>
      <c r="G205" s="307">
        <v>953.41666666666686</v>
      </c>
      <c r="H205" s="307">
        <v>1048.1166666666668</v>
      </c>
      <c r="I205" s="307">
        <v>1072.7333333333331</v>
      </c>
      <c r="J205" s="307">
        <v>1095.4666666666669</v>
      </c>
      <c r="K205" s="267">
        <v>1050</v>
      </c>
      <c r="L205" s="267">
        <v>1002.65</v>
      </c>
      <c r="M205" s="267">
        <v>5.9273699999999998</v>
      </c>
    </row>
    <row r="206" spans="1:13">
      <c r="A206" s="300">
        <v>197</v>
      </c>
      <c r="B206" s="267" t="s">
        <v>195</v>
      </c>
      <c r="C206" s="267">
        <v>4846.1000000000004</v>
      </c>
      <c r="D206" s="307">
        <v>4832.2833333333338</v>
      </c>
      <c r="E206" s="307">
        <v>4798.0666666666675</v>
      </c>
      <c r="F206" s="307">
        <v>4750.0333333333338</v>
      </c>
      <c r="G206" s="307">
        <v>4715.8166666666675</v>
      </c>
      <c r="H206" s="307">
        <v>4880.3166666666675</v>
      </c>
      <c r="I206" s="307">
        <v>4914.5333333333328</v>
      </c>
      <c r="J206" s="307">
        <v>4962.5666666666675</v>
      </c>
      <c r="K206" s="267">
        <v>4866.5</v>
      </c>
      <c r="L206" s="267">
        <v>4784.25</v>
      </c>
      <c r="M206" s="267">
        <v>6.6850100000000001</v>
      </c>
    </row>
    <row r="207" spans="1:13">
      <c r="A207" s="300">
        <v>198</v>
      </c>
      <c r="B207" s="267" t="s">
        <v>196</v>
      </c>
      <c r="C207" s="267">
        <v>24.75</v>
      </c>
      <c r="D207" s="307">
        <v>24.866666666666664</v>
      </c>
      <c r="E207" s="307">
        <v>24.583333333333329</v>
      </c>
      <c r="F207" s="307">
        <v>24.416666666666664</v>
      </c>
      <c r="G207" s="307">
        <v>24.133333333333329</v>
      </c>
      <c r="H207" s="307">
        <v>25.033333333333328</v>
      </c>
      <c r="I207" s="307">
        <v>25.316666666666666</v>
      </c>
      <c r="J207" s="307">
        <v>25.483333333333327</v>
      </c>
      <c r="K207" s="267">
        <v>25.15</v>
      </c>
      <c r="L207" s="267">
        <v>24.7</v>
      </c>
      <c r="M207" s="267">
        <v>29.666869999999999</v>
      </c>
    </row>
    <row r="208" spans="1:13">
      <c r="A208" s="300">
        <v>199</v>
      </c>
      <c r="B208" s="267" t="s">
        <v>197</v>
      </c>
      <c r="C208" s="267">
        <v>429.6</v>
      </c>
      <c r="D208" s="307">
        <v>430.83333333333331</v>
      </c>
      <c r="E208" s="307">
        <v>423.86666666666662</v>
      </c>
      <c r="F208" s="307">
        <v>418.13333333333333</v>
      </c>
      <c r="G208" s="307">
        <v>411.16666666666663</v>
      </c>
      <c r="H208" s="307">
        <v>436.56666666666661</v>
      </c>
      <c r="I208" s="307">
        <v>443.5333333333333</v>
      </c>
      <c r="J208" s="307">
        <v>449.26666666666659</v>
      </c>
      <c r="K208" s="267">
        <v>437.8</v>
      </c>
      <c r="L208" s="267">
        <v>425.1</v>
      </c>
      <c r="M208" s="267">
        <v>55.115360000000003</v>
      </c>
    </row>
    <row r="209" spans="1:13">
      <c r="A209" s="300">
        <v>200</v>
      </c>
      <c r="B209" s="267" t="s">
        <v>563</v>
      </c>
      <c r="C209" s="267">
        <v>716.45</v>
      </c>
      <c r="D209" s="307">
        <v>722.11666666666679</v>
      </c>
      <c r="E209" s="307">
        <v>704.38333333333355</v>
      </c>
      <c r="F209" s="307">
        <v>692.31666666666672</v>
      </c>
      <c r="G209" s="307">
        <v>674.58333333333348</v>
      </c>
      <c r="H209" s="307">
        <v>734.18333333333362</v>
      </c>
      <c r="I209" s="307">
        <v>751.91666666666674</v>
      </c>
      <c r="J209" s="307">
        <v>763.98333333333369</v>
      </c>
      <c r="K209" s="267">
        <v>739.85</v>
      </c>
      <c r="L209" s="267">
        <v>710.05</v>
      </c>
      <c r="M209" s="267">
        <v>2.7545600000000001</v>
      </c>
    </row>
    <row r="210" spans="1:13">
      <c r="A210" s="300">
        <v>201</v>
      </c>
      <c r="B210" s="267" t="s">
        <v>284</v>
      </c>
      <c r="C210" s="267">
        <v>167.85</v>
      </c>
      <c r="D210" s="307">
        <v>168.1</v>
      </c>
      <c r="E210" s="307">
        <v>165.75</v>
      </c>
      <c r="F210" s="307">
        <v>163.65</v>
      </c>
      <c r="G210" s="307">
        <v>161.30000000000001</v>
      </c>
      <c r="H210" s="307">
        <v>170.2</v>
      </c>
      <c r="I210" s="307">
        <v>172.54999999999995</v>
      </c>
      <c r="J210" s="307">
        <v>174.64999999999998</v>
      </c>
      <c r="K210" s="267">
        <v>170.45</v>
      </c>
      <c r="L210" s="267">
        <v>166</v>
      </c>
      <c r="M210" s="267">
        <v>28.680779999999999</v>
      </c>
    </row>
    <row r="211" spans="1:13">
      <c r="A211" s="300">
        <v>202</v>
      </c>
      <c r="B211" s="267" t="s">
        <v>199</v>
      </c>
      <c r="C211" s="267">
        <v>755.15</v>
      </c>
      <c r="D211" s="307">
        <v>754.9</v>
      </c>
      <c r="E211" s="307">
        <v>746.59999999999991</v>
      </c>
      <c r="F211" s="307">
        <v>738.05</v>
      </c>
      <c r="G211" s="307">
        <v>729.74999999999989</v>
      </c>
      <c r="H211" s="307">
        <v>763.44999999999993</v>
      </c>
      <c r="I211" s="307">
        <v>771.74999999999989</v>
      </c>
      <c r="J211" s="307">
        <v>780.3</v>
      </c>
      <c r="K211" s="267">
        <v>763.2</v>
      </c>
      <c r="L211" s="267">
        <v>746.35</v>
      </c>
      <c r="M211" s="267">
        <v>22.9877</v>
      </c>
    </row>
    <row r="212" spans="1:13">
      <c r="A212" s="300">
        <v>203</v>
      </c>
      <c r="B212" s="267" t="s">
        <v>569</v>
      </c>
      <c r="C212" s="267">
        <v>2088.75</v>
      </c>
      <c r="D212" s="307">
        <v>2107.25</v>
      </c>
      <c r="E212" s="307">
        <v>2064.5</v>
      </c>
      <c r="F212" s="307">
        <v>2040.25</v>
      </c>
      <c r="G212" s="307">
        <v>1997.5</v>
      </c>
      <c r="H212" s="307">
        <v>2131.5</v>
      </c>
      <c r="I212" s="307">
        <v>2174.25</v>
      </c>
      <c r="J212" s="307">
        <v>2198.5</v>
      </c>
      <c r="K212" s="267">
        <v>2150</v>
      </c>
      <c r="L212" s="267">
        <v>2083</v>
      </c>
      <c r="M212" s="267">
        <v>0.7016</v>
      </c>
    </row>
    <row r="213" spans="1:13">
      <c r="A213" s="300">
        <v>204</v>
      </c>
      <c r="B213" s="267" t="s">
        <v>200</v>
      </c>
      <c r="C213" s="267">
        <v>345.55</v>
      </c>
      <c r="D213" s="307">
        <v>346.84999999999997</v>
      </c>
      <c r="E213" s="307">
        <v>342.99999999999994</v>
      </c>
      <c r="F213" s="307">
        <v>340.45</v>
      </c>
      <c r="G213" s="307">
        <v>336.59999999999997</v>
      </c>
      <c r="H213" s="307">
        <v>349.39999999999992</v>
      </c>
      <c r="I213" s="307">
        <v>353.24999999999994</v>
      </c>
      <c r="J213" s="307">
        <v>355.7999999999999</v>
      </c>
      <c r="K213" s="267">
        <v>350.7</v>
      </c>
      <c r="L213" s="267">
        <v>344.3</v>
      </c>
      <c r="M213" s="267">
        <v>51.144240000000003</v>
      </c>
    </row>
    <row r="214" spans="1:13">
      <c r="A214" s="300">
        <v>205</v>
      </c>
      <c r="B214" s="267" t="s">
        <v>202</v>
      </c>
      <c r="C214" s="267">
        <v>198.45</v>
      </c>
      <c r="D214" s="307">
        <v>197.70000000000002</v>
      </c>
      <c r="E214" s="307">
        <v>195.40000000000003</v>
      </c>
      <c r="F214" s="307">
        <v>192.35000000000002</v>
      </c>
      <c r="G214" s="307">
        <v>190.05000000000004</v>
      </c>
      <c r="H214" s="307">
        <v>200.75000000000003</v>
      </c>
      <c r="I214" s="307">
        <v>203.05000000000004</v>
      </c>
      <c r="J214" s="307">
        <v>206.10000000000002</v>
      </c>
      <c r="K214" s="267">
        <v>200</v>
      </c>
      <c r="L214" s="267">
        <v>194.65</v>
      </c>
      <c r="M214" s="267">
        <v>111.85597</v>
      </c>
    </row>
    <row r="215" spans="1:13">
      <c r="A215" s="300">
        <v>206</v>
      </c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>
        <v>207</v>
      </c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A9" sqref="A9:A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7"/>
      <c r="B1" s="577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44148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4" t="s">
        <v>16</v>
      </c>
      <c r="B9" s="575" t="s">
        <v>18</v>
      </c>
      <c r="C9" s="573" t="s">
        <v>19</v>
      </c>
      <c r="D9" s="573" t="s">
        <v>20</v>
      </c>
      <c r="E9" s="573" t="s">
        <v>21</v>
      </c>
      <c r="F9" s="573"/>
      <c r="G9" s="573"/>
      <c r="H9" s="573" t="s">
        <v>22</v>
      </c>
      <c r="I9" s="573"/>
      <c r="J9" s="573"/>
      <c r="K9" s="273"/>
      <c r="L9" s="280"/>
      <c r="M9" s="281"/>
    </row>
    <row r="10" spans="1:15" ht="42.75" customHeight="1">
      <c r="A10" s="569"/>
      <c r="B10" s="571"/>
      <c r="C10" s="576" t="s">
        <v>23</v>
      </c>
      <c r="D10" s="576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20725.849999999999</v>
      </c>
      <c r="D11" s="278">
        <v>20488.466666666664</v>
      </c>
      <c r="E11" s="278">
        <v>20228.933333333327</v>
      </c>
      <c r="F11" s="278">
        <v>19732.016666666663</v>
      </c>
      <c r="G11" s="278">
        <v>19472.483333333326</v>
      </c>
      <c r="H11" s="278">
        <v>20985.383333333328</v>
      </c>
      <c r="I11" s="278">
        <v>21244.916666666661</v>
      </c>
      <c r="J11" s="278">
        <v>21741.833333333328</v>
      </c>
      <c r="K11" s="276">
        <v>20748</v>
      </c>
      <c r="L11" s="276">
        <v>19991.55</v>
      </c>
      <c r="M11" s="276">
        <v>5.7979999999999997E-2</v>
      </c>
    </row>
    <row r="12" spans="1:15" ht="12" customHeight="1">
      <c r="A12" s="267">
        <v>2</v>
      </c>
      <c r="B12" s="276" t="s">
        <v>802</v>
      </c>
      <c r="C12" s="277">
        <v>1083.8</v>
      </c>
      <c r="D12" s="278">
        <v>1075.8999999999999</v>
      </c>
      <c r="E12" s="278">
        <v>1054.8999999999996</v>
      </c>
      <c r="F12" s="278">
        <v>1025.9999999999998</v>
      </c>
      <c r="G12" s="278">
        <v>1004.9999999999995</v>
      </c>
      <c r="H12" s="278">
        <v>1104.7999999999997</v>
      </c>
      <c r="I12" s="278">
        <v>1125.8000000000002</v>
      </c>
      <c r="J12" s="278">
        <v>1154.6999999999998</v>
      </c>
      <c r="K12" s="276">
        <v>1096.9000000000001</v>
      </c>
      <c r="L12" s="276">
        <v>1047</v>
      </c>
      <c r="M12" s="276">
        <v>3.1569699999999998</v>
      </c>
    </row>
    <row r="13" spans="1:15" ht="12" customHeight="1">
      <c r="A13" s="267">
        <v>3</v>
      </c>
      <c r="B13" s="276" t="s">
        <v>294</v>
      </c>
      <c r="C13" s="277">
        <v>1472.35</v>
      </c>
      <c r="D13" s="278">
        <v>1480.9166666666667</v>
      </c>
      <c r="E13" s="278">
        <v>1448.4833333333336</v>
      </c>
      <c r="F13" s="278">
        <v>1424.6166666666668</v>
      </c>
      <c r="G13" s="278">
        <v>1392.1833333333336</v>
      </c>
      <c r="H13" s="278">
        <v>1504.7833333333335</v>
      </c>
      <c r="I13" s="278">
        <v>1537.2166666666665</v>
      </c>
      <c r="J13" s="278">
        <v>1561.0833333333335</v>
      </c>
      <c r="K13" s="276">
        <v>1513.35</v>
      </c>
      <c r="L13" s="276">
        <v>1457.05</v>
      </c>
      <c r="M13" s="276">
        <v>8.9560000000000001E-2</v>
      </c>
    </row>
    <row r="14" spans="1:15" ht="12" customHeight="1">
      <c r="A14" s="267">
        <v>4</v>
      </c>
      <c r="B14" s="276" t="s">
        <v>3119</v>
      </c>
      <c r="C14" s="277">
        <v>967.7</v>
      </c>
      <c r="D14" s="278">
        <v>964.2166666666667</v>
      </c>
      <c r="E14" s="278">
        <v>952.88333333333344</v>
      </c>
      <c r="F14" s="278">
        <v>938.06666666666672</v>
      </c>
      <c r="G14" s="278">
        <v>926.73333333333346</v>
      </c>
      <c r="H14" s="278">
        <v>979.03333333333342</v>
      </c>
      <c r="I14" s="278">
        <v>990.36666666666667</v>
      </c>
      <c r="J14" s="278">
        <v>1005.1833333333334</v>
      </c>
      <c r="K14" s="276">
        <v>975.55</v>
      </c>
      <c r="L14" s="276">
        <v>949.4</v>
      </c>
      <c r="M14" s="276">
        <v>1.7379599999999999</v>
      </c>
    </row>
    <row r="15" spans="1:15" ht="12" customHeight="1">
      <c r="A15" s="267">
        <v>5</v>
      </c>
      <c r="B15" s="276" t="s">
        <v>295</v>
      </c>
      <c r="C15" s="277">
        <v>15303.7</v>
      </c>
      <c r="D15" s="278">
        <v>15362.85</v>
      </c>
      <c r="E15" s="278">
        <v>15215.95</v>
      </c>
      <c r="F15" s="278">
        <v>15128.2</v>
      </c>
      <c r="G15" s="278">
        <v>14981.300000000001</v>
      </c>
      <c r="H15" s="278">
        <v>15450.6</v>
      </c>
      <c r="I15" s="278">
        <v>15597.499999999998</v>
      </c>
      <c r="J15" s="278">
        <v>15685.25</v>
      </c>
      <c r="K15" s="276">
        <v>15509.75</v>
      </c>
      <c r="L15" s="276">
        <v>15275.1</v>
      </c>
      <c r="M15" s="276">
        <v>0.12909999999999999</v>
      </c>
    </row>
    <row r="16" spans="1:15" ht="12" customHeight="1">
      <c r="A16" s="267">
        <v>6</v>
      </c>
      <c r="B16" s="276" t="s">
        <v>227</v>
      </c>
      <c r="C16" s="277">
        <v>74</v>
      </c>
      <c r="D16" s="278">
        <v>73.466666666666669</v>
      </c>
      <c r="E16" s="278">
        <v>72.533333333333331</v>
      </c>
      <c r="F16" s="278">
        <v>71.066666666666663</v>
      </c>
      <c r="G16" s="278">
        <v>70.133333333333326</v>
      </c>
      <c r="H16" s="278">
        <v>74.933333333333337</v>
      </c>
      <c r="I16" s="278">
        <v>75.866666666666674</v>
      </c>
      <c r="J16" s="278">
        <v>77.333333333333343</v>
      </c>
      <c r="K16" s="276">
        <v>74.400000000000006</v>
      </c>
      <c r="L16" s="276">
        <v>72</v>
      </c>
      <c r="M16" s="276">
        <v>31.838370000000001</v>
      </c>
    </row>
    <row r="17" spans="1:13" ht="12" customHeight="1">
      <c r="A17" s="267">
        <v>7</v>
      </c>
      <c r="B17" s="276" t="s">
        <v>228</v>
      </c>
      <c r="C17" s="277">
        <v>155.55000000000001</v>
      </c>
      <c r="D17" s="278">
        <v>155.85</v>
      </c>
      <c r="E17" s="278">
        <v>154.39999999999998</v>
      </c>
      <c r="F17" s="278">
        <v>153.24999999999997</v>
      </c>
      <c r="G17" s="278">
        <v>151.79999999999995</v>
      </c>
      <c r="H17" s="278">
        <v>157</v>
      </c>
      <c r="I17" s="278">
        <v>158.44999999999999</v>
      </c>
      <c r="J17" s="278">
        <v>159.60000000000002</v>
      </c>
      <c r="K17" s="276">
        <v>157.30000000000001</v>
      </c>
      <c r="L17" s="276">
        <v>154.69999999999999</v>
      </c>
      <c r="M17" s="276">
        <v>7.30694</v>
      </c>
    </row>
    <row r="18" spans="1:13" ht="12" customHeight="1">
      <c r="A18" s="267">
        <v>8</v>
      </c>
      <c r="B18" s="276" t="s">
        <v>38</v>
      </c>
      <c r="C18" s="277">
        <v>1674.9</v>
      </c>
      <c r="D18" s="278">
        <v>1671.0999999999997</v>
      </c>
      <c r="E18" s="278">
        <v>1656.1499999999994</v>
      </c>
      <c r="F18" s="278">
        <v>1637.3999999999996</v>
      </c>
      <c r="G18" s="278">
        <v>1622.4499999999994</v>
      </c>
      <c r="H18" s="278">
        <v>1689.8499999999995</v>
      </c>
      <c r="I18" s="278">
        <v>1704.7999999999997</v>
      </c>
      <c r="J18" s="278">
        <v>1723.5499999999995</v>
      </c>
      <c r="K18" s="276">
        <v>1686.05</v>
      </c>
      <c r="L18" s="276">
        <v>1652.35</v>
      </c>
      <c r="M18" s="276">
        <v>15.141640000000001</v>
      </c>
    </row>
    <row r="19" spans="1:13" ht="12" customHeight="1">
      <c r="A19" s="267">
        <v>9</v>
      </c>
      <c r="B19" s="276" t="s">
        <v>296</v>
      </c>
      <c r="C19" s="277">
        <v>240.55</v>
      </c>
      <c r="D19" s="278">
        <v>238.81666666666669</v>
      </c>
      <c r="E19" s="278">
        <v>234.98333333333338</v>
      </c>
      <c r="F19" s="278">
        <v>229.41666666666669</v>
      </c>
      <c r="G19" s="278">
        <v>225.58333333333337</v>
      </c>
      <c r="H19" s="278">
        <v>244.38333333333338</v>
      </c>
      <c r="I19" s="278">
        <v>248.2166666666667</v>
      </c>
      <c r="J19" s="278">
        <v>253.78333333333339</v>
      </c>
      <c r="K19" s="276">
        <v>242.65</v>
      </c>
      <c r="L19" s="276">
        <v>233.25</v>
      </c>
      <c r="M19" s="276">
        <v>20.35182</v>
      </c>
    </row>
    <row r="20" spans="1:13" ht="12" customHeight="1">
      <c r="A20" s="267">
        <v>10</v>
      </c>
      <c r="B20" s="276" t="s">
        <v>297</v>
      </c>
      <c r="C20" s="277">
        <v>942.35</v>
      </c>
      <c r="D20" s="278">
        <v>929.2833333333333</v>
      </c>
      <c r="E20" s="278">
        <v>916.16666666666663</v>
      </c>
      <c r="F20" s="278">
        <v>889.98333333333335</v>
      </c>
      <c r="G20" s="278">
        <v>876.86666666666667</v>
      </c>
      <c r="H20" s="278">
        <v>955.46666666666658</v>
      </c>
      <c r="I20" s="278">
        <v>968.58333333333337</v>
      </c>
      <c r="J20" s="278">
        <v>994.76666666666654</v>
      </c>
      <c r="K20" s="276">
        <v>942.4</v>
      </c>
      <c r="L20" s="276">
        <v>903.1</v>
      </c>
      <c r="M20" s="276">
        <v>36.227359999999997</v>
      </c>
    </row>
    <row r="21" spans="1:13" ht="12" customHeight="1">
      <c r="A21" s="267">
        <v>11</v>
      </c>
      <c r="B21" s="276" t="s">
        <v>41</v>
      </c>
      <c r="C21" s="277">
        <v>368.05</v>
      </c>
      <c r="D21" s="278">
        <v>369.91666666666669</v>
      </c>
      <c r="E21" s="278">
        <v>364.23333333333335</v>
      </c>
      <c r="F21" s="278">
        <v>360.41666666666669</v>
      </c>
      <c r="G21" s="278">
        <v>354.73333333333335</v>
      </c>
      <c r="H21" s="278">
        <v>373.73333333333335</v>
      </c>
      <c r="I21" s="278">
        <v>379.41666666666663</v>
      </c>
      <c r="J21" s="278">
        <v>383.23333333333335</v>
      </c>
      <c r="K21" s="276">
        <v>375.6</v>
      </c>
      <c r="L21" s="276">
        <v>366.1</v>
      </c>
      <c r="M21" s="276">
        <v>47.596589999999999</v>
      </c>
    </row>
    <row r="22" spans="1:13" ht="12" customHeight="1">
      <c r="A22" s="267">
        <v>12</v>
      </c>
      <c r="B22" s="276" t="s">
        <v>43</v>
      </c>
      <c r="C22" s="277">
        <v>36.049999999999997</v>
      </c>
      <c r="D22" s="278">
        <v>36.25</v>
      </c>
      <c r="E22" s="278">
        <v>35.799999999999997</v>
      </c>
      <c r="F22" s="278">
        <v>35.549999999999997</v>
      </c>
      <c r="G22" s="278">
        <v>35.099999999999994</v>
      </c>
      <c r="H22" s="278">
        <v>36.5</v>
      </c>
      <c r="I22" s="278">
        <v>36.950000000000003</v>
      </c>
      <c r="J22" s="278">
        <v>37.200000000000003</v>
      </c>
      <c r="K22" s="276">
        <v>36.700000000000003</v>
      </c>
      <c r="L22" s="276">
        <v>36</v>
      </c>
      <c r="M22" s="276">
        <v>26.69097</v>
      </c>
    </row>
    <row r="23" spans="1:13">
      <c r="A23" s="267">
        <v>13</v>
      </c>
      <c r="B23" s="276" t="s">
        <v>298</v>
      </c>
      <c r="C23" s="277">
        <v>325.45</v>
      </c>
      <c r="D23" s="278">
        <v>325.13333333333333</v>
      </c>
      <c r="E23" s="278">
        <v>320.31666666666666</v>
      </c>
      <c r="F23" s="278">
        <v>315.18333333333334</v>
      </c>
      <c r="G23" s="278">
        <v>310.36666666666667</v>
      </c>
      <c r="H23" s="278">
        <v>330.26666666666665</v>
      </c>
      <c r="I23" s="278">
        <v>335.08333333333326</v>
      </c>
      <c r="J23" s="278">
        <v>340.21666666666664</v>
      </c>
      <c r="K23" s="276">
        <v>329.95</v>
      </c>
      <c r="L23" s="276">
        <v>320</v>
      </c>
      <c r="M23" s="276">
        <v>5.6819699999999997</v>
      </c>
    </row>
    <row r="24" spans="1:13">
      <c r="A24" s="267">
        <v>14</v>
      </c>
      <c r="B24" s="276" t="s">
        <v>299</v>
      </c>
      <c r="C24" s="277">
        <v>322.5</v>
      </c>
      <c r="D24" s="278">
        <v>317.81666666666666</v>
      </c>
      <c r="E24" s="278">
        <v>309.63333333333333</v>
      </c>
      <c r="F24" s="278">
        <v>296.76666666666665</v>
      </c>
      <c r="G24" s="278">
        <v>288.58333333333331</v>
      </c>
      <c r="H24" s="278">
        <v>330.68333333333334</v>
      </c>
      <c r="I24" s="278">
        <v>338.86666666666662</v>
      </c>
      <c r="J24" s="278">
        <v>351.73333333333335</v>
      </c>
      <c r="K24" s="276">
        <v>326</v>
      </c>
      <c r="L24" s="276">
        <v>304.95</v>
      </c>
      <c r="M24" s="276">
        <v>7.0316099999999997</v>
      </c>
    </row>
    <row r="25" spans="1:13">
      <c r="A25" s="267">
        <v>15</v>
      </c>
      <c r="B25" s="276" t="s">
        <v>300</v>
      </c>
      <c r="C25" s="277">
        <v>219.05</v>
      </c>
      <c r="D25" s="278">
        <v>215.93333333333331</v>
      </c>
      <c r="E25" s="278">
        <v>210.11666666666662</v>
      </c>
      <c r="F25" s="278">
        <v>201.18333333333331</v>
      </c>
      <c r="G25" s="278">
        <v>195.36666666666662</v>
      </c>
      <c r="H25" s="278">
        <v>224.86666666666662</v>
      </c>
      <c r="I25" s="278">
        <v>230.68333333333328</v>
      </c>
      <c r="J25" s="278">
        <v>239.61666666666662</v>
      </c>
      <c r="K25" s="276">
        <v>221.75</v>
      </c>
      <c r="L25" s="276">
        <v>207</v>
      </c>
      <c r="M25" s="276">
        <v>3.9775800000000001</v>
      </c>
    </row>
    <row r="26" spans="1:13">
      <c r="A26" s="267">
        <v>16</v>
      </c>
      <c r="B26" s="276" t="s">
        <v>832</v>
      </c>
      <c r="C26" s="277">
        <v>2864.25</v>
      </c>
      <c r="D26" s="278">
        <v>2853.6999999999994</v>
      </c>
      <c r="E26" s="278">
        <v>2820.4999999999986</v>
      </c>
      <c r="F26" s="278">
        <v>2776.7499999999991</v>
      </c>
      <c r="G26" s="278">
        <v>2743.5499999999984</v>
      </c>
      <c r="H26" s="278">
        <v>2897.4499999999989</v>
      </c>
      <c r="I26" s="278">
        <v>2930.6499999999996</v>
      </c>
      <c r="J26" s="278">
        <v>2974.3999999999992</v>
      </c>
      <c r="K26" s="276">
        <v>2886.9</v>
      </c>
      <c r="L26" s="276">
        <v>2809.95</v>
      </c>
      <c r="M26" s="276">
        <v>0.45274999999999999</v>
      </c>
    </row>
    <row r="27" spans="1:13">
      <c r="A27" s="267">
        <v>17</v>
      </c>
      <c r="B27" s="276" t="s">
        <v>292</v>
      </c>
      <c r="C27" s="277">
        <v>1738.95</v>
      </c>
      <c r="D27" s="278">
        <v>1738.3333333333333</v>
      </c>
      <c r="E27" s="278">
        <v>1716.6666666666665</v>
      </c>
      <c r="F27" s="278">
        <v>1694.3833333333332</v>
      </c>
      <c r="G27" s="278">
        <v>1672.7166666666665</v>
      </c>
      <c r="H27" s="278">
        <v>1760.6166666666666</v>
      </c>
      <c r="I27" s="278">
        <v>1782.2833333333331</v>
      </c>
      <c r="J27" s="278">
        <v>1804.5666666666666</v>
      </c>
      <c r="K27" s="276">
        <v>1760</v>
      </c>
      <c r="L27" s="276">
        <v>1716.05</v>
      </c>
      <c r="M27" s="276">
        <v>3.3713099999999998</v>
      </c>
    </row>
    <row r="28" spans="1:13">
      <c r="A28" s="267">
        <v>18</v>
      </c>
      <c r="B28" s="276" t="s">
        <v>229</v>
      </c>
      <c r="C28" s="277">
        <v>1529.85</v>
      </c>
      <c r="D28" s="278">
        <v>1535.3833333333332</v>
      </c>
      <c r="E28" s="278">
        <v>1519.7666666666664</v>
      </c>
      <c r="F28" s="278">
        <v>1509.6833333333332</v>
      </c>
      <c r="G28" s="278">
        <v>1494.0666666666664</v>
      </c>
      <c r="H28" s="278">
        <v>1545.4666666666665</v>
      </c>
      <c r="I28" s="278">
        <v>1561.0833333333333</v>
      </c>
      <c r="J28" s="278">
        <v>1571.1666666666665</v>
      </c>
      <c r="K28" s="276">
        <v>1551</v>
      </c>
      <c r="L28" s="276">
        <v>1525.3</v>
      </c>
      <c r="M28" s="276">
        <v>1.5139100000000001</v>
      </c>
    </row>
    <row r="29" spans="1:13">
      <c r="A29" s="267">
        <v>19</v>
      </c>
      <c r="B29" s="276" t="s">
        <v>301</v>
      </c>
      <c r="C29" s="277">
        <v>1983.55</v>
      </c>
      <c r="D29" s="278">
        <v>1991.2333333333333</v>
      </c>
      <c r="E29" s="278">
        <v>1967.5166666666667</v>
      </c>
      <c r="F29" s="278">
        <v>1951.4833333333333</v>
      </c>
      <c r="G29" s="278">
        <v>1927.7666666666667</v>
      </c>
      <c r="H29" s="278">
        <v>2007.2666666666667</v>
      </c>
      <c r="I29" s="278">
        <v>2030.9833333333333</v>
      </c>
      <c r="J29" s="278">
        <v>2047.0166666666667</v>
      </c>
      <c r="K29" s="276">
        <v>2014.95</v>
      </c>
      <c r="L29" s="276">
        <v>1975.2</v>
      </c>
      <c r="M29" s="276">
        <v>6.8809999999999996E-2</v>
      </c>
    </row>
    <row r="30" spans="1:13">
      <c r="A30" s="267">
        <v>20</v>
      </c>
      <c r="B30" s="276" t="s">
        <v>230</v>
      </c>
      <c r="C30" s="277">
        <v>2655.65</v>
      </c>
      <c r="D30" s="278">
        <v>2670.2166666666667</v>
      </c>
      <c r="E30" s="278">
        <v>2630.4333333333334</v>
      </c>
      <c r="F30" s="278">
        <v>2605.2166666666667</v>
      </c>
      <c r="G30" s="278">
        <v>2565.4333333333334</v>
      </c>
      <c r="H30" s="278">
        <v>2695.4333333333334</v>
      </c>
      <c r="I30" s="278">
        <v>2735.2166666666672</v>
      </c>
      <c r="J30" s="278">
        <v>2760.4333333333334</v>
      </c>
      <c r="K30" s="276">
        <v>2710</v>
      </c>
      <c r="L30" s="276">
        <v>2645</v>
      </c>
      <c r="M30" s="276">
        <v>1.14849</v>
      </c>
    </row>
    <row r="31" spans="1:13">
      <c r="A31" s="267">
        <v>21</v>
      </c>
      <c r="B31" s="276" t="s">
        <v>870</v>
      </c>
      <c r="C31" s="277">
        <v>3371.1</v>
      </c>
      <c r="D31" s="278">
        <v>3348.25</v>
      </c>
      <c r="E31" s="278">
        <v>3296.5</v>
      </c>
      <c r="F31" s="278">
        <v>3221.9</v>
      </c>
      <c r="G31" s="278">
        <v>3170.15</v>
      </c>
      <c r="H31" s="278">
        <v>3422.85</v>
      </c>
      <c r="I31" s="278">
        <v>3474.6</v>
      </c>
      <c r="J31" s="278">
        <v>3549.2</v>
      </c>
      <c r="K31" s="276">
        <v>3400</v>
      </c>
      <c r="L31" s="276">
        <v>3273.65</v>
      </c>
      <c r="M31" s="276">
        <v>0.77307999999999999</v>
      </c>
    </row>
    <row r="32" spans="1:13">
      <c r="A32" s="267">
        <v>22</v>
      </c>
      <c r="B32" s="276" t="s">
        <v>303</v>
      </c>
      <c r="C32" s="277">
        <v>121.8</v>
      </c>
      <c r="D32" s="278">
        <v>122.45</v>
      </c>
      <c r="E32" s="278">
        <v>120.5</v>
      </c>
      <c r="F32" s="278">
        <v>119.2</v>
      </c>
      <c r="G32" s="278">
        <v>117.25</v>
      </c>
      <c r="H32" s="278">
        <v>123.75</v>
      </c>
      <c r="I32" s="278">
        <v>125.70000000000002</v>
      </c>
      <c r="J32" s="278">
        <v>127</v>
      </c>
      <c r="K32" s="276">
        <v>124.4</v>
      </c>
      <c r="L32" s="276">
        <v>121.15</v>
      </c>
      <c r="M32" s="276">
        <v>2.1226600000000002</v>
      </c>
    </row>
    <row r="33" spans="1:13">
      <c r="A33" s="267">
        <v>23</v>
      </c>
      <c r="B33" s="276" t="s">
        <v>45</v>
      </c>
      <c r="C33" s="277">
        <v>834.95</v>
      </c>
      <c r="D33" s="278">
        <v>831.63333333333333</v>
      </c>
      <c r="E33" s="278">
        <v>823.31666666666661</v>
      </c>
      <c r="F33" s="278">
        <v>811.68333333333328</v>
      </c>
      <c r="G33" s="278">
        <v>803.36666666666656</v>
      </c>
      <c r="H33" s="278">
        <v>843.26666666666665</v>
      </c>
      <c r="I33" s="278">
        <v>851.58333333333348</v>
      </c>
      <c r="J33" s="278">
        <v>863.2166666666667</v>
      </c>
      <c r="K33" s="276">
        <v>839.95</v>
      </c>
      <c r="L33" s="276">
        <v>820</v>
      </c>
      <c r="M33" s="276">
        <v>5.3924200000000004</v>
      </c>
    </row>
    <row r="34" spans="1:13">
      <c r="A34" s="267">
        <v>24</v>
      </c>
      <c r="B34" s="276" t="s">
        <v>304</v>
      </c>
      <c r="C34" s="277">
        <v>2243.1999999999998</v>
      </c>
      <c r="D34" s="278">
        <v>2267.0666666666666</v>
      </c>
      <c r="E34" s="278">
        <v>2206.1333333333332</v>
      </c>
      <c r="F34" s="278">
        <v>2169.0666666666666</v>
      </c>
      <c r="G34" s="278">
        <v>2108.1333333333332</v>
      </c>
      <c r="H34" s="278">
        <v>2304.1333333333332</v>
      </c>
      <c r="I34" s="278">
        <v>2365.0666666666666</v>
      </c>
      <c r="J34" s="278">
        <v>2402.1333333333332</v>
      </c>
      <c r="K34" s="276">
        <v>2328</v>
      </c>
      <c r="L34" s="276">
        <v>2230</v>
      </c>
      <c r="M34" s="276">
        <v>1.7831999999999999</v>
      </c>
    </row>
    <row r="35" spans="1:13">
      <c r="A35" s="267">
        <v>25</v>
      </c>
      <c r="B35" s="276" t="s">
        <v>46</v>
      </c>
      <c r="C35" s="277">
        <v>262.85000000000002</v>
      </c>
      <c r="D35" s="278">
        <v>261.13333333333338</v>
      </c>
      <c r="E35" s="278">
        <v>257.91666666666674</v>
      </c>
      <c r="F35" s="278">
        <v>252.98333333333335</v>
      </c>
      <c r="G35" s="278">
        <v>249.76666666666671</v>
      </c>
      <c r="H35" s="278">
        <v>266.06666666666678</v>
      </c>
      <c r="I35" s="278">
        <v>269.28333333333336</v>
      </c>
      <c r="J35" s="278">
        <v>274.21666666666681</v>
      </c>
      <c r="K35" s="276">
        <v>264.35000000000002</v>
      </c>
      <c r="L35" s="276">
        <v>256.2</v>
      </c>
      <c r="M35" s="276">
        <v>66.988389999999995</v>
      </c>
    </row>
    <row r="36" spans="1:13">
      <c r="A36" s="267">
        <v>26</v>
      </c>
      <c r="B36" s="276" t="s">
        <v>293</v>
      </c>
      <c r="C36" s="277">
        <v>3231.2</v>
      </c>
      <c r="D36" s="278">
        <v>3235.2333333333336</v>
      </c>
      <c r="E36" s="278">
        <v>3201.5166666666673</v>
      </c>
      <c r="F36" s="278">
        <v>3171.8333333333339</v>
      </c>
      <c r="G36" s="278">
        <v>3138.1166666666677</v>
      </c>
      <c r="H36" s="278">
        <v>3264.916666666667</v>
      </c>
      <c r="I36" s="278">
        <v>3298.6333333333332</v>
      </c>
      <c r="J36" s="278">
        <v>3328.3166666666666</v>
      </c>
      <c r="K36" s="276">
        <v>3268.95</v>
      </c>
      <c r="L36" s="276">
        <v>3205.55</v>
      </c>
      <c r="M36" s="276">
        <v>0.94118000000000002</v>
      </c>
    </row>
    <row r="37" spans="1:13">
      <c r="A37" s="267">
        <v>27</v>
      </c>
      <c r="B37" s="276" t="s">
        <v>302</v>
      </c>
      <c r="C37" s="277">
        <v>965.35</v>
      </c>
      <c r="D37" s="278">
        <v>962.61666666666667</v>
      </c>
      <c r="E37" s="278">
        <v>954.73333333333335</v>
      </c>
      <c r="F37" s="278">
        <v>944.11666666666667</v>
      </c>
      <c r="G37" s="278">
        <v>936.23333333333335</v>
      </c>
      <c r="H37" s="278">
        <v>973.23333333333335</v>
      </c>
      <c r="I37" s="278">
        <v>981.11666666666679</v>
      </c>
      <c r="J37" s="278">
        <v>991.73333333333335</v>
      </c>
      <c r="K37" s="276">
        <v>970.5</v>
      </c>
      <c r="L37" s="276">
        <v>952</v>
      </c>
      <c r="M37" s="276">
        <v>1.93303</v>
      </c>
    </row>
    <row r="38" spans="1:13">
      <c r="A38" s="267">
        <v>28</v>
      </c>
      <c r="B38" s="276" t="s">
        <v>47</v>
      </c>
      <c r="C38" s="277">
        <v>2110.4499999999998</v>
      </c>
      <c r="D38" s="278">
        <v>2136.5499999999997</v>
      </c>
      <c r="E38" s="278">
        <v>2067.8999999999996</v>
      </c>
      <c r="F38" s="278">
        <v>2025.35</v>
      </c>
      <c r="G38" s="278">
        <v>1956.6999999999998</v>
      </c>
      <c r="H38" s="278">
        <v>2179.0999999999995</v>
      </c>
      <c r="I38" s="278">
        <v>2247.75</v>
      </c>
      <c r="J38" s="278">
        <v>2290.2999999999993</v>
      </c>
      <c r="K38" s="276">
        <v>2205.1999999999998</v>
      </c>
      <c r="L38" s="276">
        <v>2094</v>
      </c>
      <c r="M38" s="276">
        <v>24.35538</v>
      </c>
    </row>
    <row r="39" spans="1:13">
      <c r="A39" s="267">
        <v>29</v>
      </c>
      <c r="B39" s="276" t="s">
        <v>48</v>
      </c>
      <c r="C39" s="277">
        <v>164.25</v>
      </c>
      <c r="D39" s="278">
        <v>162.95000000000002</v>
      </c>
      <c r="E39" s="278">
        <v>160.40000000000003</v>
      </c>
      <c r="F39" s="278">
        <v>156.55000000000001</v>
      </c>
      <c r="G39" s="278">
        <v>154.00000000000003</v>
      </c>
      <c r="H39" s="278">
        <v>166.80000000000004</v>
      </c>
      <c r="I39" s="278">
        <v>169.35000000000005</v>
      </c>
      <c r="J39" s="278">
        <v>173.20000000000005</v>
      </c>
      <c r="K39" s="276">
        <v>165.5</v>
      </c>
      <c r="L39" s="276">
        <v>159.1</v>
      </c>
      <c r="M39" s="276">
        <v>80.401920000000004</v>
      </c>
    </row>
    <row r="40" spans="1:13">
      <c r="A40" s="267">
        <v>30</v>
      </c>
      <c r="B40" s="276" t="s">
        <v>305</v>
      </c>
      <c r="C40" s="277">
        <v>126.85</v>
      </c>
      <c r="D40" s="278">
        <v>127.61666666666667</v>
      </c>
      <c r="E40" s="278">
        <v>123.23333333333335</v>
      </c>
      <c r="F40" s="278">
        <v>119.61666666666667</v>
      </c>
      <c r="G40" s="278">
        <v>115.23333333333335</v>
      </c>
      <c r="H40" s="278">
        <v>131.23333333333335</v>
      </c>
      <c r="I40" s="278">
        <v>135.61666666666667</v>
      </c>
      <c r="J40" s="278">
        <v>139.23333333333335</v>
      </c>
      <c r="K40" s="276">
        <v>132</v>
      </c>
      <c r="L40" s="276">
        <v>124</v>
      </c>
      <c r="M40" s="276">
        <v>3.0400399999999999</v>
      </c>
    </row>
    <row r="41" spans="1:13">
      <c r="A41" s="267">
        <v>31</v>
      </c>
      <c r="B41" s="276" t="s">
        <v>937</v>
      </c>
      <c r="C41" s="277">
        <v>233.45</v>
      </c>
      <c r="D41" s="278">
        <v>232.81666666666669</v>
      </c>
      <c r="E41" s="278">
        <v>225.63333333333338</v>
      </c>
      <c r="F41" s="278">
        <v>217.81666666666669</v>
      </c>
      <c r="G41" s="278">
        <v>210.63333333333338</v>
      </c>
      <c r="H41" s="278">
        <v>240.63333333333338</v>
      </c>
      <c r="I41" s="278">
        <v>247.81666666666672</v>
      </c>
      <c r="J41" s="278">
        <v>255.63333333333338</v>
      </c>
      <c r="K41" s="276">
        <v>240</v>
      </c>
      <c r="L41" s="276">
        <v>225</v>
      </c>
      <c r="M41" s="276">
        <v>2.7853599999999998</v>
      </c>
    </row>
    <row r="42" spans="1:13">
      <c r="A42" s="267">
        <v>32</v>
      </c>
      <c r="B42" s="276" t="s">
        <v>306</v>
      </c>
      <c r="C42" s="277">
        <v>69.25</v>
      </c>
      <c r="D42" s="278">
        <v>68.766666666666666</v>
      </c>
      <c r="E42" s="278">
        <v>67.133333333333326</v>
      </c>
      <c r="F42" s="278">
        <v>65.016666666666666</v>
      </c>
      <c r="G42" s="278">
        <v>63.383333333333326</v>
      </c>
      <c r="H42" s="278">
        <v>70.883333333333326</v>
      </c>
      <c r="I42" s="278">
        <v>72.51666666666668</v>
      </c>
      <c r="J42" s="278">
        <v>74.633333333333326</v>
      </c>
      <c r="K42" s="276">
        <v>70.400000000000006</v>
      </c>
      <c r="L42" s="276">
        <v>66.650000000000006</v>
      </c>
      <c r="M42" s="276">
        <v>47.245649999999998</v>
      </c>
    </row>
    <row r="43" spans="1:13">
      <c r="A43" s="267">
        <v>33</v>
      </c>
      <c r="B43" s="276" t="s">
        <v>49</v>
      </c>
      <c r="C43" s="277">
        <v>90.1</v>
      </c>
      <c r="D43" s="278">
        <v>90.033333333333346</v>
      </c>
      <c r="E43" s="278">
        <v>88.916666666666686</v>
      </c>
      <c r="F43" s="278">
        <v>87.733333333333334</v>
      </c>
      <c r="G43" s="278">
        <v>86.616666666666674</v>
      </c>
      <c r="H43" s="278">
        <v>91.216666666666697</v>
      </c>
      <c r="I43" s="278">
        <v>92.333333333333343</v>
      </c>
      <c r="J43" s="278">
        <v>93.516666666666708</v>
      </c>
      <c r="K43" s="276">
        <v>91.15</v>
      </c>
      <c r="L43" s="276">
        <v>88.85</v>
      </c>
      <c r="M43" s="276">
        <v>331.02177999999998</v>
      </c>
    </row>
    <row r="44" spans="1:13">
      <c r="A44" s="267">
        <v>34</v>
      </c>
      <c r="B44" s="276" t="s">
        <v>51</v>
      </c>
      <c r="C44" s="277">
        <v>2171.8000000000002</v>
      </c>
      <c r="D44" s="278">
        <v>2178.5166666666669</v>
      </c>
      <c r="E44" s="278">
        <v>2155.2833333333338</v>
      </c>
      <c r="F44" s="278">
        <v>2138.7666666666669</v>
      </c>
      <c r="G44" s="278">
        <v>2115.5333333333338</v>
      </c>
      <c r="H44" s="278">
        <v>2195.0333333333338</v>
      </c>
      <c r="I44" s="278">
        <v>2218.2666666666664</v>
      </c>
      <c r="J44" s="278">
        <v>2234.7833333333338</v>
      </c>
      <c r="K44" s="276">
        <v>2201.75</v>
      </c>
      <c r="L44" s="276">
        <v>2162</v>
      </c>
      <c r="M44" s="276">
        <v>16.260539999999999</v>
      </c>
    </row>
    <row r="45" spans="1:13">
      <c r="A45" s="267">
        <v>35</v>
      </c>
      <c r="B45" s="276" t="s">
        <v>307</v>
      </c>
      <c r="C45" s="277">
        <v>155.55000000000001</v>
      </c>
      <c r="D45" s="278">
        <v>151.31666666666669</v>
      </c>
      <c r="E45" s="278">
        <v>144.88333333333338</v>
      </c>
      <c r="F45" s="278">
        <v>134.2166666666667</v>
      </c>
      <c r="G45" s="278">
        <v>127.78333333333339</v>
      </c>
      <c r="H45" s="278">
        <v>161.98333333333338</v>
      </c>
      <c r="I45" s="278">
        <v>168.41666666666671</v>
      </c>
      <c r="J45" s="278">
        <v>179.08333333333337</v>
      </c>
      <c r="K45" s="276">
        <v>157.75</v>
      </c>
      <c r="L45" s="276">
        <v>140.65</v>
      </c>
      <c r="M45" s="276">
        <v>13.080880000000001</v>
      </c>
    </row>
    <row r="46" spans="1:13">
      <c r="A46" s="267">
        <v>36</v>
      </c>
      <c r="B46" s="276" t="s">
        <v>309</v>
      </c>
      <c r="C46" s="277">
        <v>1286.95</v>
      </c>
      <c r="D46" s="278">
        <v>1268.9833333333333</v>
      </c>
      <c r="E46" s="278">
        <v>1242.9666666666667</v>
      </c>
      <c r="F46" s="278">
        <v>1198.9833333333333</v>
      </c>
      <c r="G46" s="278">
        <v>1172.9666666666667</v>
      </c>
      <c r="H46" s="278">
        <v>1312.9666666666667</v>
      </c>
      <c r="I46" s="278">
        <v>1338.9833333333336</v>
      </c>
      <c r="J46" s="278">
        <v>1382.9666666666667</v>
      </c>
      <c r="K46" s="276">
        <v>1295</v>
      </c>
      <c r="L46" s="276">
        <v>1225</v>
      </c>
      <c r="M46" s="276">
        <v>2.1441499999999998</v>
      </c>
    </row>
    <row r="47" spans="1:13">
      <c r="A47" s="267">
        <v>37</v>
      </c>
      <c r="B47" s="276" t="s">
        <v>308</v>
      </c>
      <c r="C47" s="277">
        <v>4317.3500000000004</v>
      </c>
      <c r="D47" s="278">
        <v>4362.5333333333338</v>
      </c>
      <c r="E47" s="278">
        <v>4135.0666666666675</v>
      </c>
      <c r="F47" s="278">
        <v>3952.7833333333338</v>
      </c>
      <c r="G47" s="278">
        <v>3725.3166666666675</v>
      </c>
      <c r="H47" s="278">
        <v>4544.8166666666675</v>
      </c>
      <c r="I47" s="278">
        <v>4772.2833333333328</v>
      </c>
      <c r="J47" s="278">
        <v>4954.5666666666675</v>
      </c>
      <c r="K47" s="276">
        <v>4590</v>
      </c>
      <c r="L47" s="276">
        <v>4180.25</v>
      </c>
      <c r="M47" s="276">
        <v>3.0315300000000001</v>
      </c>
    </row>
    <row r="48" spans="1:13">
      <c r="A48" s="267">
        <v>38</v>
      </c>
      <c r="B48" s="276" t="s">
        <v>310</v>
      </c>
      <c r="C48" s="277">
        <v>6346.05</v>
      </c>
      <c r="D48" s="278">
        <v>6334.0166666666664</v>
      </c>
      <c r="E48" s="278">
        <v>6272.0333333333328</v>
      </c>
      <c r="F48" s="278">
        <v>6198.0166666666664</v>
      </c>
      <c r="G48" s="278">
        <v>6136.0333333333328</v>
      </c>
      <c r="H48" s="278">
        <v>6408.0333333333328</v>
      </c>
      <c r="I48" s="278">
        <v>6470.0166666666664</v>
      </c>
      <c r="J48" s="278">
        <v>6544.0333333333328</v>
      </c>
      <c r="K48" s="276">
        <v>6396</v>
      </c>
      <c r="L48" s="276">
        <v>6260</v>
      </c>
      <c r="M48" s="276">
        <v>0.41776000000000002</v>
      </c>
    </row>
    <row r="49" spans="1:13">
      <c r="A49" s="267">
        <v>39</v>
      </c>
      <c r="B49" s="276" t="s">
        <v>226</v>
      </c>
      <c r="C49" s="277">
        <v>826.95</v>
      </c>
      <c r="D49" s="278">
        <v>837.68333333333339</v>
      </c>
      <c r="E49" s="278">
        <v>805.36666666666679</v>
      </c>
      <c r="F49" s="278">
        <v>783.78333333333342</v>
      </c>
      <c r="G49" s="278">
        <v>751.46666666666681</v>
      </c>
      <c r="H49" s="278">
        <v>859.26666666666677</v>
      </c>
      <c r="I49" s="278">
        <v>891.58333333333337</v>
      </c>
      <c r="J49" s="278">
        <v>913.16666666666674</v>
      </c>
      <c r="K49" s="276">
        <v>870</v>
      </c>
      <c r="L49" s="276">
        <v>816.1</v>
      </c>
      <c r="M49" s="276">
        <v>7.0930900000000001</v>
      </c>
    </row>
    <row r="50" spans="1:13">
      <c r="A50" s="267">
        <v>40</v>
      </c>
      <c r="B50" s="276" t="s">
        <v>53</v>
      </c>
      <c r="C50" s="277">
        <v>839</v>
      </c>
      <c r="D50" s="278">
        <v>834.33333333333337</v>
      </c>
      <c r="E50" s="278">
        <v>804.66666666666674</v>
      </c>
      <c r="F50" s="278">
        <v>770.33333333333337</v>
      </c>
      <c r="G50" s="278">
        <v>740.66666666666674</v>
      </c>
      <c r="H50" s="278">
        <v>868.66666666666674</v>
      </c>
      <c r="I50" s="278">
        <v>898.33333333333348</v>
      </c>
      <c r="J50" s="278">
        <v>932.66666666666674</v>
      </c>
      <c r="K50" s="276">
        <v>864</v>
      </c>
      <c r="L50" s="276">
        <v>800</v>
      </c>
      <c r="M50" s="276">
        <v>171.69195999999999</v>
      </c>
    </row>
    <row r="51" spans="1:13">
      <c r="A51" s="267">
        <v>41</v>
      </c>
      <c r="B51" s="276" t="s">
        <v>311</v>
      </c>
      <c r="C51" s="277">
        <v>500.3</v>
      </c>
      <c r="D51" s="278">
        <v>505.26666666666665</v>
      </c>
      <c r="E51" s="278">
        <v>491.5333333333333</v>
      </c>
      <c r="F51" s="278">
        <v>482.76666666666665</v>
      </c>
      <c r="G51" s="278">
        <v>469.0333333333333</v>
      </c>
      <c r="H51" s="278">
        <v>514.0333333333333</v>
      </c>
      <c r="I51" s="278">
        <v>527.76666666666665</v>
      </c>
      <c r="J51" s="278">
        <v>536.5333333333333</v>
      </c>
      <c r="K51" s="276">
        <v>519</v>
      </c>
      <c r="L51" s="276">
        <v>496.5</v>
      </c>
      <c r="M51" s="276">
        <v>13.19603</v>
      </c>
    </row>
    <row r="52" spans="1:13">
      <c r="A52" s="267">
        <v>42</v>
      </c>
      <c r="B52" s="276" t="s">
        <v>55</v>
      </c>
      <c r="C52" s="277">
        <v>599.70000000000005</v>
      </c>
      <c r="D52" s="278">
        <v>599.65</v>
      </c>
      <c r="E52" s="278">
        <v>588.84999999999991</v>
      </c>
      <c r="F52" s="278">
        <v>577.99999999999989</v>
      </c>
      <c r="G52" s="278">
        <v>567.19999999999982</v>
      </c>
      <c r="H52" s="278">
        <v>610.5</v>
      </c>
      <c r="I52" s="278">
        <v>621.29999999999995</v>
      </c>
      <c r="J52" s="278">
        <v>632.15000000000009</v>
      </c>
      <c r="K52" s="276">
        <v>610.45000000000005</v>
      </c>
      <c r="L52" s="276">
        <v>588.79999999999995</v>
      </c>
      <c r="M52" s="276">
        <v>342.44439</v>
      </c>
    </row>
    <row r="53" spans="1:13">
      <c r="A53" s="267">
        <v>43</v>
      </c>
      <c r="B53" s="276" t="s">
        <v>56</v>
      </c>
      <c r="C53" s="277">
        <v>3017.45</v>
      </c>
      <c r="D53" s="278">
        <v>3018.2000000000003</v>
      </c>
      <c r="E53" s="278">
        <v>2995.5000000000005</v>
      </c>
      <c r="F53" s="278">
        <v>2973.55</v>
      </c>
      <c r="G53" s="278">
        <v>2950.8500000000004</v>
      </c>
      <c r="H53" s="278">
        <v>3040.1500000000005</v>
      </c>
      <c r="I53" s="278">
        <v>3062.8500000000004</v>
      </c>
      <c r="J53" s="278">
        <v>3084.8000000000006</v>
      </c>
      <c r="K53" s="276">
        <v>3040.9</v>
      </c>
      <c r="L53" s="276">
        <v>2996.25</v>
      </c>
      <c r="M53" s="276">
        <v>6.4625700000000004</v>
      </c>
    </row>
    <row r="54" spans="1:13">
      <c r="A54" s="267">
        <v>44</v>
      </c>
      <c r="B54" s="276" t="s">
        <v>315</v>
      </c>
      <c r="C54" s="277">
        <v>178.85</v>
      </c>
      <c r="D54" s="278">
        <v>180.11666666666667</v>
      </c>
      <c r="E54" s="278">
        <v>176.88333333333335</v>
      </c>
      <c r="F54" s="278">
        <v>174.91666666666669</v>
      </c>
      <c r="G54" s="278">
        <v>171.68333333333337</v>
      </c>
      <c r="H54" s="278">
        <v>182.08333333333334</v>
      </c>
      <c r="I54" s="278">
        <v>185.31666666666669</v>
      </c>
      <c r="J54" s="278">
        <v>187.28333333333333</v>
      </c>
      <c r="K54" s="276">
        <v>183.35</v>
      </c>
      <c r="L54" s="276">
        <v>178.15</v>
      </c>
      <c r="M54" s="276">
        <v>3.7661699999999998</v>
      </c>
    </row>
    <row r="55" spans="1:13">
      <c r="A55" s="267">
        <v>45</v>
      </c>
      <c r="B55" s="276" t="s">
        <v>316</v>
      </c>
      <c r="C55" s="277">
        <v>549.35</v>
      </c>
      <c r="D55" s="278">
        <v>541.0333333333333</v>
      </c>
      <c r="E55" s="278">
        <v>527.81666666666661</v>
      </c>
      <c r="F55" s="278">
        <v>506.2833333333333</v>
      </c>
      <c r="G55" s="278">
        <v>493.06666666666661</v>
      </c>
      <c r="H55" s="278">
        <v>562.56666666666661</v>
      </c>
      <c r="I55" s="278">
        <v>575.7833333333333</v>
      </c>
      <c r="J55" s="278">
        <v>597.31666666666661</v>
      </c>
      <c r="K55" s="276">
        <v>554.25</v>
      </c>
      <c r="L55" s="276">
        <v>519.5</v>
      </c>
      <c r="M55" s="276">
        <v>17.048410000000001</v>
      </c>
    </row>
    <row r="56" spans="1:13">
      <c r="A56" s="267">
        <v>46</v>
      </c>
      <c r="B56" s="276" t="s">
        <v>58</v>
      </c>
      <c r="C56" s="277">
        <v>7026.2</v>
      </c>
      <c r="D56" s="278">
        <v>6978.95</v>
      </c>
      <c r="E56" s="278">
        <v>6897.9</v>
      </c>
      <c r="F56" s="278">
        <v>6769.5999999999995</v>
      </c>
      <c r="G56" s="278">
        <v>6688.5499999999993</v>
      </c>
      <c r="H56" s="278">
        <v>7107.25</v>
      </c>
      <c r="I56" s="278">
        <v>7188.3000000000011</v>
      </c>
      <c r="J56" s="278">
        <v>7316.6</v>
      </c>
      <c r="K56" s="276">
        <v>7060</v>
      </c>
      <c r="L56" s="276">
        <v>6850.65</v>
      </c>
      <c r="M56" s="276">
        <v>12.80916</v>
      </c>
    </row>
    <row r="57" spans="1:13">
      <c r="A57" s="267">
        <v>47</v>
      </c>
      <c r="B57" s="276" t="s">
        <v>232</v>
      </c>
      <c r="C57" s="277">
        <v>2678.1</v>
      </c>
      <c r="D57" s="278">
        <v>2689.2666666666664</v>
      </c>
      <c r="E57" s="278">
        <v>2649.833333333333</v>
      </c>
      <c r="F57" s="278">
        <v>2621.5666666666666</v>
      </c>
      <c r="G57" s="278">
        <v>2582.1333333333332</v>
      </c>
      <c r="H57" s="278">
        <v>2717.5333333333328</v>
      </c>
      <c r="I57" s="278">
        <v>2756.9666666666662</v>
      </c>
      <c r="J57" s="278">
        <v>2785.2333333333327</v>
      </c>
      <c r="K57" s="276">
        <v>2728.7</v>
      </c>
      <c r="L57" s="276">
        <v>2661</v>
      </c>
      <c r="M57" s="276">
        <v>1.1418699999999999</v>
      </c>
    </row>
    <row r="58" spans="1:13">
      <c r="A58" s="267">
        <v>48</v>
      </c>
      <c r="B58" s="276" t="s">
        <v>59</v>
      </c>
      <c r="C58" s="277">
        <v>4298.3</v>
      </c>
      <c r="D58" s="278">
        <v>4274.45</v>
      </c>
      <c r="E58" s="278">
        <v>4223.8999999999996</v>
      </c>
      <c r="F58" s="278">
        <v>4149.5</v>
      </c>
      <c r="G58" s="278">
        <v>4098.95</v>
      </c>
      <c r="H58" s="278">
        <v>4348.8499999999995</v>
      </c>
      <c r="I58" s="278">
        <v>4399.4000000000005</v>
      </c>
      <c r="J58" s="278">
        <v>4473.7999999999993</v>
      </c>
      <c r="K58" s="276">
        <v>4325</v>
      </c>
      <c r="L58" s="276">
        <v>4200.05</v>
      </c>
      <c r="M58" s="276">
        <v>55.900379999999998</v>
      </c>
    </row>
    <row r="59" spans="1:13">
      <c r="A59" s="267">
        <v>49</v>
      </c>
      <c r="B59" s="276" t="s">
        <v>60</v>
      </c>
      <c r="C59" s="277">
        <v>1570.85</v>
      </c>
      <c r="D59" s="278">
        <v>1552.25</v>
      </c>
      <c r="E59" s="278">
        <v>1523.6</v>
      </c>
      <c r="F59" s="278">
        <v>1476.35</v>
      </c>
      <c r="G59" s="278">
        <v>1447.6999999999998</v>
      </c>
      <c r="H59" s="278">
        <v>1599.5</v>
      </c>
      <c r="I59" s="278">
        <v>1628.15</v>
      </c>
      <c r="J59" s="278">
        <v>1675.4</v>
      </c>
      <c r="K59" s="276">
        <v>1580.9</v>
      </c>
      <c r="L59" s="276">
        <v>1505</v>
      </c>
      <c r="M59" s="276">
        <v>17.166170000000001</v>
      </c>
    </row>
    <row r="60" spans="1:13" ht="12" customHeight="1">
      <c r="A60" s="267">
        <v>50</v>
      </c>
      <c r="B60" s="276" t="s">
        <v>317</v>
      </c>
      <c r="C60" s="277">
        <v>100.5</v>
      </c>
      <c r="D60" s="278">
        <v>100.76666666666667</v>
      </c>
      <c r="E60" s="278">
        <v>100.13333333333333</v>
      </c>
      <c r="F60" s="278">
        <v>99.766666666666666</v>
      </c>
      <c r="G60" s="278">
        <v>99.133333333333326</v>
      </c>
      <c r="H60" s="278">
        <v>101.13333333333333</v>
      </c>
      <c r="I60" s="278">
        <v>101.76666666666668</v>
      </c>
      <c r="J60" s="278">
        <v>102.13333333333333</v>
      </c>
      <c r="K60" s="276">
        <v>101.4</v>
      </c>
      <c r="L60" s="276">
        <v>100.4</v>
      </c>
      <c r="M60" s="276">
        <v>1.00318</v>
      </c>
    </row>
    <row r="61" spans="1:13">
      <c r="A61" s="267">
        <v>51</v>
      </c>
      <c r="B61" s="276" t="s">
        <v>318</v>
      </c>
      <c r="C61" s="277">
        <v>149.1</v>
      </c>
      <c r="D61" s="278">
        <v>149.46666666666667</v>
      </c>
      <c r="E61" s="278">
        <v>147.73333333333335</v>
      </c>
      <c r="F61" s="278">
        <v>146.36666666666667</v>
      </c>
      <c r="G61" s="278">
        <v>144.63333333333335</v>
      </c>
      <c r="H61" s="278">
        <v>150.83333333333334</v>
      </c>
      <c r="I61" s="278">
        <v>152.56666666666663</v>
      </c>
      <c r="J61" s="278">
        <v>153.93333333333334</v>
      </c>
      <c r="K61" s="276">
        <v>151.19999999999999</v>
      </c>
      <c r="L61" s="276">
        <v>148.1</v>
      </c>
      <c r="M61" s="276">
        <v>14.23432</v>
      </c>
    </row>
    <row r="62" spans="1:13">
      <c r="A62" s="267">
        <v>52</v>
      </c>
      <c r="B62" s="276" t="s">
        <v>233</v>
      </c>
      <c r="C62" s="277">
        <v>337.75</v>
      </c>
      <c r="D62" s="278">
        <v>335.93333333333334</v>
      </c>
      <c r="E62" s="278">
        <v>332.06666666666666</v>
      </c>
      <c r="F62" s="278">
        <v>326.38333333333333</v>
      </c>
      <c r="G62" s="278">
        <v>322.51666666666665</v>
      </c>
      <c r="H62" s="278">
        <v>341.61666666666667</v>
      </c>
      <c r="I62" s="278">
        <v>345.48333333333335</v>
      </c>
      <c r="J62" s="278">
        <v>351.16666666666669</v>
      </c>
      <c r="K62" s="276">
        <v>339.8</v>
      </c>
      <c r="L62" s="276">
        <v>330.25</v>
      </c>
      <c r="M62" s="276">
        <v>85.838380000000001</v>
      </c>
    </row>
    <row r="63" spans="1:13">
      <c r="A63" s="267">
        <v>53</v>
      </c>
      <c r="B63" s="276" t="s">
        <v>61</v>
      </c>
      <c r="C63" s="277">
        <v>45.65</v>
      </c>
      <c r="D63" s="278">
        <v>46.1</v>
      </c>
      <c r="E63" s="278">
        <v>44.95</v>
      </c>
      <c r="F63" s="278">
        <v>44.25</v>
      </c>
      <c r="G63" s="278">
        <v>43.1</v>
      </c>
      <c r="H63" s="278">
        <v>46.800000000000004</v>
      </c>
      <c r="I63" s="278">
        <v>47.949999999999996</v>
      </c>
      <c r="J63" s="278">
        <v>48.650000000000006</v>
      </c>
      <c r="K63" s="276">
        <v>47.25</v>
      </c>
      <c r="L63" s="276">
        <v>45.4</v>
      </c>
      <c r="M63" s="276">
        <v>306.19367</v>
      </c>
    </row>
    <row r="64" spans="1:13">
      <c r="A64" s="267">
        <v>54</v>
      </c>
      <c r="B64" s="276" t="s">
        <v>62</v>
      </c>
      <c r="C64" s="277">
        <v>40.549999999999997</v>
      </c>
      <c r="D64" s="278">
        <v>40.699999999999996</v>
      </c>
      <c r="E64" s="278">
        <v>40.249999999999993</v>
      </c>
      <c r="F64" s="278">
        <v>39.949999999999996</v>
      </c>
      <c r="G64" s="278">
        <v>39.499999999999993</v>
      </c>
      <c r="H64" s="278">
        <v>40.999999999999993</v>
      </c>
      <c r="I64" s="278">
        <v>41.449999999999996</v>
      </c>
      <c r="J64" s="278">
        <v>41.749999999999993</v>
      </c>
      <c r="K64" s="276">
        <v>41.15</v>
      </c>
      <c r="L64" s="276">
        <v>40.4</v>
      </c>
      <c r="M64" s="276">
        <v>12.403169999999999</v>
      </c>
    </row>
    <row r="65" spans="1:13">
      <c r="A65" s="267">
        <v>55</v>
      </c>
      <c r="B65" s="276" t="s">
        <v>312</v>
      </c>
      <c r="C65" s="277">
        <v>1500.95</v>
      </c>
      <c r="D65" s="278">
        <v>1498.3333333333333</v>
      </c>
      <c r="E65" s="278">
        <v>1482.6666666666665</v>
      </c>
      <c r="F65" s="278">
        <v>1464.3833333333332</v>
      </c>
      <c r="G65" s="278">
        <v>1448.7166666666665</v>
      </c>
      <c r="H65" s="278">
        <v>1516.6166666666666</v>
      </c>
      <c r="I65" s="278">
        <v>1532.2833333333331</v>
      </c>
      <c r="J65" s="278">
        <v>1550.5666666666666</v>
      </c>
      <c r="K65" s="276">
        <v>1514</v>
      </c>
      <c r="L65" s="276">
        <v>1480.05</v>
      </c>
      <c r="M65" s="276">
        <v>0.24407999999999999</v>
      </c>
    </row>
    <row r="66" spans="1:13">
      <c r="A66" s="267">
        <v>56</v>
      </c>
      <c r="B66" s="276" t="s">
        <v>63</v>
      </c>
      <c r="C66" s="277">
        <v>1339.7</v>
      </c>
      <c r="D66" s="278">
        <v>1340.0666666666666</v>
      </c>
      <c r="E66" s="278">
        <v>1327.6333333333332</v>
      </c>
      <c r="F66" s="278">
        <v>1315.5666666666666</v>
      </c>
      <c r="G66" s="278">
        <v>1303.1333333333332</v>
      </c>
      <c r="H66" s="278">
        <v>1352.1333333333332</v>
      </c>
      <c r="I66" s="278">
        <v>1364.5666666666666</v>
      </c>
      <c r="J66" s="278">
        <v>1376.6333333333332</v>
      </c>
      <c r="K66" s="276">
        <v>1352.5</v>
      </c>
      <c r="L66" s="276">
        <v>1328</v>
      </c>
      <c r="M66" s="276">
        <v>6.7874999999999996</v>
      </c>
    </row>
    <row r="67" spans="1:13">
      <c r="A67" s="267">
        <v>57</v>
      </c>
      <c r="B67" s="276" t="s">
        <v>320</v>
      </c>
      <c r="C67" s="277">
        <v>5101.05</v>
      </c>
      <c r="D67" s="278">
        <v>5180.3499999999995</v>
      </c>
      <c r="E67" s="278">
        <v>5010.6999999999989</v>
      </c>
      <c r="F67" s="278">
        <v>4920.3499999999995</v>
      </c>
      <c r="G67" s="278">
        <v>4750.6999999999989</v>
      </c>
      <c r="H67" s="278">
        <v>5270.6999999999989</v>
      </c>
      <c r="I67" s="278">
        <v>5440.3499999999985</v>
      </c>
      <c r="J67" s="278">
        <v>5530.6999999999989</v>
      </c>
      <c r="K67" s="276">
        <v>5350</v>
      </c>
      <c r="L67" s="276">
        <v>5090</v>
      </c>
      <c r="M67" s="276">
        <v>0.42842000000000002</v>
      </c>
    </row>
    <row r="68" spans="1:13">
      <c r="A68" s="267">
        <v>58</v>
      </c>
      <c r="B68" s="276" t="s">
        <v>234</v>
      </c>
      <c r="C68" s="277">
        <v>1263.1500000000001</v>
      </c>
      <c r="D68" s="278">
        <v>1241.6000000000001</v>
      </c>
      <c r="E68" s="278">
        <v>1203.8000000000002</v>
      </c>
      <c r="F68" s="278">
        <v>1144.45</v>
      </c>
      <c r="G68" s="278">
        <v>1106.6500000000001</v>
      </c>
      <c r="H68" s="278">
        <v>1300.9500000000003</v>
      </c>
      <c r="I68" s="278">
        <v>1338.75</v>
      </c>
      <c r="J68" s="278">
        <v>1398.1000000000004</v>
      </c>
      <c r="K68" s="276">
        <v>1279.4000000000001</v>
      </c>
      <c r="L68" s="276">
        <v>1182.25</v>
      </c>
      <c r="M68" s="276">
        <v>1.2316199999999999</v>
      </c>
    </row>
    <row r="69" spans="1:13">
      <c r="A69" s="267">
        <v>59</v>
      </c>
      <c r="B69" s="276" t="s">
        <v>321</v>
      </c>
      <c r="C69" s="277">
        <v>315.2</v>
      </c>
      <c r="D69" s="278">
        <v>311.56666666666666</v>
      </c>
      <c r="E69" s="278">
        <v>304.13333333333333</v>
      </c>
      <c r="F69" s="278">
        <v>293.06666666666666</v>
      </c>
      <c r="G69" s="278">
        <v>285.63333333333333</v>
      </c>
      <c r="H69" s="278">
        <v>322.63333333333333</v>
      </c>
      <c r="I69" s="278">
        <v>330.06666666666661</v>
      </c>
      <c r="J69" s="278">
        <v>341.13333333333333</v>
      </c>
      <c r="K69" s="276">
        <v>319</v>
      </c>
      <c r="L69" s="276">
        <v>300.5</v>
      </c>
      <c r="M69" s="276">
        <v>9.4017499999999998</v>
      </c>
    </row>
    <row r="70" spans="1:13">
      <c r="A70" s="267">
        <v>60</v>
      </c>
      <c r="B70" s="276" t="s">
        <v>65</v>
      </c>
      <c r="C70" s="277">
        <v>94.25</v>
      </c>
      <c r="D70" s="278">
        <v>94.916666666666671</v>
      </c>
      <c r="E70" s="278">
        <v>93.333333333333343</v>
      </c>
      <c r="F70" s="278">
        <v>92.416666666666671</v>
      </c>
      <c r="G70" s="278">
        <v>90.833333333333343</v>
      </c>
      <c r="H70" s="278">
        <v>95.833333333333343</v>
      </c>
      <c r="I70" s="278">
        <v>97.416666666666686</v>
      </c>
      <c r="J70" s="278">
        <v>98.333333333333343</v>
      </c>
      <c r="K70" s="276">
        <v>96.5</v>
      </c>
      <c r="L70" s="276">
        <v>94</v>
      </c>
      <c r="M70" s="276">
        <v>108.57825</v>
      </c>
    </row>
    <row r="71" spans="1:13">
      <c r="A71" s="267">
        <v>61</v>
      </c>
      <c r="B71" s="276" t="s">
        <v>313</v>
      </c>
      <c r="C71" s="277">
        <v>622.20000000000005</v>
      </c>
      <c r="D71" s="278">
        <v>622.88333333333333</v>
      </c>
      <c r="E71" s="278">
        <v>618.31666666666661</v>
      </c>
      <c r="F71" s="278">
        <v>614.43333333333328</v>
      </c>
      <c r="G71" s="278">
        <v>609.86666666666656</v>
      </c>
      <c r="H71" s="278">
        <v>626.76666666666665</v>
      </c>
      <c r="I71" s="278">
        <v>631.33333333333348</v>
      </c>
      <c r="J71" s="278">
        <v>635.2166666666667</v>
      </c>
      <c r="K71" s="276">
        <v>627.45000000000005</v>
      </c>
      <c r="L71" s="276">
        <v>619</v>
      </c>
      <c r="M71" s="276">
        <v>1.51475</v>
      </c>
    </row>
    <row r="72" spans="1:13">
      <c r="A72" s="267">
        <v>62</v>
      </c>
      <c r="B72" s="276" t="s">
        <v>66</v>
      </c>
      <c r="C72" s="277">
        <v>651.54999999999995</v>
      </c>
      <c r="D72" s="278">
        <v>650.01666666666677</v>
      </c>
      <c r="E72" s="278">
        <v>643.93333333333351</v>
      </c>
      <c r="F72" s="278">
        <v>636.31666666666672</v>
      </c>
      <c r="G72" s="278">
        <v>630.23333333333346</v>
      </c>
      <c r="H72" s="278">
        <v>657.63333333333355</v>
      </c>
      <c r="I72" s="278">
        <v>663.71666666666681</v>
      </c>
      <c r="J72" s="278">
        <v>671.3333333333336</v>
      </c>
      <c r="K72" s="276">
        <v>656.1</v>
      </c>
      <c r="L72" s="276">
        <v>642.4</v>
      </c>
      <c r="M72" s="276">
        <v>12.446210000000001</v>
      </c>
    </row>
    <row r="73" spans="1:13">
      <c r="A73" s="267">
        <v>63</v>
      </c>
      <c r="B73" s="276" t="s">
        <v>67</v>
      </c>
      <c r="C73" s="277">
        <v>496.75</v>
      </c>
      <c r="D73" s="278">
        <v>498.51666666666665</v>
      </c>
      <c r="E73" s="278">
        <v>488.7833333333333</v>
      </c>
      <c r="F73" s="278">
        <v>480.81666666666666</v>
      </c>
      <c r="G73" s="278">
        <v>471.08333333333331</v>
      </c>
      <c r="H73" s="278">
        <v>506.48333333333329</v>
      </c>
      <c r="I73" s="278">
        <v>516.2166666666667</v>
      </c>
      <c r="J73" s="278">
        <v>524.18333333333328</v>
      </c>
      <c r="K73" s="276">
        <v>508.25</v>
      </c>
      <c r="L73" s="276">
        <v>490.55</v>
      </c>
      <c r="M73" s="276">
        <v>29.312519999999999</v>
      </c>
    </row>
    <row r="74" spans="1:13">
      <c r="A74" s="267">
        <v>64</v>
      </c>
      <c r="B74" s="276" t="s">
        <v>1045</v>
      </c>
      <c r="C74" s="277">
        <v>9019.4</v>
      </c>
      <c r="D74" s="278">
        <v>9007.1333333333332</v>
      </c>
      <c r="E74" s="278">
        <v>8915.2666666666664</v>
      </c>
      <c r="F74" s="278">
        <v>8811.1333333333332</v>
      </c>
      <c r="G74" s="278">
        <v>8719.2666666666664</v>
      </c>
      <c r="H74" s="278">
        <v>9111.2666666666664</v>
      </c>
      <c r="I74" s="278">
        <v>9203.1333333333314</v>
      </c>
      <c r="J74" s="278">
        <v>9307.2666666666664</v>
      </c>
      <c r="K74" s="276">
        <v>9099</v>
      </c>
      <c r="L74" s="276">
        <v>8903</v>
      </c>
      <c r="M74" s="276">
        <v>1.9730000000000001E-2</v>
      </c>
    </row>
    <row r="75" spans="1:13">
      <c r="A75" s="267">
        <v>65</v>
      </c>
      <c r="B75" s="276" t="s">
        <v>69</v>
      </c>
      <c r="C75" s="277">
        <v>479.85</v>
      </c>
      <c r="D75" s="278">
        <v>479.36666666666662</v>
      </c>
      <c r="E75" s="278">
        <v>475.53333333333325</v>
      </c>
      <c r="F75" s="278">
        <v>471.21666666666664</v>
      </c>
      <c r="G75" s="278">
        <v>467.38333333333327</v>
      </c>
      <c r="H75" s="278">
        <v>483.68333333333322</v>
      </c>
      <c r="I75" s="278">
        <v>487.51666666666659</v>
      </c>
      <c r="J75" s="278">
        <v>491.8333333333332</v>
      </c>
      <c r="K75" s="276">
        <v>483.2</v>
      </c>
      <c r="L75" s="276">
        <v>475.05</v>
      </c>
      <c r="M75" s="276">
        <v>145.12799000000001</v>
      </c>
    </row>
    <row r="76" spans="1:13" s="16" customFormat="1">
      <c r="A76" s="267">
        <v>66</v>
      </c>
      <c r="B76" s="276" t="s">
        <v>70</v>
      </c>
      <c r="C76" s="277">
        <v>28.1</v>
      </c>
      <c r="D76" s="278">
        <v>28.116666666666664</v>
      </c>
      <c r="E76" s="278">
        <v>27.783333333333328</v>
      </c>
      <c r="F76" s="278">
        <v>27.466666666666665</v>
      </c>
      <c r="G76" s="278">
        <v>27.133333333333329</v>
      </c>
      <c r="H76" s="278">
        <v>28.433333333333326</v>
      </c>
      <c r="I76" s="278">
        <v>28.766666666666662</v>
      </c>
      <c r="J76" s="278">
        <v>29.083333333333325</v>
      </c>
      <c r="K76" s="276">
        <v>28.45</v>
      </c>
      <c r="L76" s="276">
        <v>27.8</v>
      </c>
      <c r="M76" s="276">
        <v>292.13560999999999</v>
      </c>
    </row>
    <row r="77" spans="1:13" s="16" customFormat="1">
      <c r="A77" s="267">
        <v>67</v>
      </c>
      <c r="B77" s="276" t="s">
        <v>71</v>
      </c>
      <c r="C77" s="277">
        <v>422.7</v>
      </c>
      <c r="D77" s="278">
        <v>421.16666666666669</v>
      </c>
      <c r="E77" s="278">
        <v>414.63333333333338</v>
      </c>
      <c r="F77" s="278">
        <v>406.56666666666672</v>
      </c>
      <c r="G77" s="278">
        <v>400.03333333333342</v>
      </c>
      <c r="H77" s="278">
        <v>429.23333333333335</v>
      </c>
      <c r="I77" s="278">
        <v>435.76666666666665</v>
      </c>
      <c r="J77" s="278">
        <v>443.83333333333331</v>
      </c>
      <c r="K77" s="276">
        <v>427.7</v>
      </c>
      <c r="L77" s="276">
        <v>413.1</v>
      </c>
      <c r="M77" s="276">
        <v>45.455629999999999</v>
      </c>
    </row>
    <row r="78" spans="1:13" s="16" customFormat="1">
      <c r="A78" s="267">
        <v>68</v>
      </c>
      <c r="B78" s="276" t="s">
        <v>322</v>
      </c>
      <c r="C78" s="277">
        <v>741.4</v>
      </c>
      <c r="D78" s="278">
        <v>730.68333333333328</v>
      </c>
      <c r="E78" s="278">
        <v>714.56666666666661</v>
      </c>
      <c r="F78" s="278">
        <v>687.73333333333335</v>
      </c>
      <c r="G78" s="278">
        <v>671.61666666666667</v>
      </c>
      <c r="H78" s="278">
        <v>757.51666666666654</v>
      </c>
      <c r="I78" s="278">
        <v>773.6333333333331</v>
      </c>
      <c r="J78" s="278">
        <v>800.46666666666647</v>
      </c>
      <c r="K78" s="276">
        <v>746.8</v>
      </c>
      <c r="L78" s="276">
        <v>703.85</v>
      </c>
      <c r="M78" s="276">
        <v>8.3767200000000006</v>
      </c>
    </row>
    <row r="79" spans="1:13" s="16" customFormat="1">
      <c r="A79" s="267">
        <v>69</v>
      </c>
      <c r="B79" s="276" t="s">
        <v>324</v>
      </c>
      <c r="C79" s="277">
        <v>163.75</v>
      </c>
      <c r="D79" s="278">
        <v>163.86666666666667</v>
      </c>
      <c r="E79" s="278">
        <v>162.03333333333336</v>
      </c>
      <c r="F79" s="278">
        <v>160.31666666666669</v>
      </c>
      <c r="G79" s="278">
        <v>158.48333333333338</v>
      </c>
      <c r="H79" s="278">
        <v>165.58333333333334</v>
      </c>
      <c r="I79" s="278">
        <v>167.41666666666666</v>
      </c>
      <c r="J79" s="278">
        <v>169.13333333333333</v>
      </c>
      <c r="K79" s="276">
        <v>165.7</v>
      </c>
      <c r="L79" s="276">
        <v>162.15</v>
      </c>
      <c r="M79" s="276">
        <v>4.3839300000000003</v>
      </c>
    </row>
    <row r="80" spans="1:13" s="16" customFormat="1">
      <c r="A80" s="267">
        <v>70</v>
      </c>
      <c r="B80" s="276" t="s">
        <v>325</v>
      </c>
      <c r="C80" s="277">
        <v>4045.85</v>
      </c>
      <c r="D80" s="278">
        <v>3989.75</v>
      </c>
      <c r="E80" s="278">
        <v>3899.55</v>
      </c>
      <c r="F80" s="278">
        <v>3753.25</v>
      </c>
      <c r="G80" s="278">
        <v>3663.05</v>
      </c>
      <c r="H80" s="278">
        <v>4136.05</v>
      </c>
      <c r="I80" s="278">
        <v>4226.25</v>
      </c>
      <c r="J80" s="278">
        <v>4372.55</v>
      </c>
      <c r="K80" s="276">
        <v>4079.95</v>
      </c>
      <c r="L80" s="276">
        <v>3843.45</v>
      </c>
      <c r="M80" s="276">
        <v>0.51063000000000003</v>
      </c>
    </row>
    <row r="81" spans="1:13" s="16" customFormat="1">
      <c r="A81" s="267">
        <v>71</v>
      </c>
      <c r="B81" s="276" t="s">
        <v>326</v>
      </c>
      <c r="C81" s="277">
        <v>667.7</v>
      </c>
      <c r="D81" s="278">
        <v>664.36666666666667</v>
      </c>
      <c r="E81" s="278">
        <v>658.13333333333333</v>
      </c>
      <c r="F81" s="278">
        <v>648.56666666666661</v>
      </c>
      <c r="G81" s="278">
        <v>642.33333333333326</v>
      </c>
      <c r="H81" s="278">
        <v>673.93333333333339</v>
      </c>
      <c r="I81" s="278">
        <v>680.16666666666674</v>
      </c>
      <c r="J81" s="278">
        <v>689.73333333333346</v>
      </c>
      <c r="K81" s="276">
        <v>670.6</v>
      </c>
      <c r="L81" s="276">
        <v>654.79999999999995</v>
      </c>
      <c r="M81" s="276">
        <v>1.3956599999999999</v>
      </c>
    </row>
    <row r="82" spans="1:13" s="16" customFormat="1">
      <c r="A82" s="267">
        <v>72</v>
      </c>
      <c r="B82" s="276" t="s">
        <v>327</v>
      </c>
      <c r="C82" s="277">
        <v>64.599999999999994</v>
      </c>
      <c r="D82" s="278">
        <v>64.433333333333323</v>
      </c>
      <c r="E82" s="278">
        <v>63.566666666666649</v>
      </c>
      <c r="F82" s="278">
        <v>62.533333333333324</v>
      </c>
      <c r="G82" s="278">
        <v>61.66666666666665</v>
      </c>
      <c r="H82" s="278">
        <v>65.46666666666664</v>
      </c>
      <c r="I82" s="278">
        <v>66.333333333333314</v>
      </c>
      <c r="J82" s="278">
        <v>67.366666666666646</v>
      </c>
      <c r="K82" s="276">
        <v>65.3</v>
      </c>
      <c r="L82" s="276">
        <v>63.4</v>
      </c>
      <c r="M82" s="276">
        <v>10.266310000000001</v>
      </c>
    </row>
    <row r="83" spans="1:13" s="16" customFormat="1">
      <c r="A83" s="267">
        <v>73</v>
      </c>
      <c r="B83" s="276" t="s">
        <v>72</v>
      </c>
      <c r="C83" s="277">
        <v>11895.2</v>
      </c>
      <c r="D83" s="278">
        <v>12002.133333333333</v>
      </c>
      <c r="E83" s="278">
        <v>11723.066666666666</v>
      </c>
      <c r="F83" s="278">
        <v>11550.933333333332</v>
      </c>
      <c r="G83" s="278">
        <v>11271.866666666665</v>
      </c>
      <c r="H83" s="278">
        <v>12174.266666666666</v>
      </c>
      <c r="I83" s="278">
        <v>12453.333333333336</v>
      </c>
      <c r="J83" s="278">
        <v>12625.466666666667</v>
      </c>
      <c r="K83" s="276">
        <v>12281.2</v>
      </c>
      <c r="L83" s="276">
        <v>11830</v>
      </c>
      <c r="M83" s="276">
        <v>0.61961999999999995</v>
      </c>
    </row>
    <row r="84" spans="1:13" s="16" customFormat="1">
      <c r="A84" s="267">
        <v>74</v>
      </c>
      <c r="B84" s="276" t="s">
        <v>74</v>
      </c>
      <c r="C84" s="277">
        <v>394.65</v>
      </c>
      <c r="D84" s="278">
        <v>392.55</v>
      </c>
      <c r="E84" s="278">
        <v>389.20000000000005</v>
      </c>
      <c r="F84" s="278">
        <v>383.75000000000006</v>
      </c>
      <c r="G84" s="278">
        <v>380.40000000000009</v>
      </c>
      <c r="H84" s="278">
        <v>398</v>
      </c>
      <c r="I84" s="278">
        <v>401.35</v>
      </c>
      <c r="J84" s="278">
        <v>406.79999999999995</v>
      </c>
      <c r="K84" s="276">
        <v>395.9</v>
      </c>
      <c r="L84" s="276">
        <v>387.1</v>
      </c>
      <c r="M84" s="276">
        <v>66.113190000000003</v>
      </c>
    </row>
    <row r="85" spans="1:13" s="16" customFormat="1">
      <c r="A85" s="267">
        <v>75</v>
      </c>
      <c r="B85" s="276" t="s">
        <v>328</v>
      </c>
      <c r="C85" s="277">
        <v>194</v>
      </c>
      <c r="D85" s="278">
        <v>194.5333333333333</v>
      </c>
      <c r="E85" s="278">
        <v>189.6666666666666</v>
      </c>
      <c r="F85" s="278">
        <v>185.33333333333329</v>
      </c>
      <c r="G85" s="278">
        <v>180.46666666666658</v>
      </c>
      <c r="H85" s="278">
        <v>198.86666666666662</v>
      </c>
      <c r="I85" s="278">
        <v>203.73333333333329</v>
      </c>
      <c r="J85" s="278">
        <v>208.06666666666663</v>
      </c>
      <c r="K85" s="276">
        <v>199.4</v>
      </c>
      <c r="L85" s="276">
        <v>190.2</v>
      </c>
      <c r="M85" s="276">
        <v>1.30555</v>
      </c>
    </row>
    <row r="86" spans="1:13" s="16" customFormat="1">
      <c r="A86" s="267">
        <v>76</v>
      </c>
      <c r="B86" s="276" t="s">
        <v>75</v>
      </c>
      <c r="C86" s="277">
        <v>3515.3</v>
      </c>
      <c r="D86" s="278">
        <v>3507.5333333333333</v>
      </c>
      <c r="E86" s="278">
        <v>3489.1166666666668</v>
      </c>
      <c r="F86" s="278">
        <v>3462.9333333333334</v>
      </c>
      <c r="G86" s="278">
        <v>3444.5166666666669</v>
      </c>
      <c r="H86" s="278">
        <v>3533.7166666666667</v>
      </c>
      <c r="I86" s="278">
        <v>3552.1333333333337</v>
      </c>
      <c r="J86" s="278">
        <v>3578.3166666666666</v>
      </c>
      <c r="K86" s="276">
        <v>3525.95</v>
      </c>
      <c r="L86" s="276">
        <v>3481.35</v>
      </c>
      <c r="M86" s="276">
        <v>6.1525600000000003</v>
      </c>
    </row>
    <row r="87" spans="1:13" s="16" customFormat="1">
      <c r="A87" s="267">
        <v>77</v>
      </c>
      <c r="B87" s="276" t="s">
        <v>314</v>
      </c>
      <c r="C87" s="277">
        <v>496.15</v>
      </c>
      <c r="D87" s="278">
        <v>496.23333333333329</v>
      </c>
      <c r="E87" s="278">
        <v>490.51666666666659</v>
      </c>
      <c r="F87" s="278">
        <v>484.88333333333333</v>
      </c>
      <c r="G87" s="278">
        <v>479.16666666666663</v>
      </c>
      <c r="H87" s="278">
        <v>501.86666666666656</v>
      </c>
      <c r="I87" s="278">
        <v>507.58333333333326</v>
      </c>
      <c r="J87" s="278">
        <v>513.21666666666647</v>
      </c>
      <c r="K87" s="276">
        <v>501.95</v>
      </c>
      <c r="L87" s="276">
        <v>490.6</v>
      </c>
      <c r="M87" s="276">
        <v>1.3527400000000001</v>
      </c>
    </row>
    <row r="88" spans="1:13" s="16" customFormat="1">
      <c r="A88" s="267">
        <v>78</v>
      </c>
      <c r="B88" s="276" t="s">
        <v>323</v>
      </c>
      <c r="C88" s="277">
        <v>177</v>
      </c>
      <c r="D88" s="278">
        <v>178.36666666666667</v>
      </c>
      <c r="E88" s="278">
        <v>174.73333333333335</v>
      </c>
      <c r="F88" s="278">
        <v>172.46666666666667</v>
      </c>
      <c r="G88" s="278">
        <v>168.83333333333334</v>
      </c>
      <c r="H88" s="278">
        <v>180.63333333333335</v>
      </c>
      <c r="I88" s="278">
        <v>184.26666666666668</v>
      </c>
      <c r="J88" s="278">
        <v>186.53333333333336</v>
      </c>
      <c r="K88" s="276">
        <v>182</v>
      </c>
      <c r="L88" s="276">
        <v>176.1</v>
      </c>
      <c r="M88" s="276">
        <v>5.2846700000000002</v>
      </c>
    </row>
    <row r="89" spans="1:13" s="16" customFormat="1">
      <c r="A89" s="267">
        <v>79</v>
      </c>
      <c r="B89" s="276" t="s">
        <v>76</v>
      </c>
      <c r="C89" s="277">
        <v>426.05</v>
      </c>
      <c r="D89" s="278">
        <v>425.10000000000008</v>
      </c>
      <c r="E89" s="278">
        <v>414.80000000000018</v>
      </c>
      <c r="F89" s="278">
        <v>403.55000000000013</v>
      </c>
      <c r="G89" s="278">
        <v>393.25000000000023</v>
      </c>
      <c r="H89" s="278">
        <v>436.35000000000014</v>
      </c>
      <c r="I89" s="278">
        <v>446.65</v>
      </c>
      <c r="J89" s="278">
        <v>457.90000000000009</v>
      </c>
      <c r="K89" s="276">
        <v>435.4</v>
      </c>
      <c r="L89" s="276">
        <v>413.85</v>
      </c>
      <c r="M89" s="276">
        <v>90.361760000000004</v>
      </c>
    </row>
    <row r="90" spans="1:13" s="16" customFormat="1">
      <c r="A90" s="267">
        <v>80</v>
      </c>
      <c r="B90" s="276" t="s">
        <v>77</v>
      </c>
      <c r="C90" s="277">
        <v>91.9</v>
      </c>
      <c r="D90" s="278">
        <v>92.7</v>
      </c>
      <c r="E90" s="278">
        <v>90.800000000000011</v>
      </c>
      <c r="F90" s="278">
        <v>89.7</v>
      </c>
      <c r="G90" s="278">
        <v>87.800000000000011</v>
      </c>
      <c r="H90" s="278">
        <v>93.800000000000011</v>
      </c>
      <c r="I90" s="278">
        <v>95.700000000000017</v>
      </c>
      <c r="J90" s="278">
        <v>96.800000000000011</v>
      </c>
      <c r="K90" s="276">
        <v>94.6</v>
      </c>
      <c r="L90" s="276">
        <v>91.6</v>
      </c>
      <c r="M90" s="276">
        <v>104.86741000000001</v>
      </c>
    </row>
    <row r="91" spans="1:13" s="16" customFormat="1">
      <c r="A91" s="267">
        <v>81</v>
      </c>
      <c r="B91" s="276" t="s">
        <v>332</v>
      </c>
      <c r="C91" s="277">
        <v>479.6</v>
      </c>
      <c r="D91" s="278">
        <v>480.11666666666662</v>
      </c>
      <c r="E91" s="278">
        <v>475.23333333333323</v>
      </c>
      <c r="F91" s="278">
        <v>470.86666666666662</v>
      </c>
      <c r="G91" s="278">
        <v>465.98333333333323</v>
      </c>
      <c r="H91" s="278">
        <v>484.48333333333323</v>
      </c>
      <c r="I91" s="278">
        <v>489.36666666666656</v>
      </c>
      <c r="J91" s="278">
        <v>493.73333333333323</v>
      </c>
      <c r="K91" s="276">
        <v>485</v>
      </c>
      <c r="L91" s="276">
        <v>475.75</v>
      </c>
      <c r="M91" s="276">
        <v>3.5897899999999998</v>
      </c>
    </row>
    <row r="92" spans="1:13" s="16" customFormat="1">
      <c r="A92" s="267">
        <v>82</v>
      </c>
      <c r="B92" s="276" t="s">
        <v>333</v>
      </c>
      <c r="C92" s="277">
        <v>481.75</v>
      </c>
      <c r="D92" s="278">
        <v>474.41666666666669</v>
      </c>
      <c r="E92" s="278">
        <v>462.83333333333337</v>
      </c>
      <c r="F92" s="278">
        <v>443.91666666666669</v>
      </c>
      <c r="G92" s="278">
        <v>432.33333333333337</v>
      </c>
      <c r="H92" s="278">
        <v>493.33333333333337</v>
      </c>
      <c r="I92" s="278">
        <v>504.91666666666674</v>
      </c>
      <c r="J92" s="278">
        <v>523.83333333333337</v>
      </c>
      <c r="K92" s="276">
        <v>486</v>
      </c>
      <c r="L92" s="276">
        <v>455.5</v>
      </c>
      <c r="M92" s="276">
        <v>3.0471400000000002</v>
      </c>
    </row>
    <row r="93" spans="1:13" s="16" customFormat="1">
      <c r="A93" s="267">
        <v>83</v>
      </c>
      <c r="B93" s="276" t="s">
        <v>335</v>
      </c>
      <c r="C93" s="277">
        <v>299.89999999999998</v>
      </c>
      <c r="D93" s="278">
        <v>301.93333333333334</v>
      </c>
      <c r="E93" s="278">
        <v>294.9666666666667</v>
      </c>
      <c r="F93" s="278">
        <v>290.03333333333336</v>
      </c>
      <c r="G93" s="278">
        <v>283.06666666666672</v>
      </c>
      <c r="H93" s="278">
        <v>306.86666666666667</v>
      </c>
      <c r="I93" s="278">
        <v>313.83333333333326</v>
      </c>
      <c r="J93" s="278">
        <v>318.76666666666665</v>
      </c>
      <c r="K93" s="276">
        <v>308.89999999999998</v>
      </c>
      <c r="L93" s="276">
        <v>297</v>
      </c>
      <c r="M93" s="276">
        <v>3.4517600000000002</v>
      </c>
    </row>
    <row r="94" spans="1:13" s="16" customFormat="1">
      <c r="A94" s="267">
        <v>84</v>
      </c>
      <c r="B94" s="276" t="s">
        <v>329</v>
      </c>
      <c r="C94" s="277">
        <v>418.3</v>
      </c>
      <c r="D94" s="278">
        <v>418.83333333333331</v>
      </c>
      <c r="E94" s="278">
        <v>399.46666666666664</v>
      </c>
      <c r="F94" s="278">
        <v>380.63333333333333</v>
      </c>
      <c r="G94" s="278">
        <v>361.26666666666665</v>
      </c>
      <c r="H94" s="278">
        <v>437.66666666666663</v>
      </c>
      <c r="I94" s="278">
        <v>457.0333333333333</v>
      </c>
      <c r="J94" s="278">
        <v>475.86666666666662</v>
      </c>
      <c r="K94" s="276">
        <v>438.2</v>
      </c>
      <c r="L94" s="276">
        <v>400</v>
      </c>
      <c r="M94" s="276">
        <v>6.3242500000000001</v>
      </c>
    </row>
    <row r="95" spans="1:13" s="16" customFormat="1">
      <c r="A95" s="267">
        <v>85</v>
      </c>
      <c r="B95" s="276" t="s">
        <v>78</v>
      </c>
      <c r="C95" s="277">
        <v>113.25</v>
      </c>
      <c r="D95" s="278">
        <v>113.63333333333333</v>
      </c>
      <c r="E95" s="278">
        <v>112.61666666666665</v>
      </c>
      <c r="F95" s="278">
        <v>111.98333333333332</v>
      </c>
      <c r="G95" s="278">
        <v>110.96666666666664</v>
      </c>
      <c r="H95" s="278">
        <v>114.26666666666665</v>
      </c>
      <c r="I95" s="278">
        <v>115.28333333333333</v>
      </c>
      <c r="J95" s="278">
        <v>115.91666666666666</v>
      </c>
      <c r="K95" s="276">
        <v>114.65</v>
      </c>
      <c r="L95" s="276">
        <v>113</v>
      </c>
      <c r="M95" s="276">
        <v>11.867889999999999</v>
      </c>
    </row>
    <row r="96" spans="1:13" s="16" customFormat="1">
      <c r="A96" s="267">
        <v>86</v>
      </c>
      <c r="B96" s="276" t="s">
        <v>330</v>
      </c>
      <c r="C96" s="277">
        <v>244</v>
      </c>
      <c r="D96" s="278">
        <v>243.16666666666666</v>
      </c>
      <c r="E96" s="278">
        <v>240.7833333333333</v>
      </c>
      <c r="F96" s="278">
        <v>237.56666666666663</v>
      </c>
      <c r="G96" s="278">
        <v>235.18333333333328</v>
      </c>
      <c r="H96" s="278">
        <v>246.38333333333333</v>
      </c>
      <c r="I96" s="278">
        <v>248.76666666666671</v>
      </c>
      <c r="J96" s="278">
        <v>251.98333333333335</v>
      </c>
      <c r="K96" s="276">
        <v>245.55</v>
      </c>
      <c r="L96" s="276">
        <v>239.95</v>
      </c>
      <c r="M96" s="276">
        <v>1.62174</v>
      </c>
    </row>
    <row r="97" spans="1:13" s="16" customFormat="1">
      <c r="A97" s="267">
        <v>87</v>
      </c>
      <c r="B97" s="276" t="s">
        <v>338</v>
      </c>
      <c r="C97" s="277">
        <v>479.35</v>
      </c>
      <c r="D97" s="278">
        <v>477.4666666666667</v>
      </c>
      <c r="E97" s="278">
        <v>472.98333333333341</v>
      </c>
      <c r="F97" s="278">
        <v>466.61666666666673</v>
      </c>
      <c r="G97" s="278">
        <v>462.13333333333344</v>
      </c>
      <c r="H97" s="278">
        <v>483.83333333333337</v>
      </c>
      <c r="I97" s="278">
        <v>488.31666666666672</v>
      </c>
      <c r="J97" s="278">
        <v>494.68333333333334</v>
      </c>
      <c r="K97" s="276">
        <v>481.95</v>
      </c>
      <c r="L97" s="276">
        <v>471.1</v>
      </c>
      <c r="M97" s="276">
        <v>8.5860599999999998</v>
      </c>
    </row>
    <row r="98" spans="1:13" s="16" customFormat="1">
      <c r="A98" s="267">
        <v>88</v>
      </c>
      <c r="B98" s="276" t="s">
        <v>336</v>
      </c>
      <c r="C98" s="277">
        <v>1107.8499999999999</v>
      </c>
      <c r="D98" s="278">
        <v>1110.2833333333333</v>
      </c>
      <c r="E98" s="278">
        <v>1100.5666666666666</v>
      </c>
      <c r="F98" s="278">
        <v>1093.2833333333333</v>
      </c>
      <c r="G98" s="278">
        <v>1083.5666666666666</v>
      </c>
      <c r="H98" s="278">
        <v>1117.5666666666666</v>
      </c>
      <c r="I98" s="278">
        <v>1127.2833333333333</v>
      </c>
      <c r="J98" s="278">
        <v>1134.5666666666666</v>
      </c>
      <c r="K98" s="276">
        <v>1120</v>
      </c>
      <c r="L98" s="276">
        <v>1103</v>
      </c>
      <c r="M98" s="276">
        <v>1.1501399999999999</v>
      </c>
    </row>
    <row r="99" spans="1:13" s="16" customFormat="1">
      <c r="A99" s="267">
        <v>89</v>
      </c>
      <c r="B99" s="276" t="s">
        <v>337</v>
      </c>
      <c r="C99" s="277">
        <v>11.65</v>
      </c>
      <c r="D99" s="278">
        <v>11.716666666666667</v>
      </c>
      <c r="E99" s="278">
        <v>11.533333333333333</v>
      </c>
      <c r="F99" s="278">
        <v>11.416666666666666</v>
      </c>
      <c r="G99" s="278">
        <v>11.233333333333333</v>
      </c>
      <c r="H99" s="278">
        <v>11.833333333333334</v>
      </c>
      <c r="I99" s="278">
        <v>12.016666666666667</v>
      </c>
      <c r="J99" s="278">
        <v>12.133333333333335</v>
      </c>
      <c r="K99" s="276">
        <v>11.9</v>
      </c>
      <c r="L99" s="276">
        <v>11.6</v>
      </c>
      <c r="M99" s="276">
        <v>22.226870000000002</v>
      </c>
    </row>
    <row r="100" spans="1:13" s="16" customFormat="1">
      <c r="A100" s="267">
        <v>90</v>
      </c>
      <c r="B100" s="276" t="s">
        <v>339</v>
      </c>
      <c r="C100" s="277">
        <v>184.55</v>
      </c>
      <c r="D100" s="278">
        <v>184.25</v>
      </c>
      <c r="E100" s="278">
        <v>181.5</v>
      </c>
      <c r="F100" s="278">
        <v>178.45</v>
      </c>
      <c r="G100" s="278">
        <v>175.7</v>
      </c>
      <c r="H100" s="278">
        <v>187.3</v>
      </c>
      <c r="I100" s="278">
        <v>190.05</v>
      </c>
      <c r="J100" s="278">
        <v>193.10000000000002</v>
      </c>
      <c r="K100" s="276">
        <v>187</v>
      </c>
      <c r="L100" s="276">
        <v>181.2</v>
      </c>
      <c r="M100" s="276">
        <v>9.3240800000000004</v>
      </c>
    </row>
    <row r="101" spans="1:13">
      <c r="A101" s="267">
        <v>91</v>
      </c>
      <c r="B101" s="276" t="s">
        <v>80</v>
      </c>
      <c r="C101" s="277">
        <v>312.35000000000002</v>
      </c>
      <c r="D101" s="278">
        <v>311.43333333333334</v>
      </c>
      <c r="E101" s="278">
        <v>306.7166666666667</v>
      </c>
      <c r="F101" s="278">
        <v>301.08333333333337</v>
      </c>
      <c r="G101" s="278">
        <v>296.36666666666673</v>
      </c>
      <c r="H101" s="278">
        <v>317.06666666666666</v>
      </c>
      <c r="I101" s="278">
        <v>321.78333333333325</v>
      </c>
      <c r="J101" s="278">
        <v>327.41666666666663</v>
      </c>
      <c r="K101" s="276">
        <v>316.14999999999998</v>
      </c>
      <c r="L101" s="276">
        <v>305.8</v>
      </c>
      <c r="M101" s="276">
        <v>9.2541899999999995</v>
      </c>
    </row>
    <row r="102" spans="1:13">
      <c r="A102" s="267">
        <v>92</v>
      </c>
      <c r="B102" s="276" t="s">
        <v>340</v>
      </c>
      <c r="C102" s="277">
        <v>2702.45</v>
      </c>
      <c r="D102" s="278">
        <v>2717.1</v>
      </c>
      <c r="E102" s="278">
        <v>2685.35</v>
      </c>
      <c r="F102" s="278">
        <v>2668.25</v>
      </c>
      <c r="G102" s="278">
        <v>2636.5</v>
      </c>
      <c r="H102" s="278">
        <v>2734.2</v>
      </c>
      <c r="I102" s="278">
        <v>2765.95</v>
      </c>
      <c r="J102" s="278">
        <v>2783.0499999999997</v>
      </c>
      <c r="K102" s="276">
        <v>2748.85</v>
      </c>
      <c r="L102" s="276">
        <v>2700</v>
      </c>
      <c r="M102" s="276">
        <v>2.7140000000000001E-2</v>
      </c>
    </row>
    <row r="103" spans="1:13">
      <c r="A103" s="267">
        <v>93</v>
      </c>
      <c r="B103" s="276" t="s">
        <v>81</v>
      </c>
      <c r="C103" s="277">
        <v>577.70000000000005</v>
      </c>
      <c r="D103" s="278">
        <v>582.05000000000007</v>
      </c>
      <c r="E103" s="278">
        <v>571.85000000000014</v>
      </c>
      <c r="F103" s="278">
        <v>566.00000000000011</v>
      </c>
      <c r="G103" s="278">
        <v>555.80000000000018</v>
      </c>
      <c r="H103" s="278">
        <v>587.90000000000009</v>
      </c>
      <c r="I103" s="278">
        <v>598.10000000000014</v>
      </c>
      <c r="J103" s="278">
        <v>603.95000000000005</v>
      </c>
      <c r="K103" s="276">
        <v>592.25</v>
      </c>
      <c r="L103" s="276">
        <v>576.20000000000005</v>
      </c>
      <c r="M103" s="276">
        <v>2.0664400000000001</v>
      </c>
    </row>
    <row r="104" spans="1:13">
      <c r="A104" s="267">
        <v>94</v>
      </c>
      <c r="B104" s="276" t="s">
        <v>334</v>
      </c>
      <c r="C104" s="277">
        <v>247.35</v>
      </c>
      <c r="D104" s="278">
        <v>249.38333333333333</v>
      </c>
      <c r="E104" s="278">
        <v>244.96666666666664</v>
      </c>
      <c r="F104" s="278">
        <v>242.58333333333331</v>
      </c>
      <c r="G104" s="278">
        <v>238.16666666666663</v>
      </c>
      <c r="H104" s="278">
        <v>251.76666666666665</v>
      </c>
      <c r="I104" s="278">
        <v>256.18333333333334</v>
      </c>
      <c r="J104" s="278">
        <v>258.56666666666666</v>
      </c>
      <c r="K104" s="276">
        <v>253.8</v>
      </c>
      <c r="L104" s="276">
        <v>247</v>
      </c>
      <c r="M104" s="276">
        <v>0.63217000000000001</v>
      </c>
    </row>
    <row r="105" spans="1:13">
      <c r="A105" s="267">
        <v>95</v>
      </c>
      <c r="B105" s="276" t="s">
        <v>342</v>
      </c>
      <c r="C105" s="277">
        <v>171.55</v>
      </c>
      <c r="D105" s="278">
        <v>169.9</v>
      </c>
      <c r="E105" s="278">
        <v>166.9</v>
      </c>
      <c r="F105" s="278">
        <v>162.25</v>
      </c>
      <c r="G105" s="278">
        <v>159.25</v>
      </c>
      <c r="H105" s="278">
        <v>174.55</v>
      </c>
      <c r="I105" s="278">
        <v>177.55</v>
      </c>
      <c r="J105" s="278">
        <v>182.20000000000002</v>
      </c>
      <c r="K105" s="276">
        <v>172.9</v>
      </c>
      <c r="L105" s="276">
        <v>165.25</v>
      </c>
      <c r="M105" s="276">
        <v>18.526700000000002</v>
      </c>
    </row>
    <row r="106" spans="1:13">
      <c r="A106" s="267">
        <v>96</v>
      </c>
      <c r="B106" s="276" t="s">
        <v>343</v>
      </c>
      <c r="C106" s="277">
        <v>79.3</v>
      </c>
      <c r="D106" s="278">
        <v>78.75</v>
      </c>
      <c r="E106" s="278">
        <v>77</v>
      </c>
      <c r="F106" s="278">
        <v>74.7</v>
      </c>
      <c r="G106" s="278">
        <v>72.95</v>
      </c>
      <c r="H106" s="278">
        <v>81.05</v>
      </c>
      <c r="I106" s="278">
        <v>82.8</v>
      </c>
      <c r="J106" s="278">
        <v>85.1</v>
      </c>
      <c r="K106" s="276">
        <v>80.5</v>
      </c>
      <c r="L106" s="276">
        <v>76.45</v>
      </c>
      <c r="M106" s="276">
        <v>11.330439999999999</v>
      </c>
    </row>
    <row r="107" spans="1:13">
      <c r="A107" s="267">
        <v>97</v>
      </c>
      <c r="B107" s="276" t="s">
        <v>82</v>
      </c>
      <c r="C107" s="277">
        <v>316.5</v>
      </c>
      <c r="D107" s="278">
        <v>313.23333333333335</v>
      </c>
      <c r="E107" s="278">
        <v>305.51666666666671</v>
      </c>
      <c r="F107" s="278">
        <v>294.53333333333336</v>
      </c>
      <c r="G107" s="278">
        <v>286.81666666666672</v>
      </c>
      <c r="H107" s="278">
        <v>324.2166666666667</v>
      </c>
      <c r="I107" s="278">
        <v>331.93333333333339</v>
      </c>
      <c r="J107" s="278">
        <v>342.91666666666669</v>
      </c>
      <c r="K107" s="276">
        <v>320.95</v>
      </c>
      <c r="L107" s="276">
        <v>302.25</v>
      </c>
      <c r="M107" s="276">
        <v>86.661389999999997</v>
      </c>
    </row>
    <row r="108" spans="1:13">
      <c r="A108" s="267">
        <v>98</v>
      </c>
      <c r="B108" s="284" t="s">
        <v>344</v>
      </c>
      <c r="C108" s="277">
        <v>428.3</v>
      </c>
      <c r="D108" s="278">
        <v>425.13333333333338</v>
      </c>
      <c r="E108" s="278">
        <v>420.81666666666678</v>
      </c>
      <c r="F108" s="278">
        <v>413.33333333333337</v>
      </c>
      <c r="G108" s="278">
        <v>409.01666666666677</v>
      </c>
      <c r="H108" s="278">
        <v>432.61666666666679</v>
      </c>
      <c r="I108" s="278">
        <v>436.93333333333339</v>
      </c>
      <c r="J108" s="278">
        <v>444.4166666666668</v>
      </c>
      <c r="K108" s="276">
        <v>429.45</v>
      </c>
      <c r="L108" s="276">
        <v>417.65</v>
      </c>
      <c r="M108" s="276">
        <v>0.47838000000000003</v>
      </c>
    </row>
    <row r="109" spans="1:13">
      <c r="A109" s="267">
        <v>99</v>
      </c>
      <c r="B109" s="276" t="s">
        <v>83</v>
      </c>
      <c r="C109" s="277">
        <v>739.7</v>
      </c>
      <c r="D109" s="278">
        <v>744.01666666666677</v>
      </c>
      <c r="E109" s="278">
        <v>729.18333333333351</v>
      </c>
      <c r="F109" s="278">
        <v>718.66666666666674</v>
      </c>
      <c r="G109" s="278">
        <v>703.83333333333348</v>
      </c>
      <c r="H109" s="278">
        <v>754.53333333333353</v>
      </c>
      <c r="I109" s="278">
        <v>769.36666666666679</v>
      </c>
      <c r="J109" s="278">
        <v>779.88333333333355</v>
      </c>
      <c r="K109" s="276">
        <v>758.85</v>
      </c>
      <c r="L109" s="276">
        <v>733.5</v>
      </c>
      <c r="M109" s="276">
        <v>104.22659</v>
      </c>
    </row>
    <row r="110" spans="1:13">
      <c r="A110" s="267">
        <v>100</v>
      </c>
      <c r="B110" s="276" t="s">
        <v>84</v>
      </c>
      <c r="C110" s="277">
        <v>122.1</v>
      </c>
      <c r="D110" s="278">
        <v>123.2</v>
      </c>
      <c r="E110" s="278">
        <v>119.9</v>
      </c>
      <c r="F110" s="278">
        <v>117.7</v>
      </c>
      <c r="G110" s="278">
        <v>114.4</v>
      </c>
      <c r="H110" s="278">
        <v>125.4</v>
      </c>
      <c r="I110" s="278">
        <v>128.69999999999999</v>
      </c>
      <c r="J110" s="278">
        <v>130.9</v>
      </c>
      <c r="K110" s="276">
        <v>126.5</v>
      </c>
      <c r="L110" s="276">
        <v>121</v>
      </c>
      <c r="M110" s="276">
        <v>357.3836</v>
      </c>
    </row>
    <row r="111" spans="1:13">
      <c r="A111" s="267">
        <v>101</v>
      </c>
      <c r="B111" s="276" t="s">
        <v>345</v>
      </c>
      <c r="C111" s="277">
        <v>334.8</v>
      </c>
      <c r="D111" s="278">
        <v>336.2</v>
      </c>
      <c r="E111" s="278">
        <v>332.59999999999997</v>
      </c>
      <c r="F111" s="278">
        <v>330.4</v>
      </c>
      <c r="G111" s="278">
        <v>326.79999999999995</v>
      </c>
      <c r="H111" s="278">
        <v>338.4</v>
      </c>
      <c r="I111" s="278">
        <v>342</v>
      </c>
      <c r="J111" s="278">
        <v>344.2</v>
      </c>
      <c r="K111" s="276">
        <v>339.8</v>
      </c>
      <c r="L111" s="276">
        <v>334</v>
      </c>
      <c r="M111" s="276">
        <v>1.9485600000000001</v>
      </c>
    </row>
    <row r="112" spans="1:13">
      <c r="A112" s="267">
        <v>102</v>
      </c>
      <c r="B112" s="276" t="s">
        <v>3634</v>
      </c>
      <c r="C112" s="277">
        <v>2335.25</v>
      </c>
      <c r="D112" s="278">
        <v>2308.9166666666665</v>
      </c>
      <c r="E112" s="278">
        <v>2263.333333333333</v>
      </c>
      <c r="F112" s="278">
        <v>2191.4166666666665</v>
      </c>
      <c r="G112" s="278">
        <v>2145.833333333333</v>
      </c>
      <c r="H112" s="278">
        <v>2380.833333333333</v>
      </c>
      <c r="I112" s="278">
        <v>2426.4166666666661</v>
      </c>
      <c r="J112" s="278">
        <v>2498.333333333333</v>
      </c>
      <c r="K112" s="276">
        <v>2354.5</v>
      </c>
      <c r="L112" s="276">
        <v>2237</v>
      </c>
      <c r="M112" s="276">
        <v>7.0661100000000001</v>
      </c>
    </row>
    <row r="113" spans="1:13">
      <c r="A113" s="267">
        <v>103</v>
      </c>
      <c r="B113" s="276" t="s">
        <v>85</v>
      </c>
      <c r="C113" s="277">
        <v>1521.4</v>
      </c>
      <c r="D113" s="278">
        <v>1510.5333333333335</v>
      </c>
      <c r="E113" s="278">
        <v>1497.116666666667</v>
      </c>
      <c r="F113" s="278">
        <v>1472.8333333333335</v>
      </c>
      <c r="G113" s="278">
        <v>1459.416666666667</v>
      </c>
      <c r="H113" s="278">
        <v>1534.8166666666671</v>
      </c>
      <c r="I113" s="278">
        <v>1548.2333333333336</v>
      </c>
      <c r="J113" s="278">
        <v>1572.5166666666671</v>
      </c>
      <c r="K113" s="276">
        <v>1523.95</v>
      </c>
      <c r="L113" s="276">
        <v>1486.25</v>
      </c>
      <c r="M113" s="276">
        <v>5.1397500000000003</v>
      </c>
    </row>
    <row r="114" spans="1:13">
      <c r="A114" s="267">
        <v>104</v>
      </c>
      <c r="B114" s="276" t="s">
        <v>86</v>
      </c>
      <c r="C114" s="277">
        <v>399.65</v>
      </c>
      <c r="D114" s="278">
        <v>400.11666666666662</v>
      </c>
      <c r="E114" s="278">
        <v>397.53333333333325</v>
      </c>
      <c r="F114" s="278">
        <v>395.41666666666663</v>
      </c>
      <c r="G114" s="278">
        <v>392.83333333333326</v>
      </c>
      <c r="H114" s="278">
        <v>402.23333333333323</v>
      </c>
      <c r="I114" s="278">
        <v>404.81666666666661</v>
      </c>
      <c r="J114" s="278">
        <v>406.93333333333322</v>
      </c>
      <c r="K114" s="276">
        <v>402.7</v>
      </c>
      <c r="L114" s="276">
        <v>398</v>
      </c>
      <c r="M114" s="276">
        <v>19.055289999999999</v>
      </c>
    </row>
    <row r="115" spans="1:13">
      <c r="A115" s="267">
        <v>105</v>
      </c>
      <c r="B115" s="276" t="s">
        <v>236</v>
      </c>
      <c r="C115" s="277">
        <v>727.05</v>
      </c>
      <c r="D115" s="278">
        <v>727.23333333333323</v>
      </c>
      <c r="E115" s="278">
        <v>707.01666666666642</v>
      </c>
      <c r="F115" s="278">
        <v>686.98333333333323</v>
      </c>
      <c r="G115" s="278">
        <v>666.76666666666642</v>
      </c>
      <c r="H115" s="278">
        <v>747.26666666666642</v>
      </c>
      <c r="I115" s="278">
        <v>767.48333333333335</v>
      </c>
      <c r="J115" s="278">
        <v>787.51666666666642</v>
      </c>
      <c r="K115" s="276">
        <v>747.45</v>
      </c>
      <c r="L115" s="276">
        <v>707.2</v>
      </c>
      <c r="M115" s="276">
        <v>6.8031600000000001</v>
      </c>
    </row>
    <row r="116" spans="1:13">
      <c r="A116" s="267">
        <v>106</v>
      </c>
      <c r="B116" s="276" t="s">
        <v>346</v>
      </c>
      <c r="C116" s="277">
        <v>678.25</v>
      </c>
      <c r="D116" s="278">
        <v>684.83333333333337</v>
      </c>
      <c r="E116" s="278">
        <v>666.41666666666674</v>
      </c>
      <c r="F116" s="278">
        <v>654.58333333333337</v>
      </c>
      <c r="G116" s="278">
        <v>636.16666666666674</v>
      </c>
      <c r="H116" s="278">
        <v>696.66666666666674</v>
      </c>
      <c r="I116" s="278">
        <v>715.08333333333348</v>
      </c>
      <c r="J116" s="278">
        <v>726.91666666666674</v>
      </c>
      <c r="K116" s="276">
        <v>703.25</v>
      </c>
      <c r="L116" s="276">
        <v>673</v>
      </c>
      <c r="M116" s="276">
        <v>0.53905000000000003</v>
      </c>
    </row>
    <row r="117" spans="1:13">
      <c r="A117" s="267">
        <v>107</v>
      </c>
      <c r="B117" s="276" t="s">
        <v>331</v>
      </c>
      <c r="C117" s="277">
        <v>1951.45</v>
      </c>
      <c r="D117" s="278">
        <v>1946.3499999999997</v>
      </c>
      <c r="E117" s="278">
        <v>1927.6999999999994</v>
      </c>
      <c r="F117" s="278">
        <v>1903.9499999999996</v>
      </c>
      <c r="G117" s="278">
        <v>1885.2999999999993</v>
      </c>
      <c r="H117" s="278">
        <v>1970.0999999999995</v>
      </c>
      <c r="I117" s="278">
        <v>1988.7499999999995</v>
      </c>
      <c r="J117" s="278">
        <v>2012.4999999999995</v>
      </c>
      <c r="K117" s="276">
        <v>1965</v>
      </c>
      <c r="L117" s="276">
        <v>1922.6</v>
      </c>
      <c r="M117" s="276">
        <v>0.34569</v>
      </c>
    </row>
    <row r="118" spans="1:13">
      <c r="A118" s="267">
        <v>108</v>
      </c>
      <c r="B118" s="276" t="s">
        <v>237</v>
      </c>
      <c r="C118" s="277">
        <v>298.55</v>
      </c>
      <c r="D118" s="278">
        <v>298.34999999999997</v>
      </c>
      <c r="E118" s="278">
        <v>295.14999999999992</v>
      </c>
      <c r="F118" s="278">
        <v>291.74999999999994</v>
      </c>
      <c r="G118" s="278">
        <v>288.5499999999999</v>
      </c>
      <c r="H118" s="278">
        <v>301.74999999999994</v>
      </c>
      <c r="I118" s="278">
        <v>304.95</v>
      </c>
      <c r="J118" s="278">
        <v>308.34999999999997</v>
      </c>
      <c r="K118" s="276">
        <v>301.55</v>
      </c>
      <c r="L118" s="276">
        <v>294.95</v>
      </c>
      <c r="M118" s="276">
        <v>11.28468</v>
      </c>
    </row>
    <row r="119" spans="1:13">
      <c r="A119" s="267">
        <v>109</v>
      </c>
      <c r="B119" s="276" t="s">
        <v>2995</v>
      </c>
      <c r="C119" s="277">
        <v>255.05</v>
      </c>
      <c r="D119" s="278">
        <v>256.33333333333331</v>
      </c>
      <c r="E119" s="278">
        <v>252.71666666666664</v>
      </c>
      <c r="F119" s="278">
        <v>250.38333333333333</v>
      </c>
      <c r="G119" s="278">
        <v>246.76666666666665</v>
      </c>
      <c r="H119" s="278">
        <v>258.66666666666663</v>
      </c>
      <c r="I119" s="278">
        <v>262.2833333333333</v>
      </c>
      <c r="J119" s="278">
        <v>264.61666666666662</v>
      </c>
      <c r="K119" s="276">
        <v>259.95</v>
      </c>
      <c r="L119" s="276">
        <v>254</v>
      </c>
      <c r="M119" s="276">
        <v>0.83660000000000001</v>
      </c>
    </row>
    <row r="120" spans="1:13">
      <c r="A120" s="267">
        <v>110</v>
      </c>
      <c r="B120" s="276" t="s">
        <v>235</v>
      </c>
      <c r="C120" s="277">
        <v>178.05</v>
      </c>
      <c r="D120" s="278">
        <v>178.54999999999998</v>
      </c>
      <c r="E120" s="278">
        <v>175.59999999999997</v>
      </c>
      <c r="F120" s="278">
        <v>173.14999999999998</v>
      </c>
      <c r="G120" s="278">
        <v>170.19999999999996</v>
      </c>
      <c r="H120" s="278">
        <v>180.99999999999997</v>
      </c>
      <c r="I120" s="278">
        <v>183.94999999999996</v>
      </c>
      <c r="J120" s="278">
        <v>186.39999999999998</v>
      </c>
      <c r="K120" s="276">
        <v>181.5</v>
      </c>
      <c r="L120" s="276">
        <v>176.1</v>
      </c>
      <c r="M120" s="276">
        <v>15.956619999999999</v>
      </c>
    </row>
    <row r="121" spans="1:13">
      <c r="A121" s="267">
        <v>111</v>
      </c>
      <c r="B121" s="276" t="s">
        <v>87</v>
      </c>
      <c r="C121" s="277">
        <v>478.55</v>
      </c>
      <c r="D121" s="278">
        <v>472.33333333333331</v>
      </c>
      <c r="E121" s="278">
        <v>462.31666666666661</v>
      </c>
      <c r="F121" s="278">
        <v>446.08333333333331</v>
      </c>
      <c r="G121" s="278">
        <v>436.06666666666661</v>
      </c>
      <c r="H121" s="278">
        <v>488.56666666666661</v>
      </c>
      <c r="I121" s="278">
        <v>498.58333333333337</v>
      </c>
      <c r="J121" s="278">
        <v>514.81666666666661</v>
      </c>
      <c r="K121" s="276">
        <v>482.35</v>
      </c>
      <c r="L121" s="276">
        <v>456.1</v>
      </c>
      <c r="M121" s="276">
        <v>35.829009999999997</v>
      </c>
    </row>
    <row r="122" spans="1:13">
      <c r="A122" s="267">
        <v>112</v>
      </c>
      <c r="B122" s="276" t="s">
        <v>347</v>
      </c>
      <c r="C122" s="277">
        <v>428.25</v>
      </c>
      <c r="D122" s="278">
        <v>427.65000000000003</v>
      </c>
      <c r="E122" s="278">
        <v>420.60000000000008</v>
      </c>
      <c r="F122" s="278">
        <v>412.95000000000005</v>
      </c>
      <c r="G122" s="278">
        <v>405.90000000000009</v>
      </c>
      <c r="H122" s="278">
        <v>435.30000000000007</v>
      </c>
      <c r="I122" s="278">
        <v>442.35</v>
      </c>
      <c r="J122" s="278">
        <v>450.00000000000006</v>
      </c>
      <c r="K122" s="276">
        <v>434.7</v>
      </c>
      <c r="L122" s="276">
        <v>420</v>
      </c>
      <c r="M122" s="276">
        <v>2.5671599999999999</v>
      </c>
    </row>
    <row r="123" spans="1:13">
      <c r="A123" s="267">
        <v>113</v>
      </c>
      <c r="B123" s="276" t="s">
        <v>88</v>
      </c>
      <c r="C123" s="277">
        <v>517.9</v>
      </c>
      <c r="D123" s="278">
        <v>516.79999999999995</v>
      </c>
      <c r="E123" s="278">
        <v>511.64999999999986</v>
      </c>
      <c r="F123" s="278">
        <v>505.39999999999992</v>
      </c>
      <c r="G123" s="278">
        <v>500.24999999999983</v>
      </c>
      <c r="H123" s="278">
        <v>523.04999999999995</v>
      </c>
      <c r="I123" s="278">
        <v>528.20000000000005</v>
      </c>
      <c r="J123" s="278">
        <v>534.44999999999993</v>
      </c>
      <c r="K123" s="276">
        <v>521.95000000000005</v>
      </c>
      <c r="L123" s="276">
        <v>510.55</v>
      </c>
      <c r="M123" s="276">
        <v>52.972389999999997</v>
      </c>
    </row>
    <row r="124" spans="1:13">
      <c r="A124" s="267">
        <v>114</v>
      </c>
      <c r="B124" s="276" t="s">
        <v>238</v>
      </c>
      <c r="C124" s="277">
        <v>913.4</v>
      </c>
      <c r="D124" s="278">
        <v>913.31666666666661</v>
      </c>
      <c r="E124" s="278">
        <v>907.63333333333321</v>
      </c>
      <c r="F124" s="278">
        <v>901.86666666666656</v>
      </c>
      <c r="G124" s="278">
        <v>896.18333333333317</v>
      </c>
      <c r="H124" s="278">
        <v>919.08333333333326</v>
      </c>
      <c r="I124" s="278">
        <v>924.76666666666665</v>
      </c>
      <c r="J124" s="278">
        <v>930.5333333333333</v>
      </c>
      <c r="K124" s="276">
        <v>919</v>
      </c>
      <c r="L124" s="276">
        <v>907.55</v>
      </c>
      <c r="M124" s="276">
        <v>1.1195299999999999</v>
      </c>
    </row>
    <row r="125" spans="1:13">
      <c r="A125" s="267">
        <v>115</v>
      </c>
      <c r="B125" s="276" t="s">
        <v>348</v>
      </c>
      <c r="C125" s="277">
        <v>74.849999999999994</v>
      </c>
      <c r="D125" s="278">
        <v>75.649999999999991</v>
      </c>
      <c r="E125" s="278">
        <v>73.399999999999977</v>
      </c>
      <c r="F125" s="278">
        <v>71.949999999999989</v>
      </c>
      <c r="G125" s="278">
        <v>69.699999999999974</v>
      </c>
      <c r="H125" s="278">
        <v>77.09999999999998</v>
      </c>
      <c r="I125" s="278">
        <v>79.350000000000009</v>
      </c>
      <c r="J125" s="278">
        <v>80.799999999999983</v>
      </c>
      <c r="K125" s="276">
        <v>77.900000000000006</v>
      </c>
      <c r="L125" s="276">
        <v>74.2</v>
      </c>
      <c r="M125" s="276">
        <v>1.6824600000000001</v>
      </c>
    </row>
    <row r="126" spans="1:13">
      <c r="A126" s="267">
        <v>116</v>
      </c>
      <c r="B126" s="276" t="s">
        <v>355</v>
      </c>
      <c r="C126" s="277">
        <v>353.1</v>
      </c>
      <c r="D126" s="278">
        <v>352.93333333333334</v>
      </c>
      <c r="E126" s="278">
        <v>347.16666666666669</v>
      </c>
      <c r="F126" s="278">
        <v>341.23333333333335</v>
      </c>
      <c r="G126" s="278">
        <v>335.4666666666667</v>
      </c>
      <c r="H126" s="278">
        <v>358.86666666666667</v>
      </c>
      <c r="I126" s="278">
        <v>364.63333333333333</v>
      </c>
      <c r="J126" s="278">
        <v>370.56666666666666</v>
      </c>
      <c r="K126" s="276">
        <v>358.7</v>
      </c>
      <c r="L126" s="276">
        <v>347</v>
      </c>
      <c r="M126" s="276">
        <v>2.5213199999999998</v>
      </c>
    </row>
    <row r="127" spans="1:13">
      <c r="A127" s="267">
        <v>117</v>
      </c>
      <c r="B127" s="276" t="s">
        <v>356</v>
      </c>
      <c r="C127" s="277">
        <v>134.9</v>
      </c>
      <c r="D127" s="278">
        <v>135.96666666666667</v>
      </c>
      <c r="E127" s="278">
        <v>132.43333333333334</v>
      </c>
      <c r="F127" s="278">
        <v>129.96666666666667</v>
      </c>
      <c r="G127" s="278">
        <v>126.43333333333334</v>
      </c>
      <c r="H127" s="278">
        <v>138.43333333333334</v>
      </c>
      <c r="I127" s="278">
        <v>141.9666666666667</v>
      </c>
      <c r="J127" s="278">
        <v>144.43333333333334</v>
      </c>
      <c r="K127" s="276">
        <v>139.5</v>
      </c>
      <c r="L127" s="276">
        <v>133.5</v>
      </c>
      <c r="M127" s="276">
        <v>4.19998</v>
      </c>
    </row>
    <row r="128" spans="1:13">
      <c r="A128" s="267">
        <v>118</v>
      </c>
      <c r="B128" s="276" t="s">
        <v>349</v>
      </c>
      <c r="C128" s="277">
        <v>89.8</v>
      </c>
      <c r="D128" s="278">
        <v>89.833333333333329</v>
      </c>
      <c r="E128" s="278">
        <v>87.766666666666652</v>
      </c>
      <c r="F128" s="278">
        <v>85.73333333333332</v>
      </c>
      <c r="G128" s="278">
        <v>83.666666666666643</v>
      </c>
      <c r="H128" s="278">
        <v>91.86666666666666</v>
      </c>
      <c r="I128" s="278">
        <v>93.933333333333351</v>
      </c>
      <c r="J128" s="278">
        <v>95.966666666666669</v>
      </c>
      <c r="K128" s="276">
        <v>91.9</v>
      </c>
      <c r="L128" s="276">
        <v>87.8</v>
      </c>
      <c r="M128" s="276">
        <v>13.25601</v>
      </c>
    </row>
    <row r="129" spans="1:13">
      <c r="A129" s="267">
        <v>119</v>
      </c>
      <c r="B129" s="276" t="s">
        <v>350</v>
      </c>
      <c r="C129" s="277">
        <v>326.05</v>
      </c>
      <c r="D129" s="278">
        <v>323.9666666666667</v>
      </c>
      <c r="E129" s="278">
        <v>320.08333333333337</v>
      </c>
      <c r="F129" s="278">
        <v>314.11666666666667</v>
      </c>
      <c r="G129" s="278">
        <v>310.23333333333335</v>
      </c>
      <c r="H129" s="278">
        <v>329.93333333333339</v>
      </c>
      <c r="I129" s="278">
        <v>333.81666666666672</v>
      </c>
      <c r="J129" s="278">
        <v>339.78333333333342</v>
      </c>
      <c r="K129" s="276">
        <v>327.85</v>
      </c>
      <c r="L129" s="276">
        <v>318</v>
      </c>
      <c r="M129" s="276">
        <v>1.3291200000000001</v>
      </c>
    </row>
    <row r="130" spans="1:13">
      <c r="A130" s="267">
        <v>120</v>
      </c>
      <c r="B130" s="276" t="s">
        <v>351</v>
      </c>
      <c r="C130" s="277">
        <v>819.45</v>
      </c>
      <c r="D130" s="278">
        <v>815.75</v>
      </c>
      <c r="E130" s="278">
        <v>790.4</v>
      </c>
      <c r="F130" s="278">
        <v>761.35</v>
      </c>
      <c r="G130" s="278">
        <v>736</v>
      </c>
      <c r="H130" s="278">
        <v>844.8</v>
      </c>
      <c r="I130" s="278">
        <v>870.14999999999986</v>
      </c>
      <c r="J130" s="278">
        <v>899.19999999999993</v>
      </c>
      <c r="K130" s="276">
        <v>841.1</v>
      </c>
      <c r="L130" s="276">
        <v>786.7</v>
      </c>
      <c r="M130" s="276">
        <v>18.5868</v>
      </c>
    </row>
    <row r="131" spans="1:13">
      <c r="A131" s="267">
        <v>121</v>
      </c>
      <c r="B131" s="276" t="s">
        <v>352</v>
      </c>
      <c r="C131" s="277">
        <v>128.65</v>
      </c>
      <c r="D131" s="278">
        <v>128.1</v>
      </c>
      <c r="E131" s="278">
        <v>125.75</v>
      </c>
      <c r="F131" s="278">
        <v>122.85000000000001</v>
      </c>
      <c r="G131" s="278">
        <v>120.50000000000001</v>
      </c>
      <c r="H131" s="278">
        <v>131</v>
      </c>
      <c r="I131" s="278">
        <v>133.34999999999997</v>
      </c>
      <c r="J131" s="278">
        <v>136.24999999999997</v>
      </c>
      <c r="K131" s="276">
        <v>130.44999999999999</v>
      </c>
      <c r="L131" s="276">
        <v>125.2</v>
      </c>
      <c r="M131" s="276">
        <v>37.913780000000003</v>
      </c>
    </row>
    <row r="132" spans="1:13">
      <c r="A132" s="267">
        <v>122</v>
      </c>
      <c r="B132" s="276" t="s">
        <v>1220</v>
      </c>
      <c r="C132" s="277">
        <v>704.35</v>
      </c>
      <c r="D132" s="278">
        <v>705.19999999999993</v>
      </c>
      <c r="E132" s="278">
        <v>700.14999999999986</v>
      </c>
      <c r="F132" s="278">
        <v>695.94999999999993</v>
      </c>
      <c r="G132" s="278">
        <v>690.89999999999986</v>
      </c>
      <c r="H132" s="278">
        <v>709.39999999999986</v>
      </c>
      <c r="I132" s="278">
        <v>714.44999999999982</v>
      </c>
      <c r="J132" s="278">
        <v>718.64999999999986</v>
      </c>
      <c r="K132" s="276">
        <v>710.25</v>
      </c>
      <c r="L132" s="276">
        <v>701</v>
      </c>
      <c r="M132" s="276">
        <v>0.55403000000000002</v>
      </c>
    </row>
    <row r="133" spans="1:13">
      <c r="A133" s="267">
        <v>123</v>
      </c>
      <c r="B133" s="276" t="s">
        <v>90</v>
      </c>
      <c r="C133" s="277">
        <v>10.5</v>
      </c>
      <c r="D133" s="278">
        <v>10.6</v>
      </c>
      <c r="E133" s="278">
        <v>10.299999999999999</v>
      </c>
      <c r="F133" s="278">
        <v>10.1</v>
      </c>
      <c r="G133" s="278">
        <v>9.7999999999999989</v>
      </c>
      <c r="H133" s="278">
        <v>10.799999999999999</v>
      </c>
      <c r="I133" s="278">
        <v>11.1</v>
      </c>
      <c r="J133" s="278">
        <v>11.299999999999999</v>
      </c>
      <c r="K133" s="276">
        <v>10.9</v>
      </c>
      <c r="L133" s="276">
        <v>10.4</v>
      </c>
      <c r="M133" s="276">
        <v>53.622030000000002</v>
      </c>
    </row>
    <row r="134" spans="1:13">
      <c r="A134" s="267">
        <v>124</v>
      </c>
      <c r="B134" s="276" t="s">
        <v>91</v>
      </c>
      <c r="C134" s="277">
        <v>3367.05</v>
      </c>
      <c r="D134" s="278">
        <v>3359.65</v>
      </c>
      <c r="E134" s="278">
        <v>3310.55</v>
      </c>
      <c r="F134" s="278">
        <v>3254.05</v>
      </c>
      <c r="G134" s="278">
        <v>3204.9500000000003</v>
      </c>
      <c r="H134" s="278">
        <v>3416.15</v>
      </c>
      <c r="I134" s="278">
        <v>3465.2499999999995</v>
      </c>
      <c r="J134" s="278">
        <v>3521.75</v>
      </c>
      <c r="K134" s="276">
        <v>3408.75</v>
      </c>
      <c r="L134" s="276">
        <v>3303.15</v>
      </c>
      <c r="M134" s="276">
        <v>12.58544</v>
      </c>
    </row>
    <row r="135" spans="1:13">
      <c r="A135" s="267">
        <v>125</v>
      </c>
      <c r="B135" s="276" t="s">
        <v>357</v>
      </c>
      <c r="C135" s="277">
        <v>10107.200000000001</v>
      </c>
      <c r="D135" s="278">
        <v>10097.783333333333</v>
      </c>
      <c r="E135" s="278">
        <v>9945.5666666666657</v>
      </c>
      <c r="F135" s="278">
        <v>9783.9333333333325</v>
      </c>
      <c r="G135" s="278">
        <v>9631.7166666666653</v>
      </c>
      <c r="H135" s="278">
        <v>10259.416666666666</v>
      </c>
      <c r="I135" s="278">
        <v>10411.633333333333</v>
      </c>
      <c r="J135" s="278">
        <v>10573.266666666666</v>
      </c>
      <c r="K135" s="276">
        <v>10250</v>
      </c>
      <c r="L135" s="276">
        <v>9936.15</v>
      </c>
      <c r="M135" s="276">
        <v>0.36016999999999999</v>
      </c>
    </row>
    <row r="136" spans="1:13">
      <c r="A136" s="267">
        <v>126</v>
      </c>
      <c r="B136" s="276" t="s">
        <v>93</v>
      </c>
      <c r="C136" s="277">
        <v>182.65</v>
      </c>
      <c r="D136" s="278">
        <v>182.5333333333333</v>
      </c>
      <c r="E136" s="278">
        <v>179.31666666666661</v>
      </c>
      <c r="F136" s="278">
        <v>175.98333333333329</v>
      </c>
      <c r="G136" s="278">
        <v>172.76666666666659</v>
      </c>
      <c r="H136" s="278">
        <v>185.86666666666662</v>
      </c>
      <c r="I136" s="278">
        <v>189.08333333333331</v>
      </c>
      <c r="J136" s="278">
        <v>192.41666666666663</v>
      </c>
      <c r="K136" s="276">
        <v>185.75</v>
      </c>
      <c r="L136" s="276">
        <v>179.2</v>
      </c>
      <c r="M136" s="276">
        <v>133.42624000000001</v>
      </c>
    </row>
    <row r="137" spans="1:13">
      <c r="A137" s="267">
        <v>127</v>
      </c>
      <c r="B137" s="276" t="s">
        <v>231</v>
      </c>
      <c r="C137" s="277">
        <v>2400.3000000000002</v>
      </c>
      <c r="D137" s="278">
        <v>2390.4500000000003</v>
      </c>
      <c r="E137" s="278">
        <v>2370.9000000000005</v>
      </c>
      <c r="F137" s="278">
        <v>2341.5000000000005</v>
      </c>
      <c r="G137" s="278">
        <v>2321.9500000000007</v>
      </c>
      <c r="H137" s="278">
        <v>2419.8500000000004</v>
      </c>
      <c r="I137" s="278">
        <v>2439.4000000000005</v>
      </c>
      <c r="J137" s="278">
        <v>2468.8000000000002</v>
      </c>
      <c r="K137" s="276">
        <v>2410</v>
      </c>
      <c r="L137" s="276">
        <v>2361.0500000000002</v>
      </c>
      <c r="M137" s="276">
        <v>3.6994799999999999</v>
      </c>
    </row>
    <row r="138" spans="1:13">
      <c r="A138" s="267">
        <v>128</v>
      </c>
      <c r="B138" s="276" t="s">
        <v>94</v>
      </c>
      <c r="C138" s="277">
        <v>4826.8500000000004</v>
      </c>
      <c r="D138" s="278">
        <v>4852.2833333333338</v>
      </c>
      <c r="E138" s="278">
        <v>4779.5666666666675</v>
      </c>
      <c r="F138" s="278">
        <v>4732.2833333333338</v>
      </c>
      <c r="G138" s="278">
        <v>4659.5666666666675</v>
      </c>
      <c r="H138" s="278">
        <v>4899.5666666666675</v>
      </c>
      <c r="I138" s="278">
        <v>4972.2833333333328</v>
      </c>
      <c r="J138" s="278">
        <v>5019.5666666666675</v>
      </c>
      <c r="K138" s="276">
        <v>4925</v>
      </c>
      <c r="L138" s="276">
        <v>4805</v>
      </c>
      <c r="M138" s="276">
        <v>13.1647</v>
      </c>
    </row>
    <row r="139" spans="1:13">
      <c r="A139" s="267">
        <v>129</v>
      </c>
      <c r="B139" s="276" t="s">
        <v>1263</v>
      </c>
      <c r="C139" s="277">
        <v>708.65</v>
      </c>
      <c r="D139" s="278">
        <v>711.21666666666658</v>
      </c>
      <c r="E139" s="278">
        <v>702.98333333333312</v>
      </c>
      <c r="F139" s="278">
        <v>697.31666666666649</v>
      </c>
      <c r="G139" s="278">
        <v>689.08333333333303</v>
      </c>
      <c r="H139" s="278">
        <v>716.88333333333321</v>
      </c>
      <c r="I139" s="278">
        <v>725.11666666666656</v>
      </c>
      <c r="J139" s="278">
        <v>730.7833333333333</v>
      </c>
      <c r="K139" s="276">
        <v>719.45</v>
      </c>
      <c r="L139" s="276">
        <v>705.55</v>
      </c>
      <c r="M139" s="276">
        <v>1.6324799999999999</v>
      </c>
    </row>
    <row r="140" spans="1:13">
      <c r="A140" s="267">
        <v>130</v>
      </c>
      <c r="B140" s="276" t="s">
        <v>239</v>
      </c>
      <c r="C140" s="277">
        <v>54.15</v>
      </c>
      <c r="D140" s="278">
        <v>54.050000000000004</v>
      </c>
      <c r="E140" s="278">
        <v>53.100000000000009</v>
      </c>
      <c r="F140" s="278">
        <v>52.050000000000004</v>
      </c>
      <c r="G140" s="278">
        <v>51.100000000000009</v>
      </c>
      <c r="H140" s="278">
        <v>55.100000000000009</v>
      </c>
      <c r="I140" s="278">
        <v>56.050000000000011</v>
      </c>
      <c r="J140" s="278">
        <v>57.100000000000009</v>
      </c>
      <c r="K140" s="276">
        <v>55</v>
      </c>
      <c r="L140" s="276">
        <v>53</v>
      </c>
      <c r="M140" s="276">
        <v>11.63054</v>
      </c>
    </row>
    <row r="141" spans="1:13">
      <c r="A141" s="267">
        <v>131</v>
      </c>
      <c r="B141" s="276" t="s">
        <v>95</v>
      </c>
      <c r="C141" s="277">
        <v>2350.75</v>
      </c>
      <c r="D141" s="278">
        <v>2340.4166666666665</v>
      </c>
      <c r="E141" s="278">
        <v>2312.333333333333</v>
      </c>
      <c r="F141" s="278">
        <v>2273.9166666666665</v>
      </c>
      <c r="G141" s="278">
        <v>2245.833333333333</v>
      </c>
      <c r="H141" s="278">
        <v>2378.833333333333</v>
      </c>
      <c r="I141" s="278">
        <v>2406.9166666666661</v>
      </c>
      <c r="J141" s="278">
        <v>2445.333333333333</v>
      </c>
      <c r="K141" s="276">
        <v>2368.5</v>
      </c>
      <c r="L141" s="276">
        <v>2302</v>
      </c>
      <c r="M141" s="276">
        <v>19.057939999999999</v>
      </c>
    </row>
    <row r="142" spans="1:13">
      <c r="A142" s="267">
        <v>132</v>
      </c>
      <c r="B142" s="276" t="s">
        <v>359</v>
      </c>
      <c r="C142" s="277">
        <v>287.60000000000002</v>
      </c>
      <c r="D142" s="278">
        <v>286.91666666666669</v>
      </c>
      <c r="E142" s="278">
        <v>283.78333333333336</v>
      </c>
      <c r="F142" s="278">
        <v>279.9666666666667</v>
      </c>
      <c r="G142" s="278">
        <v>276.83333333333337</v>
      </c>
      <c r="H142" s="278">
        <v>290.73333333333335</v>
      </c>
      <c r="I142" s="278">
        <v>293.86666666666667</v>
      </c>
      <c r="J142" s="278">
        <v>297.68333333333334</v>
      </c>
      <c r="K142" s="276">
        <v>290.05</v>
      </c>
      <c r="L142" s="276">
        <v>283.10000000000002</v>
      </c>
      <c r="M142" s="276">
        <v>2.2591299999999999</v>
      </c>
    </row>
    <row r="143" spans="1:13">
      <c r="A143" s="267">
        <v>133</v>
      </c>
      <c r="B143" s="276" t="s">
        <v>360</v>
      </c>
      <c r="C143" s="277">
        <v>81.349999999999994</v>
      </c>
      <c r="D143" s="278">
        <v>81.716666666666654</v>
      </c>
      <c r="E143" s="278">
        <v>80.433333333333309</v>
      </c>
      <c r="F143" s="278">
        <v>79.516666666666652</v>
      </c>
      <c r="G143" s="278">
        <v>78.233333333333306</v>
      </c>
      <c r="H143" s="278">
        <v>82.633333333333312</v>
      </c>
      <c r="I143" s="278">
        <v>83.916666666666643</v>
      </c>
      <c r="J143" s="278">
        <v>84.833333333333314</v>
      </c>
      <c r="K143" s="276">
        <v>83</v>
      </c>
      <c r="L143" s="276">
        <v>80.8</v>
      </c>
      <c r="M143" s="276">
        <v>8.3570200000000003</v>
      </c>
    </row>
    <row r="144" spans="1:13">
      <c r="A144" s="267">
        <v>134</v>
      </c>
      <c r="B144" s="276" t="s">
        <v>361</v>
      </c>
      <c r="C144" s="277">
        <v>118.55</v>
      </c>
      <c r="D144" s="278">
        <v>119.48333333333333</v>
      </c>
      <c r="E144" s="278">
        <v>116.16666666666667</v>
      </c>
      <c r="F144" s="278">
        <v>113.78333333333333</v>
      </c>
      <c r="G144" s="278">
        <v>110.46666666666667</v>
      </c>
      <c r="H144" s="278">
        <v>121.86666666666667</v>
      </c>
      <c r="I144" s="278">
        <v>125.18333333333334</v>
      </c>
      <c r="J144" s="278">
        <v>127.56666666666668</v>
      </c>
      <c r="K144" s="276">
        <v>122.8</v>
      </c>
      <c r="L144" s="276">
        <v>117.1</v>
      </c>
      <c r="M144" s="276">
        <v>0.5544</v>
      </c>
    </row>
    <row r="145" spans="1:13">
      <c r="A145" s="267">
        <v>135</v>
      </c>
      <c r="B145" s="276" t="s">
        <v>240</v>
      </c>
      <c r="C145" s="277">
        <v>383.75</v>
      </c>
      <c r="D145" s="278">
        <v>381.33333333333331</v>
      </c>
      <c r="E145" s="278">
        <v>377.16666666666663</v>
      </c>
      <c r="F145" s="278">
        <v>370.58333333333331</v>
      </c>
      <c r="G145" s="278">
        <v>366.41666666666663</v>
      </c>
      <c r="H145" s="278">
        <v>387.91666666666663</v>
      </c>
      <c r="I145" s="278">
        <v>392.08333333333326</v>
      </c>
      <c r="J145" s="278">
        <v>398.66666666666663</v>
      </c>
      <c r="K145" s="276">
        <v>385.5</v>
      </c>
      <c r="L145" s="276">
        <v>374.75</v>
      </c>
      <c r="M145" s="276">
        <v>6.2214</v>
      </c>
    </row>
    <row r="146" spans="1:13">
      <c r="A146" s="267">
        <v>136</v>
      </c>
      <c r="B146" s="276" t="s">
        <v>241</v>
      </c>
      <c r="C146" s="277">
        <v>1048.25</v>
      </c>
      <c r="D146" s="278">
        <v>1056.5166666666667</v>
      </c>
      <c r="E146" s="278">
        <v>1034.9833333333333</v>
      </c>
      <c r="F146" s="278">
        <v>1021.7166666666667</v>
      </c>
      <c r="G146" s="278">
        <v>1000.1833333333334</v>
      </c>
      <c r="H146" s="278">
        <v>1069.7833333333333</v>
      </c>
      <c r="I146" s="278">
        <v>1091.3166666666666</v>
      </c>
      <c r="J146" s="278">
        <v>1104.5833333333333</v>
      </c>
      <c r="K146" s="276">
        <v>1078.05</v>
      </c>
      <c r="L146" s="276">
        <v>1043.25</v>
      </c>
      <c r="M146" s="276">
        <v>0.74827999999999995</v>
      </c>
    </row>
    <row r="147" spans="1:13">
      <c r="A147" s="267">
        <v>137</v>
      </c>
      <c r="B147" s="276" t="s">
        <v>242</v>
      </c>
      <c r="C147" s="277">
        <v>70.75</v>
      </c>
      <c r="D147" s="278">
        <v>71.016666666666666</v>
      </c>
      <c r="E147" s="278">
        <v>69.783333333333331</v>
      </c>
      <c r="F147" s="278">
        <v>68.816666666666663</v>
      </c>
      <c r="G147" s="278">
        <v>67.583333333333329</v>
      </c>
      <c r="H147" s="278">
        <v>71.983333333333334</v>
      </c>
      <c r="I147" s="278">
        <v>73.216666666666654</v>
      </c>
      <c r="J147" s="278">
        <v>74.183333333333337</v>
      </c>
      <c r="K147" s="276">
        <v>72.25</v>
      </c>
      <c r="L147" s="276">
        <v>70.05</v>
      </c>
      <c r="M147" s="276">
        <v>50.553269999999998</v>
      </c>
    </row>
    <row r="148" spans="1:13">
      <c r="A148" s="267">
        <v>138</v>
      </c>
      <c r="B148" s="276" t="s">
        <v>96</v>
      </c>
      <c r="C148" s="277">
        <v>49.5</v>
      </c>
      <c r="D148" s="278">
        <v>48.416666666666664</v>
      </c>
      <c r="E148" s="278">
        <v>47.083333333333329</v>
      </c>
      <c r="F148" s="278">
        <v>44.666666666666664</v>
      </c>
      <c r="G148" s="278">
        <v>43.333333333333329</v>
      </c>
      <c r="H148" s="278">
        <v>50.833333333333329</v>
      </c>
      <c r="I148" s="278">
        <v>52.166666666666657</v>
      </c>
      <c r="J148" s="278">
        <v>54.583333333333329</v>
      </c>
      <c r="K148" s="276">
        <v>49.75</v>
      </c>
      <c r="L148" s="276">
        <v>46</v>
      </c>
      <c r="M148" s="276">
        <v>49.262180000000001</v>
      </c>
    </row>
    <row r="149" spans="1:13">
      <c r="A149" s="267">
        <v>139</v>
      </c>
      <c r="B149" s="276" t="s">
        <v>362</v>
      </c>
      <c r="C149" s="277">
        <v>503.2</v>
      </c>
      <c r="D149" s="278">
        <v>504.06666666666666</v>
      </c>
      <c r="E149" s="278">
        <v>498.13333333333333</v>
      </c>
      <c r="F149" s="278">
        <v>493.06666666666666</v>
      </c>
      <c r="G149" s="278">
        <v>487.13333333333333</v>
      </c>
      <c r="H149" s="278">
        <v>509.13333333333333</v>
      </c>
      <c r="I149" s="278">
        <v>515.06666666666661</v>
      </c>
      <c r="J149" s="278">
        <v>520.13333333333333</v>
      </c>
      <c r="K149" s="276">
        <v>510</v>
      </c>
      <c r="L149" s="276">
        <v>499</v>
      </c>
      <c r="M149" s="276">
        <v>0.89083000000000001</v>
      </c>
    </row>
    <row r="150" spans="1:13">
      <c r="A150" s="267">
        <v>140</v>
      </c>
      <c r="B150" s="276" t="s">
        <v>1297</v>
      </c>
      <c r="C150" s="277">
        <v>1355.55</v>
      </c>
      <c r="D150" s="278">
        <v>1360.7</v>
      </c>
      <c r="E150" s="278">
        <v>1341.75</v>
      </c>
      <c r="F150" s="278">
        <v>1327.95</v>
      </c>
      <c r="G150" s="278">
        <v>1309</v>
      </c>
      <c r="H150" s="278">
        <v>1374.5</v>
      </c>
      <c r="I150" s="278">
        <v>1393.4500000000003</v>
      </c>
      <c r="J150" s="278">
        <v>1407.25</v>
      </c>
      <c r="K150" s="276">
        <v>1379.65</v>
      </c>
      <c r="L150" s="276">
        <v>1346.9</v>
      </c>
      <c r="M150" s="276">
        <v>1.487E-2</v>
      </c>
    </row>
    <row r="151" spans="1:13">
      <c r="A151" s="267">
        <v>141</v>
      </c>
      <c r="B151" s="276" t="s">
        <v>97</v>
      </c>
      <c r="C151" s="277">
        <v>1401.85</v>
      </c>
      <c r="D151" s="278">
        <v>1397.4666666666665</v>
      </c>
      <c r="E151" s="278">
        <v>1372.633333333333</v>
      </c>
      <c r="F151" s="278">
        <v>1343.4166666666665</v>
      </c>
      <c r="G151" s="278">
        <v>1318.583333333333</v>
      </c>
      <c r="H151" s="278">
        <v>1426.6833333333329</v>
      </c>
      <c r="I151" s="278">
        <v>1451.5166666666664</v>
      </c>
      <c r="J151" s="278">
        <v>1480.7333333333329</v>
      </c>
      <c r="K151" s="276">
        <v>1422.3</v>
      </c>
      <c r="L151" s="276">
        <v>1368.25</v>
      </c>
      <c r="M151" s="276">
        <v>30.87921</v>
      </c>
    </row>
    <row r="152" spans="1:13">
      <c r="A152" s="267">
        <v>143</v>
      </c>
      <c r="B152" s="276" t="s">
        <v>98</v>
      </c>
      <c r="C152" s="277">
        <v>170.15</v>
      </c>
      <c r="D152" s="278">
        <v>168.33333333333334</v>
      </c>
      <c r="E152" s="278">
        <v>165.81666666666669</v>
      </c>
      <c r="F152" s="278">
        <v>161.48333333333335</v>
      </c>
      <c r="G152" s="278">
        <v>158.9666666666667</v>
      </c>
      <c r="H152" s="278">
        <v>172.66666666666669</v>
      </c>
      <c r="I152" s="278">
        <v>175.18333333333334</v>
      </c>
      <c r="J152" s="278">
        <v>179.51666666666668</v>
      </c>
      <c r="K152" s="276">
        <v>170.85</v>
      </c>
      <c r="L152" s="276">
        <v>164</v>
      </c>
      <c r="M152" s="276">
        <v>70.49991</v>
      </c>
    </row>
    <row r="153" spans="1:13">
      <c r="A153" s="267">
        <v>144</v>
      </c>
      <c r="B153" s="276" t="s">
        <v>243</v>
      </c>
      <c r="C153" s="277">
        <v>7</v>
      </c>
      <c r="D153" s="278">
        <v>7</v>
      </c>
      <c r="E153" s="278">
        <v>6.95</v>
      </c>
      <c r="F153" s="278">
        <v>6.9</v>
      </c>
      <c r="G153" s="278">
        <v>6.8500000000000005</v>
      </c>
      <c r="H153" s="278">
        <v>7.05</v>
      </c>
      <c r="I153" s="278">
        <v>7.1000000000000005</v>
      </c>
      <c r="J153" s="278">
        <v>7.1499999999999995</v>
      </c>
      <c r="K153" s="276">
        <v>7.05</v>
      </c>
      <c r="L153" s="276">
        <v>6.95</v>
      </c>
      <c r="M153" s="276">
        <v>27.853739999999998</v>
      </c>
    </row>
    <row r="154" spans="1:13">
      <c r="A154" s="267">
        <v>145</v>
      </c>
      <c r="B154" s="276" t="s">
        <v>364</v>
      </c>
      <c r="C154" s="277">
        <v>335.45</v>
      </c>
      <c r="D154" s="278">
        <v>332.81666666666666</v>
      </c>
      <c r="E154" s="278">
        <v>327.63333333333333</v>
      </c>
      <c r="F154" s="278">
        <v>319.81666666666666</v>
      </c>
      <c r="G154" s="278">
        <v>314.63333333333333</v>
      </c>
      <c r="H154" s="278">
        <v>340.63333333333333</v>
      </c>
      <c r="I154" s="278">
        <v>345.81666666666661</v>
      </c>
      <c r="J154" s="278">
        <v>353.63333333333333</v>
      </c>
      <c r="K154" s="276">
        <v>338</v>
      </c>
      <c r="L154" s="276">
        <v>325</v>
      </c>
      <c r="M154" s="276">
        <v>3.4719699999999998</v>
      </c>
    </row>
    <row r="155" spans="1:13">
      <c r="A155" s="267">
        <v>146</v>
      </c>
      <c r="B155" s="276" t="s">
        <v>99</v>
      </c>
      <c r="C155" s="277">
        <v>56.3</v>
      </c>
      <c r="D155" s="278">
        <v>56.683333333333337</v>
      </c>
      <c r="E155" s="278">
        <v>55.816666666666677</v>
      </c>
      <c r="F155" s="278">
        <v>55.333333333333343</v>
      </c>
      <c r="G155" s="278">
        <v>54.466666666666683</v>
      </c>
      <c r="H155" s="278">
        <v>57.166666666666671</v>
      </c>
      <c r="I155" s="278">
        <v>58.033333333333331</v>
      </c>
      <c r="J155" s="278">
        <v>58.516666666666666</v>
      </c>
      <c r="K155" s="276">
        <v>57.55</v>
      </c>
      <c r="L155" s="276">
        <v>56.2</v>
      </c>
      <c r="M155" s="276">
        <v>258.78901999999999</v>
      </c>
    </row>
    <row r="156" spans="1:13">
      <c r="A156" s="267">
        <v>147</v>
      </c>
      <c r="B156" s="276" t="s">
        <v>367</v>
      </c>
      <c r="C156" s="277">
        <v>275</v>
      </c>
      <c r="D156" s="278">
        <v>276.58333333333331</v>
      </c>
      <c r="E156" s="278">
        <v>273.16666666666663</v>
      </c>
      <c r="F156" s="278">
        <v>271.33333333333331</v>
      </c>
      <c r="G156" s="278">
        <v>267.91666666666663</v>
      </c>
      <c r="H156" s="278">
        <v>278.41666666666663</v>
      </c>
      <c r="I156" s="278">
        <v>281.83333333333326</v>
      </c>
      <c r="J156" s="278">
        <v>283.66666666666663</v>
      </c>
      <c r="K156" s="276">
        <v>280</v>
      </c>
      <c r="L156" s="276">
        <v>274.75</v>
      </c>
      <c r="M156" s="276">
        <v>0.96284999999999998</v>
      </c>
    </row>
    <row r="157" spans="1:13">
      <c r="A157" s="267">
        <v>148</v>
      </c>
      <c r="B157" s="276" t="s">
        <v>366</v>
      </c>
      <c r="C157" s="277">
        <v>2516.9499999999998</v>
      </c>
      <c r="D157" s="278">
        <v>2531.9833333333331</v>
      </c>
      <c r="E157" s="278">
        <v>2465.9666666666662</v>
      </c>
      <c r="F157" s="278">
        <v>2414.9833333333331</v>
      </c>
      <c r="G157" s="278">
        <v>2348.9666666666662</v>
      </c>
      <c r="H157" s="278">
        <v>2582.9666666666662</v>
      </c>
      <c r="I157" s="278">
        <v>2648.9833333333336</v>
      </c>
      <c r="J157" s="278">
        <v>2699.9666666666662</v>
      </c>
      <c r="K157" s="276">
        <v>2598</v>
      </c>
      <c r="L157" s="276">
        <v>2481</v>
      </c>
      <c r="M157" s="276">
        <v>0.44346000000000002</v>
      </c>
    </row>
    <row r="158" spans="1:13">
      <c r="A158" s="267">
        <v>149</v>
      </c>
      <c r="B158" s="276" t="s">
        <v>368</v>
      </c>
      <c r="C158" s="277">
        <v>598.65</v>
      </c>
      <c r="D158" s="278">
        <v>596.33333333333337</v>
      </c>
      <c r="E158" s="278">
        <v>590.7166666666667</v>
      </c>
      <c r="F158" s="278">
        <v>582.7833333333333</v>
      </c>
      <c r="G158" s="278">
        <v>577.16666666666663</v>
      </c>
      <c r="H158" s="278">
        <v>604.26666666666677</v>
      </c>
      <c r="I158" s="278">
        <v>609.88333333333333</v>
      </c>
      <c r="J158" s="278">
        <v>617.81666666666683</v>
      </c>
      <c r="K158" s="276">
        <v>601.95000000000005</v>
      </c>
      <c r="L158" s="276">
        <v>588.4</v>
      </c>
      <c r="M158" s="276">
        <v>0.85702999999999996</v>
      </c>
    </row>
    <row r="159" spans="1:13">
      <c r="A159" s="267">
        <v>150</v>
      </c>
      <c r="B159" s="276" t="s">
        <v>2940</v>
      </c>
      <c r="C159" s="277">
        <v>494.75</v>
      </c>
      <c r="D159" s="278">
        <v>499.2</v>
      </c>
      <c r="E159" s="278">
        <v>485.65</v>
      </c>
      <c r="F159" s="278">
        <v>476.55</v>
      </c>
      <c r="G159" s="278">
        <v>463</v>
      </c>
      <c r="H159" s="278">
        <v>508.29999999999995</v>
      </c>
      <c r="I159" s="278">
        <v>521.85</v>
      </c>
      <c r="J159" s="278">
        <v>530.94999999999993</v>
      </c>
      <c r="K159" s="276">
        <v>512.75</v>
      </c>
      <c r="L159" s="276">
        <v>490.1</v>
      </c>
      <c r="M159" s="276">
        <v>0.94769999999999999</v>
      </c>
    </row>
    <row r="160" spans="1:13">
      <c r="A160" s="267">
        <v>151</v>
      </c>
      <c r="B160" s="276" t="s">
        <v>370</v>
      </c>
      <c r="C160" s="277">
        <v>135</v>
      </c>
      <c r="D160" s="278">
        <v>134.76666666666668</v>
      </c>
      <c r="E160" s="278">
        <v>132.73333333333335</v>
      </c>
      <c r="F160" s="278">
        <v>130.46666666666667</v>
      </c>
      <c r="G160" s="278">
        <v>128.43333333333334</v>
      </c>
      <c r="H160" s="278">
        <v>137.03333333333336</v>
      </c>
      <c r="I160" s="278">
        <v>139.06666666666672</v>
      </c>
      <c r="J160" s="278">
        <v>141.33333333333337</v>
      </c>
      <c r="K160" s="276">
        <v>136.80000000000001</v>
      </c>
      <c r="L160" s="276">
        <v>132.5</v>
      </c>
      <c r="M160" s="276">
        <v>33.491979999999998</v>
      </c>
    </row>
    <row r="161" spans="1:13">
      <c r="A161" s="267">
        <v>152</v>
      </c>
      <c r="B161" s="276" t="s">
        <v>244</v>
      </c>
      <c r="C161" s="277">
        <v>68</v>
      </c>
      <c r="D161" s="278">
        <v>68.149999999999991</v>
      </c>
      <c r="E161" s="278">
        <v>67.649999999999977</v>
      </c>
      <c r="F161" s="278">
        <v>67.299999999999983</v>
      </c>
      <c r="G161" s="278">
        <v>66.799999999999969</v>
      </c>
      <c r="H161" s="278">
        <v>68.499999999999986</v>
      </c>
      <c r="I161" s="278">
        <v>69.000000000000014</v>
      </c>
      <c r="J161" s="278">
        <v>69.349999999999994</v>
      </c>
      <c r="K161" s="276">
        <v>68.650000000000006</v>
      </c>
      <c r="L161" s="276">
        <v>67.8</v>
      </c>
      <c r="M161" s="276">
        <v>19.91076</v>
      </c>
    </row>
    <row r="162" spans="1:13">
      <c r="A162" s="267">
        <v>153</v>
      </c>
      <c r="B162" s="276" t="s">
        <v>369</v>
      </c>
      <c r="C162" s="277">
        <v>74.349999999999994</v>
      </c>
      <c r="D162" s="278">
        <v>73.716666666666654</v>
      </c>
      <c r="E162" s="278">
        <v>72.833333333333314</v>
      </c>
      <c r="F162" s="278">
        <v>71.316666666666663</v>
      </c>
      <c r="G162" s="278">
        <v>70.433333333333323</v>
      </c>
      <c r="H162" s="278">
        <v>75.233333333333306</v>
      </c>
      <c r="I162" s="278">
        <v>76.11666666666666</v>
      </c>
      <c r="J162" s="278">
        <v>77.633333333333297</v>
      </c>
      <c r="K162" s="276">
        <v>74.599999999999994</v>
      </c>
      <c r="L162" s="276">
        <v>72.2</v>
      </c>
      <c r="M162" s="276">
        <v>16.974609999999998</v>
      </c>
    </row>
    <row r="163" spans="1:13">
      <c r="A163" s="267">
        <v>154</v>
      </c>
      <c r="B163" s="276" t="s">
        <v>100</v>
      </c>
      <c r="C163" s="277">
        <v>93.05</v>
      </c>
      <c r="D163" s="278">
        <v>93.216666666666654</v>
      </c>
      <c r="E163" s="278">
        <v>92.433333333333309</v>
      </c>
      <c r="F163" s="278">
        <v>91.816666666666649</v>
      </c>
      <c r="G163" s="278">
        <v>91.033333333333303</v>
      </c>
      <c r="H163" s="278">
        <v>93.833333333333314</v>
      </c>
      <c r="I163" s="278">
        <v>94.616666666666646</v>
      </c>
      <c r="J163" s="278">
        <v>95.23333333333332</v>
      </c>
      <c r="K163" s="276">
        <v>94</v>
      </c>
      <c r="L163" s="276">
        <v>92.6</v>
      </c>
      <c r="M163" s="276">
        <v>137.03237999999999</v>
      </c>
    </row>
    <row r="164" spans="1:13">
      <c r="A164" s="267">
        <v>155</v>
      </c>
      <c r="B164" s="276" t="s">
        <v>375</v>
      </c>
      <c r="C164" s="277">
        <v>1833.85</v>
      </c>
      <c r="D164" s="278">
        <v>1810.3500000000001</v>
      </c>
      <c r="E164" s="278">
        <v>1760.7000000000003</v>
      </c>
      <c r="F164" s="278">
        <v>1687.5500000000002</v>
      </c>
      <c r="G164" s="278">
        <v>1637.9000000000003</v>
      </c>
      <c r="H164" s="278">
        <v>1883.5000000000002</v>
      </c>
      <c r="I164" s="278">
        <v>1933.1500000000003</v>
      </c>
      <c r="J164" s="278">
        <v>2006.3000000000002</v>
      </c>
      <c r="K164" s="276">
        <v>1860</v>
      </c>
      <c r="L164" s="276">
        <v>1737.2</v>
      </c>
      <c r="M164" s="276">
        <v>2.1183200000000002</v>
      </c>
    </row>
    <row r="165" spans="1:13">
      <c r="A165" s="267">
        <v>156</v>
      </c>
      <c r="B165" s="276" t="s">
        <v>376</v>
      </c>
      <c r="C165" s="277">
        <v>2042.35</v>
      </c>
      <c r="D165" s="278">
        <v>2039.1166666666668</v>
      </c>
      <c r="E165" s="278">
        <v>2003.2333333333336</v>
      </c>
      <c r="F165" s="278">
        <v>1964.1166666666668</v>
      </c>
      <c r="G165" s="278">
        <v>1928.2333333333336</v>
      </c>
      <c r="H165" s="278">
        <v>2078.2333333333336</v>
      </c>
      <c r="I165" s="278">
        <v>2114.1166666666668</v>
      </c>
      <c r="J165" s="278">
        <v>2153.2333333333336</v>
      </c>
      <c r="K165" s="276">
        <v>2075</v>
      </c>
      <c r="L165" s="276">
        <v>2000</v>
      </c>
      <c r="M165" s="276">
        <v>0.34375</v>
      </c>
    </row>
    <row r="166" spans="1:13">
      <c r="A166" s="267">
        <v>157</v>
      </c>
      <c r="B166" s="276" t="s">
        <v>372</v>
      </c>
      <c r="C166" s="277">
        <v>237.7</v>
      </c>
      <c r="D166" s="278">
        <v>235.4</v>
      </c>
      <c r="E166" s="278">
        <v>233.10000000000002</v>
      </c>
      <c r="F166" s="278">
        <v>228.50000000000003</v>
      </c>
      <c r="G166" s="278">
        <v>226.20000000000005</v>
      </c>
      <c r="H166" s="278">
        <v>240</v>
      </c>
      <c r="I166" s="278">
        <v>242.3</v>
      </c>
      <c r="J166" s="278">
        <v>246.89999999999998</v>
      </c>
      <c r="K166" s="276">
        <v>237.7</v>
      </c>
      <c r="L166" s="276">
        <v>230.8</v>
      </c>
      <c r="M166" s="276">
        <v>2.90943</v>
      </c>
    </row>
    <row r="167" spans="1:13">
      <c r="A167" s="267">
        <v>158</v>
      </c>
      <c r="B167" s="276" t="s">
        <v>382</v>
      </c>
      <c r="C167" s="277">
        <v>235.3</v>
      </c>
      <c r="D167" s="278">
        <v>234.4</v>
      </c>
      <c r="E167" s="278">
        <v>228.9</v>
      </c>
      <c r="F167" s="278">
        <v>222.5</v>
      </c>
      <c r="G167" s="278">
        <v>217</v>
      </c>
      <c r="H167" s="278">
        <v>240.8</v>
      </c>
      <c r="I167" s="278">
        <v>246.3</v>
      </c>
      <c r="J167" s="278">
        <v>252.70000000000002</v>
      </c>
      <c r="K167" s="276">
        <v>239.9</v>
      </c>
      <c r="L167" s="276">
        <v>228</v>
      </c>
      <c r="M167" s="276">
        <v>2.6248999999999998</v>
      </c>
    </row>
    <row r="168" spans="1:13">
      <c r="A168" s="267">
        <v>159</v>
      </c>
      <c r="B168" s="276" t="s">
        <v>373</v>
      </c>
      <c r="C168" s="277">
        <v>90</v>
      </c>
      <c r="D168" s="278">
        <v>89.166666666666671</v>
      </c>
      <c r="E168" s="278">
        <v>87.333333333333343</v>
      </c>
      <c r="F168" s="278">
        <v>84.666666666666671</v>
      </c>
      <c r="G168" s="278">
        <v>82.833333333333343</v>
      </c>
      <c r="H168" s="278">
        <v>91.833333333333343</v>
      </c>
      <c r="I168" s="278">
        <v>93.666666666666686</v>
      </c>
      <c r="J168" s="278">
        <v>96.333333333333343</v>
      </c>
      <c r="K168" s="276">
        <v>91</v>
      </c>
      <c r="L168" s="276">
        <v>86.5</v>
      </c>
      <c r="M168" s="276">
        <v>0.78298000000000001</v>
      </c>
    </row>
    <row r="169" spans="1:13">
      <c r="A169" s="267">
        <v>160</v>
      </c>
      <c r="B169" s="276" t="s">
        <v>374</v>
      </c>
      <c r="C169" s="277">
        <v>159.69999999999999</v>
      </c>
      <c r="D169" s="278">
        <v>157.38333333333335</v>
      </c>
      <c r="E169" s="278">
        <v>153.6166666666667</v>
      </c>
      <c r="F169" s="278">
        <v>147.53333333333336</v>
      </c>
      <c r="G169" s="278">
        <v>143.76666666666671</v>
      </c>
      <c r="H169" s="278">
        <v>163.4666666666667</v>
      </c>
      <c r="I169" s="278">
        <v>167.23333333333335</v>
      </c>
      <c r="J169" s="278">
        <v>173.31666666666669</v>
      </c>
      <c r="K169" s="276">
        <v>161.15</v>
      </c>
      <c r="L169" s="276">
        <v>151.30000000000001</v>
      </c>
      <c r="M169" s="276">
        <v>2.3138700000000001</v>
      </c>
    </row>
    <row r="170" spans="1:13">
      <c r="A170" s="267">
        <v>161</v>
      </c>
      <c r="B170" s="276" t="s">
        <v>245</v>
      </c>
      <c r="C170" s="277">
        <v>124.75</v>
      </c>
      <c r="D170" s="278">
        <v>124.58333333333333</v>
      </c>
      <c r="E170" s="278">
        <v>123.66666666666666</v>
      </c>
      <c r="F170" s="278">
        <v>122.58333333333333</v>
      </c>
      <c r="G170" s="278">
        <v>121.66666666666666</v>
      </c>
      <c r="H170" s="278">
        <v>125.66666666666666</v>
      </c>
      <c r="I170" s="278">
        <v>126.58333333333331</v>
      </c>
      <c r="J170" s="278">
        <v>127.66666666666666</v>
      </c>
      <c r="K170" s="276">
        <v>125.5</v>
      </c>
      <c r="L170" s="276">
        <v>123.5</v>
      </c>
      <c r="M170" s="276">
        <v>1.3591200000000001</v>
      </c>
    </row>
    <row r="171" spans="1:13">
      <c r="A171" s="267">
        <v>162</v>
      </c>
      <c r="B171" s="276" t="s">
        <v>378</v>
      </c>
      <c r="C171" s="277">
        <v>5541.7</v>
      </c>
      <c r="D171" s="278">
        <v>5558.666666666667</v>
      </c>
      <c r="E171" s="278">
        <v>5499.1333333333341</v>
      </c>
      <c r="F171" s="278">
        <v>5456.5666666666675</v>
      </c>
      <c r="G171" s="278">
        <v>5397.0333333333347</v>
      </c>
      <c r="H171" s="278">
        <v>5601.2333333333336</v>
      </c>
      <c r="I171" s="278">
        <v>5660.7666666666664</v>
      </c>
      <c r="J171" s="278">
        <v>5703.333333333333</v>
      </c>
      <c r="K171" s="276">
        <v>5618.2</v>
      </c>
      <c r="L171" s="276">
        <v>5516.1</v>
      </c>
      <c r="M171" s="276">
        <v>0.31126999999999999</v>
      </c>
    </row>
    <row r="172" spans="1:13">
      <c r="A172" s="267">
        <v>163</v>
      </c>
      <c r="B172" s="276" t="s">
        <v>379</v>
      </c>
      <c r="C172" s="277">
        <v>1430.25</v>
      </c>
      <c r="D172" s="278">
        <v>1437.3333333333333</v>
      </c>
      <c r="E172" s="278">
        <v>1405.9166666666665</v>
      </c>
      <c r="F172" s="278">
        <v>1381.5833333333333</v>
      </c>
      <c r="G172" s="278">
        <v>1350.1666666666665</v>
      </c>
      <c r="H172" s="278">
        <v>1461.6666666666665</v>
      </c>
      <c r="I172" s="278">
        <v>1493.083333333333</v>
      </c>
      <c r="J172" s="278">
        <v>1517.4166666666665</v>
      </c>
      <c r="K172" s="276">
        <v>1468.75</v>
      </c>
      <c r="L172" s="276">
        <v>1413</v>
      </c>
      <c r="M172" s="276">
        <v>0.90183000000000002</v>
      </c>
    </row>
    <row r="173" spans="1:13">
      <c r="A173" s="267">
        <v>164</v>
      </c>
      <c r="B173" s="276" t="s">
        <v>101</v>
      </c>
      <c r="C173" s="277">
        <v>483.35</v>
      </c>
      <c r="D173" s="278">
        <v>484.31666666666666</v>
      </c>
      <c r="E173" s="278">
        <v>479.0333333333333</v>
      </c>
      <c r="F173" s="278">
        <v>474.71666666666664</v>
      </c>
      <c r="G173" s="278">
        <v>469.43333333333328</v>
      </c>
      <c r="H173" s="278">
        <v>488.63333333333333</v>
      </c>
      <c r="I173" s="278">
        <v>493.91666666666674</v>
      </c>
      <c r="J173" s="278">
        <v>498.23333333333335</v>
      </c>
      <c r="K173" s="276">
        <v>489.6</v>
      </c>
      <c r="L173" s="276">
        <v>480</v>
      </c>
      <c r="M173" s="276">
        <v>23.378440000000001</v>
      </c>
    </row>
    <row r="174" spans="1:13">
      <c r="A174" s="267">
        <v>165</v>
      </c>
      <c r="B174" s="276" t="s">
        <v>387</v>
      </c>
      <c r="C174" s="277">
        <v>42.35</v>
      </c>
      <c r="D174" s="278">
        <v>42.683333333333337</v>
      </c>
      <c r="E174" s="278">
        <v>41.766666666666673</v>
      </c>
      <c r="F174" s="278">
        <v>41.183333333333337</v>
      </c>
      <c r="G174" s="278">
        <v>40.266666666666673</v>
      </c>
      <c r="H174" s="278">
        <v>43.266666666666673</v>
      </c>
      <c r="I174" s="278">
        <v>44.18333333333333</v>
      </c>
      <c r="J174" s="278">
        <v>44.766666666666673</v>
      </c>
      <c r="K174" s="276">
        <v>43.6</v>
      </c>
      <c r="L174" s="276">
        <v>42.1</v>
      </c>
      <c r="M174" s="276">
        <v>8.5831300000000006</v>
      </c>
    </row>
    <row r="175" spans="1:13">
      <c r="A175" s="267">
        <v>166</v>
      </c>
      <c r="B175" s="276" t="s">
        <v>1396</v>
      </c>
      <c r="C175" s="277">
        <v>3393.3</v>
      </c>
      <c r="D175" s="278">
        <v>3402.4</v>
      </c>
      <c r="E175" s="278">
        <v>3326.1000000000004</v>
      </c>
      <c r="F175" s="278">
        <v>3258.9</v>
      </c>
      <c r="G175" s="278">
        <v>3182.6000000000004</v>
      </c>
      <c r="H175" s="278">
        <v>3469.6000000000004</v>
      </c>
      <c r="I175" s="278">
        <v>3545.9000000000005</v>
      </c>
      <c r="J175" s="278">
        <v>3613.1000000000004</v>
      </c>
      <c r="K175" s="276">
        <v>3478.7</v>
      </c>
      <c r="L175" s="276">
        <v>3335.2</v>
      </c>
      <c r="M175" s="276">
        <v>0.45454</v>
      </c>
    </row>
    <row r="176" spans="1:13">
      <c r="A176" s="267">
        <v>167</v>
      </c>
      <c r="B176" s="276" t="s">
        <v>103</v>
      </c>
      <c r="C176" s="277">
        <v>24.4</v>
      </c>
      <c r="D176" s="278">
        <v>24.466666666666669</v>
      </c>
      <c r="E176" s="278">
        <v>24.133333333333336</v>
      </c>
      <c r="F176" s="278">
        <v>23.866666666666667</v>
      </c>
      <c r="G176" s="278">
        <v>23.533333333333335</v>
      </c>
      <c r="H176" s="278">
        <v>24.733333333333338</v>
      </c>
      <c r="I176" s="278">
        <v>25.066666666666666</v>
      </c>
      <c r="J176" s="278">
        <v>25.333333333333339</v>
      </c>
      <c r="K176" s="276">
        <v>24.8</v>
      </c>
      <c r="L176" s="276">
        <v>24.2</v>
      </c>
      <c r="M176" s="276">
        <v>95.843379999999996</v>
      </c>
    </row>
    <row r="177" spans="1:13">
      <c r="A177" s="267">
        <v>168</v>
      </c>
      <c r="B177" s="276" t="s">
        <v>388</v>
      </c>
      <c r="C177" s="277">
        <v>191.65</v>
      </c>
      <c r="D177" s="278">
        <v>192.54999999999998</v>
      </c>
      <c r="E177" s="278">
        <v>189.19999999999996</v>
      </c>
      <c r="F177" s="278">
        <v>186.74999999999997</v>
      </c>
      <c r="G177" s="278">
        <v>183.39999999999995</v>
      </c>
      <c r="H177" s="278">
        <v>194.99999999999997</v>
      </c>
      <c r="I177" s="278">
        <v>198.35</v>
      </c>
      <c r="J177" s="278">
        <v>200.79999999999998</v>
      </c>
      <c r="K177" s="276">
        <v>195.9</v>
      </c>
      <c r="L177" s="276">
        <v>190.1</v>
      </c>
      <c r="M177" s="276">
        <v>6.2433399999999999</v>
      </c>
    </row>
    <row r="178" spans="1:13">
      <c r="A178" s="267">
        <v>169</v>
      </c>
      <c r="B178" s="276" t="s">
        <v>380</v>
      </c>
      <c r="C178" s="277">
        <v>879.35</v>
      </c>
      <c r="D178" s="278">
        <v>882.61666666666679</v>
      </c>
      <c r="E178" s="278">
        <v>873.78333333333353</v>
      </c>
      <c r="F178" s="278">
        <v>868.2166666666667</v>
      </c>
      <c r="G178" s="278">
        <v>859.38333333333344</v>
      </c>
      <c r="H178" s="278">
        <v>888.18333333333362</v>
      </c>
      <c r="I178" s="278">
        <v>897.01666666666688</v>
      </c>
      <c r="J178" s="278">
        <v>902.58333333333371</v>
      </c>
      <c r="K178" s="276">
        <v>891.45</v>
      </c>
      <c r="L178" s="276">
        <v>877.05</v>
      </c>
      <c r="M178" s="276">
        <v>0.23355999999999999</v>
      </c>
    </row>
    <row r="179" spans="1:13">
      <c r="A179" s="267">
        <v>170</v>
      </c>
      <c r="B179" s="276" t="s">
        <v>246</v>
      </c>
      <c r="C179" s="277">
        <v>498.85</v>
      </c>
      <c r="D179" s="278">
        <v>500.26666666666665</v>
      </c>
      <c r="E179" s="278">
        <v>495.13333333333333</v>
      </c>
      <c r="F179" s="278">
        <v>491.41666666666669</v>
      </c>
      <c r="G179" s="278">
        <v>486.28333333333336</v>
      </c>
      <c r="H179" s="278">
        <v>503.98333333333329</v>
      </c>
      <c r="I179" s="278">
        <v>509.11666666666662</v>
      </c>
      <c r="J179" s="278">
        <v>512.83333333333326</v>
      </c>
      <c r="K179" s="276">
        <v>505.4</v>
      </c>
      <c r="L179" s="276">
        <v>496.55</v>
      </c>
      <c r="M179" s="276">
        <v>1.00213</v>
      </c>
    </row>
    <row r="180" spans="1:13">
      <c r="A180" s="267">
        <v>171</v>
      </c>
      <c r="B180" s="276" t="s">
        <v>104</v>
      </c>
      <c r="C180" s="277">
        <v>687.15</v>
      </c>
      <c r="D180" s="278">
        <v>687.15</v>
      </c>
      <c r="E180" s="278">
        <v>681.15</v>
      </c>
      <c r="F180" s="278">
        <v>675.15</v>
      </c>
      <c r="G180" s="278">
        <v>669.15</v>
      </c>
      <c r="H180" s="278">
        <v>693.15</v>
      </c>
      <c r="I180" s="278">
        <v>699.15</v>
      </c>
      <c r="J180" s="278">
        <v>705.15</v>
      </c>
      <c r="K180" s="276">
        <v>693.15</v>
      </c>
      <c r="L180" s="276">
        <v>681.15</v>
      </c>
      <c r="M180" s="276">
        <v>9.7726699999999997</v>
      </c>
    </row>
    <row r="181" spans="1:13">
      <c r="A181" s="267">
        <v>172</v>
      </c>
      <c r="B181" s="276" t="s">
        <v>247</v>
      </c>
      <c r="C181" s="277">
        <v>380.35</v>
      </c>
      <c r="D181" s="278">
        <v>380.18333333333334</v>
      </c>
      <c r="E181" s="278">
        <v>376.16666666666669</v>
      </c>
      <c r="F181" s="278">
        <v>371.98333333333335</v>
      </c>
      <c r="G181" s="278">
        <v>367.9666666666667</v>
      </c>
      <c r="H181" s="278">
        <v>384.36666666666667</v>
      </c>
      <c r="I181" s="278">
        <v>388.38333333333333</v>
      </c>
      <c r="J181" s="278">
        <v>392.56666666666666</v>
      </c>
      <c r="K181" s="276">
        <v>384.2</v>
      </c>
      <c r="L181" s="276">
        <v>376</v>
      </c>
      <c r="M181" s="276">
        <v>1.5936900000000001</v>
      </c>
    </row>
    <row r="182" spans="1:13">
      <c r="A182" s="267">
        <v>173</v>
      </c>
      <c r="B182" s="276" t="s">
        <v>248</v>
      </c>
      <c r="C182" s="277">
        <v>993.1</v>
      </c>
      <c r="D182" s="278">
        <v>995.75</v>
      </c>
      <c r="E182" s="278">
        <v>976.5</v>
      </c>
      <c r="F182" s="278">
        <v>959.9</v>
      </c>
      <c r="G182" s="278">
        <v>940.65</v>
      </c>
      <c r="H182" s="278">
        <v>1012.35</v>
      </c>
      <c r="I182" s="278">
        <v>1031.5999999999999</v>
      </c>
      <c r="J182" s="278">
        <v>1048.2</v>
      </c>
      <c r="K182" s="276">
        <v>1015</v>
      </c>
      <c r="L182" s="276">
        <v>979.15</v>
      </c>
      <c r="M182" s="276">
        <v>22.773140000000001</v>
      </c>
    </row>
    <row r="183" spans="1:13">
      <c r="A183" s="267">
        <v>174</v>
      </c>
      <c r="B183" s="276" t="s">
        <v>389</v>
      </c>
      <c r="C183" s="277">
        <v>90.15</v>
      </c>
      <c r="D183" s="278">
        <v>89.38333333333334</v>
      </c>
      <c r="E183" s="278">
        <v>85.816666666666677</v>
      </c>
      <c r="F183" s="278">
        <v>81.483333333333334</v>
      </c>
      <c r="G183" s="278">
        <v>77.916666666666671</v>
      </c>
      <c r="H183" s="278">
        <v>93.716666666666683</v>
      </c>
      <c r="I183" s="278">
        <v>97.283333333333346</v>
      </c>
      <c r="J183" s="278">
        <v>101.61666666666669</v>
      </c>
      <c r="K183" s="276">
        <v>92.95</v>
      </c>
      <c r="L183" s="276">
        <v>85.05</v>
      </c>
      <c r="M183" s="276">
        <v>1.1492100000000001</v>
      </c>
    </row>
    <row r="184" spans="1:13">
      <c r="A184" s="267">
        <v>175</v>
      </c>
      <c r="B184" s="276" t="s">
        <v>381</v>
      </c>
      <c r="C184" s="277">
        <v>379.65</v>
      </c>
      <c r="D184" s="278">
        <v>379.81666666666666</v>
      </c>
      <c r="E184" s="278">
        <v>375.08333333333331</v>
      </c>
      <c r="F184" s="278">
        <v>370.51666666666665</v>
      </c>
      <c r="G184" s="278">
        <v>365.7833333333333</v>
      </c>
      <c r="H184" s="278">
        <v>384.38333333333333</v>
      </c>
      <c r="I184" s="278">
        <v>389.11666666666667</v>
      </c>
      <c r="J184" s="278">
        <v>393.68333333333334</v>
      </c>
      <c r="K184" s="276">
        <v>384.55</v>
      </c>
      <c r="L184" s="276">
        <v>375.25</v>
      </c>
      <c r="M184" s="276">
        <v>8.5886800000000001</v>
      </c>
    </row>
    <row r="185" spans="1:13">
      <c r="A185" s="267">
        <v>176</v>
      </c>
      <c r="B185" s="276" t="s">
        <v>249</v>
      </c>
      <c r="C185" s="277">
        <v>184.1</v>
      </c>
      <c r="D185" s="278">
        <v>184.68333333333331</v>
      </c>
      <c r="E185" s="278">
        <v>181.86666666666662</v>
      </c>
      <c r="F185" s="278">
        <v>179.6333333333333</v>
      </c>
      <c r="G185" s="278">
        <v>176.81666666666661</v>
      </c>
      <c r="H185" s="278">
        <v>186.91666666666663</v>
      </c>
      <c r="I185" s="278">
        <v>189.73333333333329</v>
      </c>
      <c r="J185" s="278">
        <v>191.96666666666664</v>
      </c>
      <c r="K185" s="276">
        <v>187.5</v>
      </c>
      <c r="L185" s="276">
        <v>182.45</v>
      </c>
      <c r="M185" s="276">
        <v>4.3827699999999998</v>
      </c>
    </row>
    <row r="186" spans="1:13">
      <c r="A186" s="267">
        <v>177</v>
      </c>
      <c r="B186" s="276" t="s">
        <v>105</v>
      </c>
      <c r="C186" s="277">
        <v>826.95</v>
      </c>
      <c r="D186" s="278">
        <v>820.35</v>
      </c>
      <c r="E186" s="278">
        <v>809.7</v>
      </c>
      <c r="F186" s="278">
        <v>792.45</v>
      </c>
      <c r="G186" s="278">
        <v>781.80000000000007</v>
      </c>
      <c r="H186" s="278">
        <v>837.6</v>
      </c>
      <c r="I186" s="278">
        <v>848.24999999999989</v>
      </c>
      <c r="J186" s="278">
        <v>865.5</v>
      </c>
      <c r="K186" s="276">
        <v>831</v>
      </c>
      <c r="L186" s="276">
        <v>803.1</v>
      </c>
      <c r="M186" s="276">
        <v>38.305549999999997</v>
      </c>
    </row>
    <row r="187" spans="1:13">
      <c r="A187" s="267">
        <v>178</v>
      </c>
      <c r="B187" s="276" t="s">
        <v>383</v>
      </c>
      <c r="C187" s="277">
        <v>71.849999999999994</v>
      </c>
      <c r="D187" s="278">
        <v>71.966666666666654</v>
      </c>
      <c r="E187" s="278">
        <v>71.183333333333309</v>
      </c>
      <c r="F187" s="278">
        <v>70.516666666666652</v>
      </c>
      <c r="G187" s="278">
        <v>69.733333333333306</v>
      </c>
      <c r="H187" s="278">
        <v>72.633333333333312</v>
      </c>
      <c r="I187" s="278">
        <v>73.416666666666643</v>
      </c>
      <c r="J187" s="278">
        <v>74.083333333333314</v>
      </c>
      <c r="K187" s="276">
        <v>72.75</v>
      </c>
      <c r="L187" s="276">
        <v>71.3</v>
      </c>
      <c r="M187" s="276">
        <v>5.9337099999999996</v>
      </c>
    </row>
    <row r="188" spans="1:13">
      <c r="A188" s="267">
        <v>179</v>
      </c>
      <c r="B188" s="276" t="s">
        <v>384</v>
      </c>
      <c r="C188" s="277">
        <v>542.1</v>
      </c>
      <c r="D188" s="278">
        <v>546.66666666666663</v>
      </c>
      <c r="E188" s="278">
        <v>534.5333333333333</v>
      </c>
      <c r="F188" s="278">
        <v>526.9666666666667</v>
      </c>
      <c r="G188" s="278">
        <v>514.83333333333337</v>
      </c>
      <c r="H188" s="278">
        <v>554.23333333333323</v>
      </c>
      <c r="I188" s="278">
        <v>566.36666666666667</v>
      </c>
      <c r="J188" s="278">
        <v>573.93333333333317</v>
      </c>
      <c r="K188" s="276">
        <v>558.79999999999995</v>
      </c>
      <c r="L188" s="276">
        <v>539.1</v>
      </c>
      <c r="M188" s="276">
        <v>0.47749999999999998</v>
      </c>
    </row>
    <row r="189" spans="1:13">
      <c r="A189" s="267">
        <v>180</v>
      </c>
      <c r="B189" s="276" t="s">
        <v>1439</v>
      </c>
      <c r="C189" s="277">
        <v>187.55</v>
      </c>
      <c r="D189" s="278">
        <v>188.36666666666667</v>
      </c>
      <c r="E189" s="278">
        <v>186.18333333333334</v>
      </c>
      <c r="F189" s="278">
        <v>184.81666666666666</v>
      </c>
      <c r="G189" s="278">
        <v>182.63333333333333</v>
      </c>
      <c r="H189" s="278">
        <v>189.73333333333335</v>
      </c>
      <c r="I189" s="278">
        <v>191.91666666666669</v>
      </c>
      <c r="J189" s="278">
        <v>193.28333333333336</v>
      </c>
      <c r="K189" s="276">
        <v>190.55</v>
      </c>
      <c r="L189" s="276">
        <v>187</v>
      </c>
      <c r="M189" s="276">
        <v>0.64829999999999999</v>
      </c>
    </row>
    <row r="190" spans="1:13">
      <c r="A190" s="267">
        <v>181</v>
      </c>
      <c r="B190" s="276" t="s">
        <v>390</v>
      </c>
      <c r="C190" s="277">
        <v>62.9</v>
      </c>
      <c r="D190" s="278">
        <v>63.283333333333331</v>
      </c>
      <c r="E190" s="278">
        <v>62.36666666666666</v>
      </c>
      <c r="F190" s="278">
        <v>61.833333333333329</v>
      </c>
      <c r="G190" s="278">
        <v>60.916666666666657</v>
      </c>
      <c r="H190" s="278">
        <v>63.816666666666663</v>
      </c>
      <c r="I190" s="278">
        <v>64.733333333333334</v>
      </c>
      <c r="J190" s="278">
        <v>65.266666666666666</v>
      </c>
      <c r="K190" s="276">
        <v>64.2</v>
      </c>
      <c r="L190" s="276">
        <v>62.75</v>
      </c>
      <c r="M190" s="276">
        <v>15.490080000000001</v>
      </c>
    </row>
    <row r="191" spans="1:13">
      <c r="A191" s="267">
        <v>182</v>
      </c>
      <c r="B191" s="276" t="s">
        <v>250</v>
      </c>
      <c r="C191" s="277">
        <v>188.8</v>
      </c>
      <c r="D191" s="278">
        <v>190.05000000000004</v>
      </c>
      <c r="E191" s="278">
        <v>185.20000000000007</v>
      </c>
      <c r="F191" s="278">
        <v>181.60000000000002</v>
      </c>
      <c r="G191" s="278">
        <v>176.75000000000006</v>
      </c>
      <c r="H191" s="278">
        <v>193.65000000000009</v>
      </c>
      <c r="I191" s="278">
        <v>198.50000000000006</v>
      </c>
      <c r="J191" s="278">
        <v>202.10000000000011</v>
      </c>
      <c r="K191" s="276">
        <v>194.9</v>
      </c>
      <c r="L191" s="276">
        <v>186.45</v>
      </c>
      <c r="M191" s="276">
        <v>15.402710000000001</v>
      </c>
    </row>
    <row r="192" spans="1:13">
      <c r="A192" s="267">
        <v>183</v>
      </c>
      <c r="B192" s="276" t="s">
        <v>385</v>
      </c>
      <c r="C192" s="277">
        <v>311.2</v>
      </c>
      <c r="D192" s="278">
        <v>312.83333333333331</v>
      </c>
      <c r="E192" s="278">
        <v>309.11666666666662</v>
      </c>
      <c r="F192" s="278">
        <v>307.0333333333333</v>
      </c>
      <c r="G192" s="278">
        <v>303.31666666666661</v>
      </c>
      <c r="H192" s="278">
        <v>314.91666666666663</v>
      </c>
      <c r="I192" s="278">
        <v>318.63333333333333</v>
      </c>
      <c r="J192" s="278">
        <v>320.71666666666664</v>
      </c>
      <c r="K192" s="276">
        <v>316.55</v>
      </c>
      <c r="L192" s="276">
        <v>310.75</v>
      </c>
      <c r="M192" s="276">
        <v>0.56406000000000001</v>
      </c>
    </row>
    <row r="193" spans="1:13">
      <c r="A193" s="267">
        <v>184</v>
      </c>
      <c r="B193" s="276" t="s">
        <v>386</v>
      </c>
      <c r="C193" s="277">
        <v>310.64999999999998</v>
      </c>
      <c r="D193" s="278">
        <v>309.73333333333335</v>
      </c>
      <c r="E193" s="278">
        <v>306.4666666666667</v>
      </c>
      <c r="F193" s="278">
        <v>302.28333333333336</v>
      </c>
      <c r="G193" s="278">
        <v>299.01666666666671</v>
      </c>
      <c r="H193" s="278">
        <v>313.91666666666669</v>
      </c>
      <c r="I193" s="278">
        <v>317.18333333333334</v>
      </c>
      <c r="J193" s="278">
        <v>321.36666666666667</v>
      </c>
      <c r="K193" s="276">
        <v>313</v>
      </c>
      <c r="L193" s="276">
        <v>305.55</v>
      </c>
      <c r="M193" s="276">
        <v>10.48916</v>
      </c>
    </row>
    <row r="194" spans="1:13">
      <c r="A194" s="267">
        <v>185</v>
      </c>
      <c r="B194" s="276" t="s">
        <v>391</v>
      </c>
      <c r="C194" s="277">
        <v>684.9</v>
      </c>
      <c r="D194" s="278">
        <v>685.6</v>
      </c>
      <c r="E194" s="278">
        <v>677.30000000000007</v>
      </c>
      <c r="F194" s="278">
        <v>669.7</v>
      </c>
      <c r="G194" s="278">
        <v>661.40000000000009</v>
      </c>
      <c r="H194" s="278">
        <v>693.2</v>
      </c>
      <c r="I194" s="278">
        <v>701.5</v>
      </c>
      <c r="J194" s="278">
        <v>709.1</v>
      </c>
      <c r="K194" s="276">
        <v>693.9</v>
      </c>
      <c r="L194" s="276">
        <v>678</v>
      </c>
      <c r="M194" s="276">
        <v>0.23311999999999999</v>
      </c>
    </row>
    <row r="195" spans="1:13">
      <c r="A195" s="267">
        <v>186</v>
      </c>
      <c r="B195" s="276" t="s">
        <v>399</v>
      </c>
      <c r="C195" s="277">
        <v>755.6</v>
      </c>
      <c r="D195" s="278">
        <v>746.13333333333333</v>
      </c>
      <c r="E195" s="278">
        <v>732.4666666666667</v>
      </c>
      <c r="F195" s="278">
        <v>709.33333333333337</v>
      </c>
      <c r="G195" s="278">
        <v>695.66666666666674</v>
      </c>
      <c r="H195" s="278">
        <v>769.26666666666665</v>
      </c>
      <c r="I195" s="278">
        <v>782.93333333333339</v>
      </c>
      <c r="J195" s="278">
        <v>806.06666666666661</v>
      </c>
      <c r="K195" s="276">
        <v>759.8</v>
      </c>
      <c r="L195" s="276">
        <v>723</v>
      </c>
      <c r="M195" s="276">
        <v>7.0034599999999996</v>
      </c>
    </row>
    <row r="196" spans="1:13">
      <c r="A196" s="267">
        <v>187</v>
      </c>
      <c r="B196" s="276" t="s">
        <v>392</v>
      </c>
      <c r="C196" s="277">
        <v>28</v>
      </c>
      <c r="D196" s="278">
        <v>28</v>
      </c>
      <c r="E196" s="278">
        <v>27.65</v>
      </c>
      <c r="F196" s="278">
        <v>27.299999999999997</v>
      </c>
      <c r="G196" s="278">
        <v>26.949999999999996</v>
      </c>
      <c r="H196" s="278">
        <v>28.35</v>
      </c>
      <c r="I196" s="278">
        <v>28.700000000000003</v>
      </c>
      <c r="J196" s="278">
        <v>29.050000000000004</v>
      </c>
      <c r="K196" s="276">
        <v>28.35</v>
      </c>
      <c r="L196" s="276">
        <v>27.65</v>
      </c>
      <c r="M196" s="276">
        <v>1.7740199999999999</v>
      </c>
    </row>
    <row r="197" spans="1:13">
      <c r="A197" s="267">
        <v>188</v>
      </c>
      <c r="B197" s="276" t="s">
        <v>393</v>
      </c>
      <c r="C197" s="277">
        <v>826.2</v>
      </c>
      <c r="D197" s="278">
        <v>827.05000000000007</v>
      </c>
      <c r="E197" s="278">
        <v>821.15000000000009</v>
      </c>
      <c r="F197" s="278">
        <v>816.1</v>
      </c>
      <c r="G197" s="278">
        <v>810.2</v>
      </c>
      <c r="H197" s="278">
        <v>832.10000000000014</v>
      </c>
      <c r="I197" s="278">
        <v>838</v>
      </c>
      <c r="J197" s="278">
        <v>843.05000000000018</v>
      </c>
      <c r="K197" s="276">
        <v>832.95</v>
      </c>
      <c r="L197" s="276">
        <v>822</v>
      </c>
      <c r="M197" s="276">
        <v>0.47632999999999998</v>
      </c>
    </row>
    <row r="198" spans="1:13">
      <c r="A198" s="267">
        <v>189</v>
      </c>
      <c r="B198" s="276" t="s">
        <v>106</v>
      </c>
      <c r="C198" s="277">
        <v>811.5</v>
      </c>
      <c r="D198" s="278">
        <v>814.11666666666679</v>
      </c>
      <c r="E198" s="278">
        <v>804.5833333333336</v>
      </c>
      <c r="F198" s="278">
        <v>797.66666666666686</v>
      </c>
      <c r="G198" s="278">
        <v>788.13333333333367</v>
      </c>
      <c r="H198" s="278">
        <v>821.03333333333353</v>
      </c>
      <c r="I198" s="278">
        <v>830.56666666666683</v>
      </c>
      <c r="J198" s="278">
        <v>837.48333333333346</v>
      </c>
      <c r="K198" s="276">
        <v>823.65</v>
      </c>
      <c r="L198" s="276">
        <v>807.2</v>
      </c>
      <c r="M198" s="276">
        <v>22.24147</v>
      </c>
    </row>
    <row r="199" spans="1:13">
      <c r="A199" s="267">
        <v>190</v>
      </c>
      <c r="B199" s="276" t="s">
        <v>108</v>
      </c>
      <c r="C199" s="277">
        <v>824.7</v>
      </c>
      <c r="D199" s="278">
        <v>827.9</v>
      </c>
      <c r="E199" s="278">
        <v>818.8</v>
      </c>
      <c r="F199" s="278">
        <v>812.9</v>
      </c>
      <c r="G199" s="278">
        <v>803.8</v>
      </c>
      <c r="H199" s="278">
        <v>833.8</v>
      </c>
      <c r="I199" s="278">
        <v>842.90000000000009</v>
      </c>
      <c r="J199" s="278">
        <v>848.8</v>
      </c>
      <c r="K199" s="276">
        <v>837</v>
      </c>
      <c r="L199" s="276">
        <v>822</v>
      </c>
      <c r="M199" s="276">
        <v>46.996389999999998</v>
      </c>
    </row>
    <row r="200" spans="1:13">
      <c r="A200" s="267">
        <v>191</v>
      </c>
      <c r="B200" s="276" t="s">
        <v>109</v>
      </c>
      <c r="C200" s="277">
        <v>2332.1</v>
      </c>
      <c r="D200" s="278">
        <v>2314.4499999999998</v>
      </c>
      <c r="E200" s="278">
        <v>2285.0999999999995</v>
      </c>
      <c r="F200" s="278">
        <v>2238.0999999999995</v>
      </c>
      <c r="G200" s="278">
        <v>2208.7499999999991</v>
      </c>
      <c r="H200" s="278">
        <v>2361.4499999999998</v>
      </c>
      <c r="I200" s="278">
        <v>2390.8000000000002</v>
      </c>
      <c r="J200" s="278">
        <v>2437.8000000000002</v>
      </c>
      <c r="K200" s="276">
        <v>2343.8000000000002</v>
      </c>
      <c r="L200" s="276">
        <v>2267.4499999999998</v>
      </c>
      <c r="M200" s="276">
        <v>63.982129999999998</v>
      </c>
    </row>
    <row r="201" spans="1:13">
      <c r="A201" s="267">
        <v>192</v>
      </c>
      <c r="B201" s="276" t="s">
        <v>252</v>
      </c>
      <c r="C201" s="277">
        <v>2435.85</v>
      </c>
      <c r="D201" s="278">
        <v>2438.0500000000002</v>
      </c>
      <c r="E201" s="278">
        <v>2413.1000000000004</v>
      </c>
      <c r="F201" s="278">
        <v>2390.3500000000004</v>
      </c>
      <c r="G201" s="278">
        <v>2365.4000000000005</v>
      </c>
      <c r="H201" s="278">
        <v>2460.8000000000002</v>
      </c>
      <c r="I201" s="278">
        <v>2485.75</v>
      </c>
      <c r="J201" s="278">
        <v>2508.5</v>
      </c>
      <c r="K201" s="276">
        <v>2463</v>
      </c>
      <c r="L201" s="276">
        <v>2415.3000000000002</v>
      </c>
      <c r="M201" s="276">
        <v>2.0705800000000001</v>
      </c>
    </row>
    <row r="202" spans="1:13">
      <c r="A202" s="267">
        <v>193</v>
      </c>
      <c r="B202" s="276" t="s">
        <v>110</v>
      </c>
      <c r="C202" s="277">
        <v>1371.7</v>
      </c>
      <c r="D202" s="278">
        <v>1373.4166666666667</v>
      </c>
      <c r="E202" s="278">
        <v>1358.2833333333335</v>
      </c>
      <c r="F202" s="278">
        <v>1344.8666666666668</v>
      </c>
      <c r="G202" s="278">
        <v>1329.7333333333336</v>
      </c>
      <c r="H202" s="278">
        <v>1386.8333333333335</v>
      </c>
      <c r="I202" s="278">
        <v>1401.9666666666667</v>
      </c>
      <c r="J202" s="278">
        <v>1415.3833333333334</v>
      </c>
      <c r="K202" s="276">
        <v>1388.55</v>
      </c>
      <c r="L202" s="276">
        <v>1360</v>
      </c>
      <c r="M202" s="276">
        <v>135.26974000000001</v>
      </c>
    </row>
    <row r="203" spans="1:13">
      <c r="A203" s="267">
        <v>194</v>
      </c>
      <c r="B203" s="276" t="s">
        <v>253</v>
      </c>
      <c r="C203" s="277">
        <v>630.4</v>
      </c>
      <c r="D203" s="278">
        <v>627.30000000000007</v>
      </c>
      <c r="E203" s="278">
        <v>621.50000000000011</v>
      </c>
      <c r="F203" s="278">
        <v>612.6</v>
      </c>
      <c r="G203" s="278">
        <v>606.80000000000007</v>
      </c>
      <c r="H203" s="278">
        <v>636.20000000000016</v>
      </c>
      <c r="I203" s="278">
        <v>642.00000000000011</v>
      </c>
      <c r="J203" s="278">
        <v>650.9000000000002</v>
      </c>
      <c r="K203" s="276">
        <v>633.1</v>
      </c>
      <c r="L203" s="276">
        <v>618.4</v>
      </c>
      <c r="M203" s="276">
        <v>35.552489999999999</v>
      </c>
    </row>
    <row r="204" spans="1:13">
      <c r="A204" s="267">
        <v>195</v>
      </c>
      <c r="B204" s="276" t="s">
        <v>251</v>
      </c>
      <c r="C204" s="277">
        <v>719.05</v>
      </c>
      <c r="D204" s="278">
        <v>716.31666666666661</v>
      </c>
      <c r="E204" s="278">
        <v>702.73333333333323</v>
      </c>
      <c r="F204" s="278">
        <v>686.41666666666663</v>
      </c>
      <c r="G204" s="278">
        <v>672.83333333333326</v>
      </c>
      <c r="H204" s="278">
        <v>732.63333333333321</v>
      </c>
      <c r="I204" s="278">
        <v>746.2166666666667</v>
      </c>
      <c r="J204" s="278">
        <v>762.53333333333319</v>
      </c>
      <c r="K204" s="276">
        <v>729.9</v>
      </c>
      <c r="L204" s="276">
        <v>700</v>
      </c>
      <c r="M204" s="276">
        <v>2.5284399999999998</v>
      </c>
    </row>
    <row r="205" spans="1:13">
      <c r="A205" s="267">
        <v>196</v>
      </c>
      <c r="B205" s="276" t="s">
        <v>394</v>
      </c>
      <c r="C205" s="277">
        <v>191.4</v>
      </c>
      <c r="D205" s="278">
        <v>190.4</v>
      </c>
      <c r="E205" s="278">
        <v>188.60000000000002</v>
      </c>
      <c r="F205" s="278">
        <v>185.8</v>
      </c>
      <c r="G205" s="278">
        <v>184.00000000000003</v>
      </c>
      <c r="H205" s="278">
        <v>193.20000000000002</v>
      </c>
      <c r="I205" s="278">
        <v>195.00000000000003</v>
      </c>
      <c r="J205" s="278">
        <v>197.8</v>
      </c>
      <c r="K205" s="276">
        <v>192.2</v>
      </c>
      <c r="L205" s="276">
        <v>187.6</v>
      </c>
      <c r="M205" s="276">
        <v>1.8108299999999999</v>
      </c>
    </row>
    <row r="206" spans="1:13">
      <c r="A206" s="267">
        <v>197</v>
      </c>
      <c r="B206" s="276" t="s">
        <v>395</v>
      </c>
      <c r="C206" s="277">
        <v>273.85000000000002</v>
      </c>
      <c r="D206" s="278">
        <v>271.11666666666667</v>
      </c>
      <c r="E206" s="278">
        <v>266.73333333333335</v>
      </c>
      <c r="F206" s="278">
        <v>259.61666666666667</v>
      </c>
      <c r="G206" s="278">
        <v>255.23333333333335</v>
      </c>
      <c r="H206" s="278">
        <v>278.23333333333335</v>
      </c>
      <c r="I206" s="278">
        <v>282.61666666666667</v>
      </c>
      <c r="J206" s="278">
        <v>289.73333333333335</v>
      </c>
      <c r="K206" s="276">
        <v>275.5</v>
      </c>
      <c r="L206" s="276">
        <v>264</v>
      </c>
      <c r="M206" s="276">
        <v>0.97992000000000001</v>
      </c>
    </row>
    <row r="207" spans="1:13">
      <c r="A207" s="267">
        <v>198</v>
      </c>
      <c r="B207" s="276" t="s">
        <v>111</v>
      </c>
      <c r="C207" s="277">
        <v>3085.8</v>
      </c>
      <c r="D207" s="278">
        <v>3074.2666666666664</v>
      </c>
      <c r="E207" s="278">
        <v>3048.5333333333328</v>
      </c>
      <c r="F207" s="278">
        <v>3011.2666666666664</v>
      </c>
      <c r="G207" s="278">
        <v>2985.5333333333328</v>
      </c>
      <c r="H207" s="278">
        <v>3111.5333333333328</v>
      </c>
      <c r="I207" s="278">
        <v>3137.2666666666664</v>
      </c>
      <c r="J207" s="278">
        <v>3174.5333333333328</v>
      </c>
      <c r="K207" s="276">
        <v>3100</v>
      </c>
      <c r="L207" s="276">
        <v>3037</v>
      </c>
      <c r="M207" s="276">
        <v>20.935580000000002</v>
      </c>
    </row>
    <row r="208" spans="1:13">
      <c r="A208" s="267">
        <v>199</v>
      </c>
      <c r="B208" s="276" t="s">
        <v>396</v>
      </c>
      <c r="C208" s="277">
        <v>16.850000000000001</v>
      </c>
      <c r="D208" s="278">
        <v>16.966666666666665</v>
      </c>
      <c r="E208" s="278">
        <v>16.733333333333331</v>
      </c>
      <c r="F208" s="278">
        <v>16.616666666666667</v>
      </c>
      <c r="G208" s="278">
        <v>16.383333333333333</v>
      </c>
      <c r="H208" s="278">
        <v>17.083333333333329</v>
      </c>
      <c r="I208" s="278">
        <v>17.316666666666663</v>
      </c>
      <c r="J208" s="278">
        <v>17.433333333333326</v>
      </c>
      <c r="K208" s="276">
        <v>17.2</v>
      </c>
      <c r="L208" s="276">
        <v>16.850000000000001</v>
      </c>
      <c r="M208" s="276">
        <v>36.887990000000002</v>
      </c>
    </row>
    <row r="209" spans="1:13">
      <c r="A209" s="267">
        <v>200</v>
      </c>
      <c r="B209" s="276" t="s">
        <v>398</v>
      </c>
      <c r="C209" s="277">
        <v>121.7</v>
      </c>
      <c r="D209" s="278">
        <v>121.73333333333333</v>
      </c>
      <c r="E209" s="278">
        <v>118.96666666666667</v>
      </c>
      <c r="F209" s="278">
        <v>116.23333333333333</v>
      </c>
      <c r="G209" s="278">
        <v>113.46666666666667</v>
      </c>
      <c r="H209" s="278">
        <v>124.46666666666667</v>
      </c>
      <c r="I209" s="278">
        <v>127.23333333333335</v>
      </c>
      <c r="J209" s="278">
        <v>129.96666666666667</v>
      </c>
      <c r="K209" s="276">
        <v>124.5</v>
      </c>
      <c r="L209" s="276">
        <v>119</v>
      </c>
      <c r="M209" s="276">
        <v>4.14907</v>
      </c>
    </row>
    <row r="210" spans="1:13">
      <c r="A210" s="267">
        <v>201</v>
      </c>
      <c r="B210" s="276" t="s">
        <v>114</v>
      </c>
      <c r="C210" s="277">
        <v>208.6</v>
      </c>
      <c r="D210" s="278">
        <v>208.08333333333334</v>
      </c>
      <c r="E210" s="278">
        <v>204.76666666666668</v>
      </c>
      <c r="F210" s="278">
        <v>200.93333333333334</v>
      </c>
      <c r="G210" s="278">
        <v>197.61666666666667</v>
      </c>
      <c r="H210" s="278">
        <v>211.91666666666669</v>
      </c>
      <c r="I210" s="278">
        <v>215.23333333333335</v>
      </c>
      <c r="J210" s="278">
        <v>219.06666666666669</v>
      </c>
      <c r="K210" s="276">
        <v>211.4</v>
      </c>
      <c r="L210" s="276">
        <v>204.25</v>
      </c>
      <c r="M210" s="276">
        <v>408.05592999999999</v>
      </c>
    </row>
    <row r="211" spans="1:13">
      <c r="A211" s="267">
        <v>202</v>
      </c>
      <c r="B211" s="276" t="s">
        <v>400</v>
      </c>
      <c r="C211" s="277">
        <v>35.1</v>
      </c>
      <c r="D211" s="278">
        <v>35.1</v>
      </c>
      <c r="E211" s="278">
        <v>34.400000000000006</v>
      </c>
      <c r="F211" s="278">
        <v>33.700000000000003</v>
      </c>
      <c r="G211" s="278">
        <v>33.000000000000007</v>
      </c>
      <c r="H211" s="278">
        <v>35.800000000000004</v>
      </c>
      <c r="I211" s="278">
        <v>36.500000000000007</v>
      </c>
      <c r="J211" s="278">
        <v>37.200000000000003</v>
      </c>
      <c r="K211" s="276">
        <v>35.799999999999997</v>
      </c>
      <c r="L211" s="276">
        <v>34.4</v>
      </c>
      <c r="M211" s="276">
        <v>15.656700000000001</v>
      </c>
    </row>
    <row r="212" spans="1:13">
      <c r="A212" s="267">
        <v>203</v>
      </c>
      <c r="B212" s="276" t="s">
        <v>115</v>
      </c>
      <c r="C212" s="277">
        <v>213.6</v>
      </c>
      <c r="D212" s="278">
        <v>214.13333333333333</v>
      </c>
      <c r="E212" s="278">
        <v>212.06666666666666</v>
      </c>
      <c r="F212" s="278">
        <v>210.53333333333333</v>
      </c>
      <c r="G212" s="278">
        <v>208.46666666666667</v>
      </c>
      <c r="H212" s="278">
        <v>215.66666666666666</v>
      </c>
      <c r="I212" s="278">
        <v>217.73333333333332</v>
      </c>
      <c r="J212" s="278">
        <v>219.26666666666665</v>
      </c>
      <c r="K212" s="276">
        <v>216.2</v>
      </c>
      <c r="L212" s="276">
        <v>212.6</v>
      </c>
      <c r="M212" s="276">
        <v>37.52704</v>
      </c>
    </row>
    <row r="213" spans="1:13">
      <c r="A213" s="267">
        <v>204</v>
      </c>
      <c r="B213" s="276" t="s">
        <v>116</v>
      </c>
      <c r="C213" s="277">
        <v>2192.1</v>
      </c>
      <c r="D213" s="278">
        <v>2173.1166666666668</v>
      </c>
      <c r="E213" s="278">
        <v>2142.2333333333336</v>
      </c>
      <c r="F213" s="278">
        <v>2092.3666666666668</v>
      </c>
      <c r="G213" s="278">
        <v>2061.4833333333336</v>
      </c>
      <c r="H213" s="278">
        <v>2222.9833333333336</v>
      </c>
      <c r="I213" s="278">
        <v>2253.8666666666668</v>
      </c>
      <c r="J213" s="278">
        <v>2303.7333333333336</v>
      </c>
      <c r="K213" s="276">
        <v>2204</v>
      </c>
      <c r="L213" s="276">
        <v>2123.25</v>
      </c>
      <c r="M213" s="276">
        <v>30.105119999999999</v>
      </c>
    </row>
    <row r="214" spans="1:13">
      <c r="A214" s="267">
        <v>205</v>
      </c>
      <c r="B214" s="276" t="s">
        <v>254</v>
      </c>
      <c r="C214" s="277">
        <v>228.8</v>
      </c>
      <c r="D214" s="278">
        <v>227</v>
      </c>
      <c r="E214" s="278">
        <v>224</v>
      </c>
      <c r="F214" s="278">
        <v>219.2</v>
      </c>
      <c r="G214" s="278">
        <v>216.2</v>
      </c>
      <c r="H214" s="278">
        <v>231.8</v>
      </c>
      <c r="I214" s="278">
        <v>234.8</v>
      </c>
      <c r="J214" s="278">
        <v>239.60000000000002</v>
      </c>
      <c r="K214" s="276">
        <v>230</v>
      </c>
      <c r="L214" s="276">
        <v>222.2</v>
      </c>
      <c r="M214" s="276">
        <v>17.903849999999998</v>
      </c>
    </row>
    <row r="215" spans="1:13">
      <c r="A215" s="267">
        <v>206</v>
      </c>
      <c r="B215" s="276" t="s">
        <v>401</v>
      </c>
      <c r="C215" s="277">
        <v>28867</v>
      </c>
      <c r="D215" s="278">
        <v>28990.666666666668</v>
      </c>
      <c r="E215" s="278">
        <v>28581.333333333336</v>
      </c>
      <c r="F215" s="278">
        <v>28295.666666666668</v>
      </c>
      <c r="G215" s="278">
        <v>27886.333333333336</v>
      </c>
      <c r="H215" s="278">
        <v>29276.333333333336</v>
      </c>
      <c r="I215" s="278">
        <v>29685.666666666672</v>
      </c>
      <c r="J215" s="278">
        <v>29971.333333333336</v>
      </c>
      <c r="K215" s="276">
        <v>29400</v>
      </c>
      <c r="L215" s="276">
        <v>28705</v>
      </c>
      <c r="M215" s="276">
        <v>2.1770000000000001E-2</v>
      </c>
    </row>
    <row r="216" spans="1:13">
      <c r="A216" s="267">
        <v>207</v>
      </c>
      <c r="B216" s="276" t="s">
        <v>397</v>
      </c>
      <c r="C216" s="277">
        <v>45.95</v>
      </c>
      <c r="D216" s="278">
        <v>45.783333333333331</v>
      </c>
      <c r="E216" s="278">
        <v>45.166666666666664</v>
      </c>
      <c r="F216" s="278">
        <v>44.383333333333333</v>
      </c>
      <c r="G216" s="278">
        <v>43.766666666666666</v>
      </c>
      <c r="H216" s="278">
        <v>46.566666666666663</v>
      </c>
      <c r="I216" s="278">
        <v>47.183333333333337</v>
      </c>
      <c r="J216" s="278">
        <v>47.966666666666661</v>
      </c>
      <c r="K216" s="276">
        <v>46.4</v>
      </c>
      <c r="L216" s="276">
        <v>45</v>
      </c>
      <c r="M216" s="276">
        <v>11.306900000000001</v>
      </c>
    </row>
    <row r="217" spans="1:13">
      <c r="A217" s="267">
        <v>208</v>
      </c>
      <c r="B217" s="276" t="s">
        <v>255</v>
      </c>
      <c r="C217" s="277">
        <v>32.85</v>
      </c>
      <c r="D217" s="278">
        <v>32.883333333333333</v>
      </c>
      <c r="E217" s="278">
        <v>32.366666666666667</v>
      </c>
      <c r="F217" s="278">
        <v>31.883333333333333</v>
      </c>
      <c r="G217" s="278">
        <v>31.366666666666667</v>
      </c>
      <c r="H217" s="278">
        <v>33.366666666666667</v>
      </c>
      <c r="I217" s="278">
        <v>33.883333333333333</v>
      </c>
      <c r="J217" s="278">
        <v>34.366666666666667</v>
      </c>
      <c r="K217" s="276">
        <v>33.4</v>
      </c>
      <c r="L217" s="276">
        <v>32.4</v>
      </c>
      <c r="M217" s="276">
        <v>18.064620000000001</v>
      </c>
    </row>
    <row r="218" spans="1:13">
      <c r="A218" s="267">
        <v>209</v>
      </c>
      <c r="B218" s="276" t="s">
        <v>415</v>
      </c>
      <c r="C218" s="277">
        <v>55.1</v>
      </c>
      <c r="D218" s="278">
        <v>53.733333333333341</v>
      </c>
      <c r="E218" s="278">
        <v>49.51666666666668</v>
      </c>
      <c r="F218" s="278">
        <v>43.933333333333337</v>
      </c>
      <c r="G218" s="278">
        <v>39.716666666666676</v>
      </c>
      <c r="H218" s="278">
        <v>59.316666666666684</v>
      </c>
      <c r="I218" s="278">
        <v>63.533333333333339</v>
      </c>
      <c r="J218" s="278">
        <v>69.116666666666688</v>
      </c>
      <c r="K218" s="276">
        <v>57.95</v>
      </c>
      <c r="L218" s="276">
        <v>48.15</v>
      </c>
      <c r="M218" s="276">
        <v>243.2792</v>
      </c>
    </row>
    <row r="219" spans="1:13">
      <c r="A219" s="267">
        <v>210</v>
      </c>
      <c r="B219" s="276" t="s">
        <v>117</v>
      </c>
      <c r="C219" s="277">
        <v>171.05</v>
      </c>
      <c r="D219" s="278">
        <v>167.96666666666667</v>
      </c>
      <c r="E219" s="278">
        <v>160.58333333333334</v>
      </c>
      <c r="F219" s="278">
        <v>150.11666666666667</v>
      </c>
      <c r="G219" s="278">
        <v>142.73333333333335</v>
      </c>
      <c r="H219" s="278">
        <v>178.43333333333334</v>
      </c>
      <c r="I219" s="278">
        <v>185.81666666666666</v>
      </c>
      <c r="J219" s="278">
        <v>196.28333333333333</v>
      </c>
      <c r="K219" s="276">
        <v>175.35</v>
      </c>
      <c r="L219" s="276">
        <v>157.5</v>
      </c>
      <c r="M219" s="276">
        <v>638.68645000000004</v>
      </c>
    </row>
    <row r="220" spans="1:13">
      <c r="A220" s="267">
        <v>211</v>
      </c>
      <c r="B220" s="276" t="s">
        <v>118</v>
      </c>
      <c r="C220" s="277">
        <v>476.7</v>
      </c>
      <c r="D220" s="278">
        <v>477.2</v>
      </c>
      <c r="E220" s="278">
        <v>470.84999999999997</v>
      </c>
      <c r="F220" s="278">
        <v>465</v>
      </c>
      <c r="G220" s="278">
        <v>458.65</v>
      </c>
      <c r="H220" s="278">
        <v>483.04999999999995</v>
      </c>
      <c r="I220" s="278">
        <v>489.4</v>
      </c>
      <c r="J220" s="278">
        <v>495.24999999999994</v>
      </c>
      <c r="K220" s="276">
        <v>483.55</v>
      </c>
      <c r="L220" s="276">
        <v>471.35</v>
      </c>
      <c r="M220" s="276">
        <v>310.71571999999998</v>
      </c>
    </row>
    <row r="221" spans="1:13">
      <c r="A221" s="267">
        <v>213</v>
      </c>
      <c r="B221" s="276" t="s">
        <v>256</v>
      </c>
      <c r="C221" s="277">
        <v>1259.3499999999999</v>
      </c>
      <c r="D221" s="278">
        <v>1259.3</v>
      </c>
      <c r="E221" s="278">
        <v>1248.05</v>
      </c>
      <c r="F221" s="278">
        <v>1236.75</v>
      </c>
      <c r="G221" s="278">
        <v>1225.5</v>
      </c>
      <c r="H221" s="278">
        <v>1270.5999999999999</v>
      </c>
      <c r="I221" s="278">
        <v>1281.8499999999999</v>
      </c>
      <c r="J221" s="278">
        <v>1293.1499999999999</v>
      </c>
      <c r="K221" s="276">
        <v>1270.55</v>
      </c>
      <c r="L221" s="276">
        <v>1248</v>
      </c>
      <c r="M221" s="276">
        <v>5.4645400000000004</v>
      </c>
    </row>
    <row r="222" spans="1:13">
      <c r="A222" s="267">
        <v>214</v>
      </c>
      <c r="B222" s="276" t="s">
        <v>119</v>
      </c>
      <c r="C222" s="277">
        <v>429.45</v>
      </c>
      <c r="D222" s="278">
        <v>429.2833333333333</v>
      </c>
      <c r="E222" s="278">
        <v>425.06666666666661</v>
      </c>
      <c r="F222" s="278">
        <v>420.68333333333328</v>
      </c>
      <c r="G222" s="278">
        <v>416.46666666666658</v>
      </c>
      <c r="H222" s="278">
        <v>433.66666666666663</v>
      </c>
      <c r="I222" s="278">
        <v>437.88333333333333</v>
      </c>
      <c r="J222" s="278">
        <v>442.26666666666665</v>
      </c>
      <c r="K222" s="276">
        <v>433.5</v>
      </c>
      <c r="L222" s="276">
        <v>424.9</v>
      </c>
      <c r="M222" s="276">
        <v>13.680619999999999</v>
      </c>
    </row>
    <row r="223" spans="1:13">
      <c r="A223" s="267">
        <v>215</v>
      </c>
      <c r="B223" s="276" t="s">
        <v>403</v>
      </c>
      <c r="C223" s="277">
        <v>2604.75</v>
      </c>
      <c r="D223" s="278">
        <v>2618.25</v>
      </c>
      <c r="E223" s="278">
        <v>2587.5</v>
      </c>
      <c r="F223" s="278">
        <v>2570.25</v>
      </c>
      <c r="G223" s="278">
        <v>2539.5</v>
      </c>
      <c r="H223" s="278">
        <v>2635.5</v>
      </c>
      <c r="I223" s="278">
        <v>2666.25</v>
      </c>
      <c r="J223" s="278">
        <v>2683.5</v>
      </c>
      <c r="K223" s="276">
        <v>2649</v>
      </c>
      <c r="L223" s="276">
        <v>2601</v>
      </c>
      <c r="M223" s="276">
        <v>8.3400000000000002E-3</v>
      </c>
    </row>
    <row r="224" spans="1:13">
      <c r="A224" s="267">
        <v>216</v>
      </c>
      <c r="B224" s="276" t="s">
        <v>257</v>
      </c>
      <c r="C224" s="277">
        <v>37.1</v>
      </c>
      <c r="D224" s="278">
        <v>37.233333333333327</v>
      </c>
      <c r="E224" s="278">
        <v>36.716666666666654</v>
      </c>
      <c r="F224" s="278">
        <v>36.333333333333329</v>
      </c>
      <c r="G224" s="278">
        <v>35.816666666666656</v>
      </c>
      <c r="H224" s="278">
        <v>37.616666666666653</v>
      </c>
      <c r="I224" s="278">
        <v>38.133333333333319</v>
      </c>
      <c r="J224" s="278">
        <v>38.516666666666652</v>
      </c>
      <c r="K224" s="276">
        <v>37.75</v>
      </c>
      <c r="L224" s="276">
        <v>36.85</v>
      </c>
      <c r="M224" s="276">
        <v>10.44964</v>
      </c>
    </row>
    <row r="225" spans="1:13">
      <c r="A225" s="267">
        <v>217</v>
      </c>
      <c r="B225" s="276" t="s">
        <v>120</v>
      </c>
      <c r="C225" s="277">
        <v>8.5</v>
      </c>
      <c r="D225" s="278">
        <v>8.5166666666666657</v>
      </c>
      <c r="E225" s="278">
        <v>8.3833333333333311</v>
      </c>
      <c r="F225" s="278">
        <v>8.2666666666666657</v>
      </c>
      <c r="G225" s="278">
        <v>8.1333333333333311</v>
      </c>
      <c r="H225" s="278">
        <v>8.6333333333333311</v>
      </c>
      <c r="I225" s="278">
        <v>8.7666666666666639</v>
      </c>
      <c r="J225" s="278">
        <v>8.8833333333333311</v>
      </c>
      <c r="K225" s="276">
        <v>8.65</v>
      </c>
      <c r="L225" s="276">
        <v>8.4</v>
      </c>
      <c r="M225" s="276">
        <v>1037.03745</v>
      </c>
    </row>
    <row r="226" spans="1:13">
      <c r="A226" s="267">
        <v>218</v>
      </c>
      <c r="B226" s="276" t="s">
        <v>404</v>
      </c>
      <c r="C226" s="277">
        <v>31.05</v>
      </c>
      <c r="D226" s="278">
        <v>30.916666666666668</v>
      </c>
      <c r="E226" s="278">
        <v>30.583333333333336</v>
      </c>
      <c r="F226" s="278">
        <v>30.116666666666667</v>
      </c>
      <c r="G226" s="278">
        <v>29.783333333333335</v>
      </c>
      <c r="H226" s="278">
        <v>31.383333333333336</v>
      </c>
      <c r="I226" s="278">
        <v>31.716666666666672</v>
      </c>
      <c r="J226" s="278">
        <v>32.183333333333337</v>
      </c>
      <c r="K226" s="276">
        <v>31.25</v>
      </c>
      <c r="L226" s="276">
        <v>30.45</v>
      </c>
      <c r="M226" s="276">
        <v>30.133749999999999</v>
      </c>
    </row>
    <row r="227" spans="1:13">
      <c r="A227" s="267">
        <v>219</v>
      </c>
      <c r="B227" s="276" t="s">
        <v>121</v>
      </c>
      <c r="C227" s="277">
        <v>32.950000000000003</v>
      </c>
      <c r="D227" s="278">
        <v>32.950000000000003</v>
      </c>
      <c r="E227" s="278">
        <v>32.550000000000004</v>
      </c>
      <c r="F227" s="278">
        <v>32.15</v>
      </c>
      <c r="G227" s="278">
        <v>31.75</v>
      </c>
      <c r="H227" s="278">
        <v>33.350000000000009</v>
      </c>
      <c r="I227" s="278">
        <v>33.750000000000014</v>
      </c>
      <c r="J227" s="278">
        <v>34.150000000000013</v>
      </c>
      <c r="K227" s="276">
        <v>33.35</v>
      </c>
      <c r="L227" s="276">
        <v>32.549999999999997</v>
      </c>
      <c r="M227" s="276">
        <v>237.83588</v>
      </c>
    </row>
    <row r="228" spans="1:13">
      <c r="A228" s="267">
        <v>220</v>
      </c>
      <c r="B228" s="276" t="s">
        <v>416</v>
      </c>
      <c r="C228" s="277">
        <v>208.7</v>
      </c>
      <c r="D228" s="278">
        <v>206.96666666666667</v>
      </c>
      <c r="E228" s="278">
        <v>203.93333333333334</v>
      </c>
      <c r="F228" s="278">
        <v>199.16666666666666</v>
      </c>
      <c r="G228" s="278">
        <v>196.13333333333333</v>
      </c>
      <c r="H228" s="278">
        <v>211.73333333333335</v>
      </c>
      <c r="I228" s="278">
        <v>214.76666666666671</v>
      </c>
      <c r="J228" s="278">
        <v>219.53333333333336</v>
      </c>
      <c r="K228" s="276">
        <v>210</v>
      </c>
      <c r="L228" s="276">
        <v>202.2</v>
      </c>
      <c r="M228" s="276">
        <v>9.3580699999999997</v>
      </c>
    </row>
    <row r="229" spans="1:13">
      <c r="A229" s="267">
        <v>221</v>
      </c>
      <c r="B229" s="276" t="s">
        <v>405</v>
      </c>
      <c r="C229" s="277">
        <v>783.4</v>
      </c>
      <c r="D229" s="278">
        <v>775.76666666666677</v>
      </c>
      <c r="E229" s="278">
        <v>752.63333333333355</v>
      </c>
      <c r="F229" s="278">
        <v>721.86666666666679</v>
      </c>
      <c r="G229" s="278">
        <v>698.73333333333358</v>
      </c>
      <c r="H229" s="278">
        <v>806.53333333333353</v>
      </c>
      <c r="I229" s="278">
        <v>829.66666666666674</v>
      </c>
      <c r="J229" s="278">
        <v>860.43333333333351</v>
      </c>
      <c r="K229" s="276">
        <v>798.9</v>
      </c>
      <c r="L229" s="276">
        <v>745</v>
      </c>
      <c r="M229" s="276">
        <v>1.1799599999999999</v>
      </c>
    </row>
    <row r="230" spans="1:13">
      <c r="A230" s="267">
        <v>222</v>
      </c>
      <c r="B230" s="276" t="s">
        <v>406</v>
      </c>
      <c r="C230" s="277">
        <v>6</v>
      </c>
      <c r="D230" s="278">
        <v>6.05</v>
      </c>
      <c r="E230" s="278">
        <v>5.8999999999999995</v>
      </c>
      <c r="F230" s="278">
        <v>5.8</v>
      </c>
      <c r="G230" s="278">
        <v>5.6499999999999995</v>
      </c>
      <c r="H230" s="278">
        <v>6.1499999999999995</v>
      </c>
      <c r="I230" s="278">
        <v>6.3</v>
      </c>
      <c r="J230" s="278">
        <v>6.3999999999999995</v>
      </c>
      <c r="K230" s="276">
        <v>6.2</v>
      </c>
      <c r="L230" s="276">
        <v>5.95</v>
      </c>
      <c r="M230" s="276">
        <v>17.219650000000001</v>
      </c>
    </row>
    <row r="231" spans="1:13">
      <c r="A231" s="267">
        <v>223</v>
      </c>
      <c r="B231" s="276" t="s">
        <v>122</v>
      </c>
      <c r="C231" s="277">
        <v>438.3</v>
      </c>
      <c r="D231" s="278">
        <v>441.33333333333331</v>
      </c>
      <c r="E231" s="278">
        <v>432.76666666666665</v>
      </c>
      <c r="F231" s="278">
        <v>427.23333333333335</v>
      </c>
      <c r="G231" s="278">
        <v>418.66666666666669</v>
      </c>
      <c r="H231" s="278">
        <v>446.86666666666662</v>
      </c>
      <c r="I231" s="278">
        <v>455.43333333333334</v>
      </c>
      <c r="J231" s="278">
        <v>460.96666666666658</v>
      </c>
      <c r="K231" s="276">
        <v>449.9</v>
      </c>
      <c r="L231" s="276">
        <v>435.8</v>
      </c>
      <c r="M231" s="276">
        <v>32.627809999999997</v>
      </c>
    </row>
    <row r="232" spans="1:13">
      <c r="A232" s="267">
        <v>224</v>
      </c>
      <c r="B232" s="276" t="s">
        <v>407</v>
      </c>
      <c r="C232" s="277">
        <v>92.05</v>
      </c>
      <c r="D232" s="278">
        <v>91.866666666666674</v>
      </c>
      <c r="E232" s="278">
        <v>90.583333333333343</v>
      </c>
      <c r="F232" s="278">
        <v>89.116666666666674</v>
      </c>
      <c r="G232" s="278">
        <v>87.833333333333343</v>
      </c>
      <c r="H232" s="278">
        <v>93.333333333333343</v>
      </c>
      <c r="I232" s="278">
        <v>94.616666666666674</v>
      </c>
      <c r="J232" s="278">
        <v>96.083333333333343</v>
      </c>
      <c r="K232" s="276">
        <v>93.15</v>
      </c>
      <c r="L232" s="276">
        <v>90.4</v>
      </c>
      <c r="M232" s="276">
        <v>3.84789</v>
      </c>
    </row>
    <row r="233" spans="1:13">
      <c r="A233" s="267">
        <v>225</v>
      </c>
      <c r="B233" s="276" t="s">
        <v>1603</v>
      </c>
      <c r="C233" s="277">
        <v>944</v>
      </c>
      <c r="D233" s="278">
        <v>930.25</v>
      </c>
      <c r="E233" s="278">
        <v>912.75</v>
      </c>
      <c r="F233" s="278">
        <v>881.5</v>
      </c>
      <c r="G233" s="278">
        <v>864</v>
      </c>
      <c r="H233" s="278">
        <v>961.5</v>
      </c>
      <c r="I233" s="278">
        <v>979</v>
      </c>
      <c r="J233" s="278">
        <v>1010.25</v>
      </c>
      <c r="K233" s="276">
        <v>947.75</v>
      </c>
      <c r="L233" s="276">
        <v>899</v>
      </c>
      <c r="M233" s="276">
        <v>0.26378000000000001</v>
      </c>
    </row>
    <row r="234" spans="1:13">
      <c r="A234" s="267">
        <v>226</v>
      </c>
      <c r="B234" s="276" t="s">
        <v>260</v>
      </c>
      <c r="C234" s="277">
        <v>111.95</v>
      </c>
      <c r="D234" s="278">
        <v>111.63333333333334</v>
      </c>
      <c r="E234" s="278">
        <v>109.36666666666667</v>
      </c>
      <c r="F234" s="278">
        <v>106.78333333333333</v>
      </c>
      <c r="G234" s="278">
        <v>104.51666666666667</v>
      </c>
      <c r="H234" s="278">
        <v>114.21666666666668</v>
      </c>
      <c r="I234" s="278">
        <v>116.48333333333336</v>
      </c>
      <c r="J234" s="278">
        <v>119.06666666666669</v>
      </c>
      <c r="K234" s="276">
        <v>113.9</v>
      </c>
      <c r="L234" s="276">
        <v>109.05</v>
      </c>
      <c r="M234" s="276">
        <v>31.049990000000001</v>
      </c>
    </row>
    <row r="235" spans="1:13">
      <c r="A235" s="267">
        <v>227</v>
      </c>
      <c r="B235" s="276" t="s">
        <v>412</v>
      </c>
      <c r="C235" s="277">
        <v>125.25</v>
      </c>
      <c r="D235" s="278">
        <v>123.8</v>
      </c>
      <c r="E235" s="278">
        <v>121.75</v>
      </c>
      <c r="F235" s="278">
        <v>118.25</v>
      </c>
      <c r="G235" s="278">
        <v>116.2</v>
      </c>
      <c r="H235" s="278">
        <v>127.3</v>
      </c>
      <c r="I235" s="278">
        <v>129.34999999999997</v>
      </c>
      <c r="J235" s="278">
        <v>132.85</v>
      </c>
      <c r="K235" s="276">
        <v>125.85</v>
      </c>
      <c r="L235" s="276">
        <v>120.3</v>
      </c>
      <c r="M235" s="276">
        <v>20.732869999999998</v>
      </c>
    </row>
    <row r="236" spans="1:13">
      <c r="A236" s="267">
        <v>228</v>
      </c>
      <c r="B236" s="276" t="s">
        <v>1615</v>
      </c>
      <c r="C236" s="277">
        <v>4958.6499999999996</v>
      </c>
      <c r="D236" s="278">
        <v>4965.8666666666659</v>
      </c>
      <c r="E236" s="278">
        <v>4932.7833333333319</v>
      </c>
      <c r="F236" s="278">
        <v>4906.9166666666661</v>
      </c>
      <c r="G236" s="278">
        <v>4873.8333333333321</v>
      </c>
      <c r="H236" s="278">
        <v>4991.7333333333318</v>
      </c>
      <c r="I236" s="278">
        <v>5024.8166666666657</v>
      </c>
      <c r="J236" s="278">
        <v>5050.6833333333316</v>
      </c>
      <c r="K236" s="276">
        <v>4998.95</v>
      </c>
      <c r="L236" s="276">
        <v>4940</v>
      </c>
      <c r="M236" s="276">
        <v>0.21903</v>
      </c>
    </row>
    <row r="237" spans="1:13">
      <c r="A237" s="267">
        <v>229</v>
      </c>
      <c r="B237" s="276" t="s">
        <v>259</v>
      </c>
      <c r="C237" s="277">
        <v>61.95</v>
      </c>
      <c r="D237" s="278">
        <v>62.033333333333331</v>
      </c>
      <c r="E237" s="278">
        <v>61.316666666666663</v>
      </c>
      <c r="F237" s="278">
        <v>60.68333333333333</v>
      </c>
      <c r="G237" s="278">
        <v>59.966666666666661</v>
      </c>
      <c r="H237" s="278">
        <v>62.666666666666664</v>
      </c>
      <c r="I237" s="278">
        <v>63.383333333333333</v>
      </c>
      <c r="J237" s="278">
        <v>64.016666666666666</v>
      </c>
      <c r="K237" s="276">
        <v>62.75</v>
      </c>
      <c r="L237" s="276">
        <v>61.4</v>
      </c>
      <c r="M237" s="276">
        <v>12.29303</v>
      </c>
    </row>
    <row r="238" spans="1:13">
      <c r="A238" s="267">
        <v>230</v>
      </c>
      <c r="B238" s="276" t="s">
        <v>123</v>
      </c>
      <c r="C238" s="277">
        <v>1631.05</v>
      </c>
      <c r="D238" s="278">
        <v>1629.1833333333334</v>
      </c>
      <c r="E238" s="278">
        <v>1608.3666666666668</v>
      </c>
      <c r="F238" s="278">
        <v>1585.6833333333334</v>
      </c>
      <c r="G238" s="278">
        <v>1564.8666666666668</v>
      </c>
      <c r="H238" s="278">
        <v>1651.8666666666668</v>
      </c>
      <c r="I238" s="278">
        <v>1672.6833333333334</v>
      </c>
      <c r="J238" s="278">
        <v>1695.3666666666668</v>
      </c>
      <c r="K238" s="276">
        <v>1650</v>
      </c>
      <c r="L238" s="276">
        <v>1606.5</v>
      </c>
      <c r="M238" s="276">
        <v>19.08193</v>
      </c>
    </row>
    <row r="239" spans="1:13">
      <c r="A239" s="267">
        <v>231</v>
      </c>
      <c r="B239" s="276" t="s">
        <v>1622</v>
      </c>
      <c r="C239" s="277">
        <v>255.55</v>
      </c>
      <c r="D239" s="278">
        <v>255.01666666666665</v>
      </c>
      <c r="E239" s="278">
        <v>253.08333333333331</v>
      </c>
      <c r="F239" s="278">
        <v>250.61666666666667</v>
      </c>
      <c r="G239" s="278">
        <v>248.68333333333334</v>
      </c>
      <c r="H239" s="278">
        <v>257.48333333333329</v>
      </c>
      <c r="I239" s="278">
        <v>259.41666666666663</v>
      </c>
      <c r="J239" s="278">
        <v>261.88333333333327</v>
      </c>
      <c r="K239" s="276">
        <v>256.95</v>
      </c>
      <c r="L239" s="276">
        <v>252.55</v>
      </c>
      <c r="M239" s="276">
        <v>0.73563000000000001</v>
      </c>
    </row>
    <row r="240" spans="1:13">
      <c r="A240" s="267">
        <v>232</v>
      </c>
      <c r="B240" s="276" t="s">
        <v>418</v>
      </c>
      <c r="C240" s="277">
        <v>295.64999999999998</v>
      </c>
      <c r="D240" s="278">
        <v>295.13333333333333</v>
      </c>
      <c r="E240" s="278">
        <v>290.26666666666665</v>
      </c>
      <c r="F240" s="278">
        <v>284.88333333333333</v>
      </c>
      <c r="G240" s="278">
        <v>280.01666666666665</v>
      </c>
      <c r="H240" s="278">
        <v>300.51666666666665</v>
      </c>
      <c r="I240" s="278">
        <v>305.38333333333333</v>
      </c>
      <c r="J240" s="278">
        <v>310.76666666666665</v>
      </c>
      <c r="K240" s="276">
        <v>300</v>
      </c>
      <c r="L240" s="276">
        <v>289.75</v>
      </c>
      <c r="M240" s="276">
        <v>0.25518999999999997</v>
      </c>
    </row>
    <row r="241" spans="1:13">
      <c r="A241" s="267">
        <v>233</v>
      </c>
      <c r="B241" s="276" t="s">
        <v>124</v>
      </c>
      <c r="C241" s="277">
        <v>769.2</v>
      </c>
      <c r="D241" s="278">
        <v>777.95000000000016</v>
      </c>
      <c r="E241" s="278">
        <v>753.0500000000003</v>
      </c>
      <c r="F241" s="278">
        <v>736.90000000000009</v>
      </c>
      <c r="G241" s="278">
        <v>712.00000000000023</v>
      </c>
      <c r="H241" s="278">
        <v>794.10000000000036</v>
      </c>
      <c r="I241" s="278">
        <v>819.00000000000023</v>
      </c>
      <c r="J241" s="278">
        <v>835.15000000000043</v>
      </c>
      <c r="K241" s="276">
        <v>802.85</v>
      </c>
      <c r="L241" s="276">
        <v>761.8</v>
      </c>
      <c r="M241" s="276">
        <v>283.87177000000003</v>
      </c>
    </row>
    <row r="242" spans="1:13">
      <c r="A242" s="267">
        <v>234</v>
      </c>
      <c r="B242" s="276" t="s">
        <v>419</v>
      </c>
      <c r="C242" s="277">
        <v>85.95</v>
      </c>
      <c r="D242" s="278">
        <v>85.34999999999998</v>
      </c>
      <c r="E242" s="278">
        <v>83.19999999999996</v>
      </c>
      <c r="F242" s="278">
        <v>80.449999999999974</v>
      </c>
      <c r="G242" s="278">
        <v>78.299999999999955</v>
      </c>
      <c r="H242" s="278">
        <v>88.099999999999966</v>
      </c>
      <c r="I242" s="278">
        <v>90.249999999999972</v>
      </c>
      <c r="J242" s="278">
        <v>92.999999999999972</v>
      </c>
      <c r="K242" s="276">
        <v>87.5</v>
      </c>
      <c r="L242" s="276">
        <v>82.6</v>
      </c>
      <c r="M242" s="276">
        <v>21.6554</v>
      </c>
    </row>
    <row r="243" spans="1:13">
      <c r="A243" s="267">
        <v>235</v>
      </c>
      <c r="B243" s="276" t="s">
        <v>125</v>
      </c>
      <c r="C243" s="277">
        <v>179.2</v>
      </c>
      <c r="D243" s="278">
        <v>179.20000000000002</v>
      </c>
      <c r="E243" s="278">
        <v>176.60000000000002</v>
      </c>
      <c r="F243" s="278">
        <v>174</v>
      </c>
      <c r="G243" s="278">
        <v>171.4</v>
      </c>
      <c r="H243" s="278">
        <v>181.80000000000004</v>
      </c>
      <c r="I243" s="278">
        <v>184.4</v>
      </c>
      <c r="J243" s="278">
        <v>187.00000000000006</v>
      </c>
      <c r="K243" s="276">
        <v>181.8</v>
      </c>
      <c r="L243" s="276">
        <v>176.6</v>
      </c>
      <c r="M243" s="276">
        <v>101.08869</v>
      </c>
    </row>
    <row r="244" spans="1:13">
      <c r="A244" s="267">
        <v>236</v>
      </c>
      <c r="B244" s="276" t="s">
        <v>126</v>
      </c>
      <c r="C244" s="277">
        <v>1117.75</v>
      </c>
      <c r="D244" s="278">
        <v>1124.5</v>
      </c>
      <c r="E244" s="278">
        <v>1107</v>
      </c>
      <c r="F244" s="278">
        <v>1096.25</v>
      </c>
      <c r="G244" s="278">
        <v>1078.75</v>
      </c>
      <c r="H244" s="278">
        <v>1135.25</v>
      </c>
      <c r="I244" s="278">
        <v>1152.75</v>
      </c>
      <c r="J244" s="278">
        <v>1163.5</v>
      </c>
      <c r="K244" s="276">
        <v>1142</v>
      </c>
      <c r="L244" s="276">
        <v>1113.75</v>
      </c>
      <c r="M244" s="276">
        <v>91.809759999999997</v>
      </c>
    </row>
    <row r="245" spans="1:13">
      <c r="A245" s="267">
        <v>237</v>
      </c>
      <c r="B245" s="276" t="s">
        <v>1645</v>
      </c>
      <c r="C245" s="277">
        <v>586</v>
      </c>
      <c r="D245" s="278">
        <v>586.33333333333337</v>
      </c>
      <c r="E245" s="278">
        <v>582.7166666666667</v>
      </c>
      <c r="F245" s="278">
        <v>579.43333333333328</v>
      </c>
      <c r="G245" s="278">
        <v>575.81666666666661</v>
      </c>
      <c r="H245" s="278">
        <v>589.61666666666679</v>
      </c>
      <c r="I245" s="278">
        <v>593.23333333333335</v>
      </c>
      <c r="J245" s="278">
        <v>596.51666666666688</v>
      </c>
      <c r="K245" s="276">
        <v>589.95000000000005</v>
      </c>
      <c r="L245" s="276">
        <v>583.04999999999995</v>
      </c>
      <c r="M245" s="276">
        <v>8.3839999999999998E-2</v>
      </c>
    </row>
    <row r="246" spans="1:13">
      <c r="A246" s="267">
        <v>238</v>
      </c>
      <c r="B246" s="276" t="s">
        <v>420</v>
      </c>
      <c r="C246" s="277">
        <v>269.14999999999998</v>
      </c>
      <c r="D246" s="278">
        <v>267.2</v>
      </c>
      <c r="E246" s="278">
        <v>264.25</v>
      </c>
      <c r="F246" s="278">
        <v>259.35000000000002</v>
      </c>
      <c r="G246" s="278">
        <v>256.40000000000003</v>
      </c>
      <c r="H246" s="278">
        <v>272.09999999999997</v>
      </c>
      <c r="I246" s="278">
        <v>275.0499999999999</v>
      </c>
      <c r="J246" s="278">
        <v>279.94999999999993</v>
      </c>
      <c r="K246" s="276">
        <v>270.14999999999998</v>
      </c>
      <c r="L246" s="276">
        <v>262.3</v>
      </c>
      <c r="M246" s="276">
        <v>6.1467799999999997</v>
      </c>
    </row>
    <row r="247" spans="1:13">
      <c r="A247" s="267">
        <v>239</v>
      </c>
      <c r="B247" s="276" t="s">
        <v>421</v>
      </c>
      <c r="C247" s="277">
        <v>256</v>
      </c>
      <c r="D247" s="278">
        <v>252.1</v>
      </c>
      <c r="E247" s="278">
        <v>247.89999999999998</v>
      </c>
      <c r="F247" s="278">
        <v>239.79999999999998</v>
      </c>
      <c r="G247" s="278">
        <v>235.59999999999997</v>
      </c>
      <c r="H247" s="278">
        <v>260.2</v>
      </c>
      <c r="I247" s="278">
        <v>264.39999999999998</v>
      </c>
      <c r="J247" s="278">
        <v>272.5</v>
      </c>
      <c r="K247" s="276">
        <v>256.3</v>
      </c>
      <c r="L247" s="276">
        <v>244</v>
      </c>
      <c r="M247" s="276">
        <v>5.8195300000000003</v>
      </c>
    </row>
    <row r="248" spans="1:13">
      <c r="A248" s="267">
        <v>240</v>
      </c>
      <c r="B248" s="276" t="s">
        <v>417</v>
      </c>
      <c r="C248" s="277">
        <v>9.35</v>
      </c>
      <c r="D248" s="278">
        <v>9.3666666666666654</v>
      </c>
      <c r="E248" s="278">
        <v>9.2833333333333314</v>
      </c>
      <c r="F248" s="278">
        <v>9.2166666666666668</v>
      </c>
      <c r="G248" s="278">
        <v>9.1333333333333329</v>
      </c>
      <c r="H248" s="278">
        <v>9.43333333333333</v>
      </c>
      <c r="I248" s="278">
        <v>9.5166666666666622</v>
      </c>
      <c r="J248" s="278">
        <v>9.5833333333333286</v>
      </c>
      <c r="K248" s="276">
        <v>9.4499999999999993</v>
      </c>
      <c r="L248" s="276">
        <v>9.3000000000000007</v>
      </c>
      <c r="M248" s="276">
        <v>7.39832</v>
      </c>
    </row>
    <row r="249" spans="1:13">
      <c r="A249" s="267">
        <v>241</v>
      </c>
      <c r="B249" s="276" t="s">
        <v>127</v>
      </c>
      <c r="C249" s="277">
        <v>85.3</v>
      </c>
      <c r="D249" s="278">
        <v>84.916666666666671</v>
      </c>
      <c r="E249" s="278">
        <v>84.333333333333343</v>
      </c>
      <c r="F249" s="278">
        <v>83.366666666666674</v>
      </c>
      <c r="G249" s="278">
        <v>82.783333333333346</v>
      </c>
      <c r="H249" s="278">
        <v>85.88333333333334</v>
      </c>
      <c r="I249" s="278">
        <v>86.466666666666683</v>
      </c>
      <c r="J249" s="278">
        <v>87.433333333333337</v>
      </c>
      <c r="K249" s="276">
        <v>85.5</v>
      </c>
      <c r="L249" s="276">
        <v>83.95</v>
      </c>
      <c r="M249" s="276">
        <v>137.00138000000001</v>
      </c>
    </row>
    <row r="250" spans="1:13">
      <c r="A250" s="267">
        <v>242</v>
      </c>
      <c r="B250" s="276" t="s">
        <v>262</v>
      </c>
      <c r="C250" s="277">
        <v>2091.75</v>
      </c>
      <c r="D250" s="278">
        <v>2077.4500000000003</v>
      </c>
      <c r="E250" s="278">
        <v>2057.9000000000005</v>
      </c>
      <c r="F250" s="278">
        <v>2024.0500000000002</v>
      </c>
      <c r="G250" s="278">
        <v>2004.5000000000005</v>
      </c>
      <c r="H250" s="278">
        <v>2111.3000000000006</v>
      </c>
      <c r="I250" s="278">
        <v>2130.8500000000008</v>
      </c>
      <c r="J250" s="278">
        <v>2164.7000000000007</v>
      </c>
      <c r="K250" s="276">
        <v>2097</v>
      </c>
      <c r="L250" s="276">
        <v>2043.6</v>
      </c>
      <c r="M250" s="276">
        <v>7.0901500000000004</v>
      </c>
    </row>
    <row r="251" spans="1:13">
      <c r="A251" s="267">
        <v>243</v>
      </c>
      <c r="B251" s="276" t="s">
        <v>408</v>
      </c>
      <c r="C251" s="277">
        <v>115.35</v>
      </c>
      <c r="D251" s="278">
        <v>114.75</v>
      </c>
      <c r="E251" s="278">
        <v>113.6</v>
      </c>
      <c r="F251" s="278">
        <v>111.85</v>
      </c>
      <c r="G251" s="278">
        <v>110.69999999999999</v>
      </c>
      <c r="H251" s="278">
        <v>116.5</v>
      </c>
      <c r="I251" s="278">
        <v>117.65</v>
      </c>
      <c r="J251" s="278">
        <v>119.4</v>
      </c>
      <c r="K251" s="276">
        <v>115.9</v>
      </c>
      <c r="L251" s="276">
        <v>113</v>
      </c>
      <c r="M251" s="276">
        <v>4.0694699999999999</v>
      </c>
    </row>
    <row r="252" spans="1:13">
      <c r="A252" s="267">
        <v>244</v>
      </c>
      <c r="B252" s="276" t="s">
        <v>409</v>
      </c>
      <c r="C252" s="277">
        <v>80.55</v>
      </c>
      <c r="D252" s="278">
        <v>81.166666666666671</v>
      </c>
      <c r="E252" s="278">
        <v>79.63333333333334</v>
      </c>
      <c r="F252" s="278">
        <v>78.716666666666669</v>
      </c>
      <c r="G252" s="278">
        <v>77.183333333333337</v>
      </c>
      <c r="H252" s="278">
        <v>82.083333333333343</v>
      </c>
      <c r="I252" s="278">
        <v>83.616666666666674</v>
      </c>
      <c r="J252" s="278">
        <v>84.533333333333346</v>
      </c>
      <c r="K252" s="276">
        <v>82.7</v>
      </c>
      <c r="L252" s="276">
        <v>80.25</v>
      </c>
      <c r="M252" s="276">
        <v>3.2376499999999999</v>
      </c>
    </row>
    <row r="253" spans="1:13">
      <c r="A253" s="267">
        <v>245</v>
      </c>
      <c r="B253" s="276" t="s">
        <v>2931</v>
      </c>
      <c r="C253" s="277">
        <v>1381.45</v>
      </c>
      <c r="D253" s="278">
        <v>1378.8499999999997</v>
      </c>
      <c r="E253" s="278">
        <v>1357.6999999999994</v>
      </c>
      <c r="F253" s="278">
        <v>1333.9499999999996</v>
      </c>
      <c r="G253" s="278">
        <v>1312.7999999999993</v>
      </c>
      <c r="H253" s="278">
        <v>1402.5999999999995</v>
      </c>
      <c r="I253" s="278">
        <v>1423.7499999999995</v>
      </c>
      <c r="J253" s="278">
        <v>1447.4999999999995</v>
      </c>
      <c r="K253" s="276">
        <v>1400</v>
      </c>
      <c r="L253" s="276">
        <v>1355.1</v>
      </c>
      <c r="M253" s="276">
        <v>4.9423700000000004</v>
      </c>
    </row>
    <row r="254" spans="1:13">
      <c r="A254" s="267">
        <v>246</v>
      </c>
      <c r="B254" s="276" t="s">
        <v>402</v>
      </c>
      <c r="C254" s="277">
        <v>445.9</v>
      </c>
      <c r="D254" s="278">
        <v>446.81666666666666</v>
      </c>
      <c r="E254" s="278">
        <v>441.0333333333333</v>
      </c>
      <c r="F254" s="278">
        <v>436.16666666666663</v>
      </c>
      <c r="G254" s="278">
        <v>430.38333333333327</v>
      </c>
      <c r="H254" s="278">
        <v>451.68333333333334</v>
      </c>
      <c r="I254" s="278">
        <v>457.46666666666675</v>
      </c>
      <c r="J254" s="278">
        <v>462.33333333333337</v>
      </c>
      <c r="K254" s="276">
        <v>452.6</v>
      </c>
      <c r="L254" s="276">
        <v>441.95</v>
      </c>
      <c r="M254" s="276">
        <v>1.2658100000000001</v>
      </c>
    </row>
    <row r="255" spans="1:13">
      <c r="A255" s="267">
        <v>247</v>
      </c>
      <c r="B255" s="276" t="s">
        <v>128</v>
      </c>
      <c r="C255" s="277">
        <v>188</v>
      </c>
      <c r="D255" s="278">
        <v>186.86666666666667</v>
      </c>
      <c r="E255" s="278">
        <v>184.98333333333335</v>
      </c>
      <c r="F255" s="278">
        <v>181.96666666666667</v>
      </c>
      <c r="G255" s="278">
        <v>180.08333333333334</v>
      </c>
      <c r="H255" s="278">
        <v>189.88333333333335</v>
      </c>
      <c r="I255" s="278">
        <v>191.76666666666668</v>
      </c>
      <c r="J255" s="278">
        <v>194.78333333333336</v>
      </c>
      <c r="K255" s="276">
        <v>188.75</v>
      </c>
      <c r="L255" s="276">
        <v>183.85</v>
      </c>
      <c r="M255" s="276">
        <v>463.67791999999997</v>
      </c>
    </row>
    <row r="256" spans="1:13">
      <c r="A256" s="267">
        <v>248</v>
      </c>
      <c r="B256" s="276" t="s">
        <v>413</v>
      </c>
      <c r="C256" s="277">
        <v>250.95</v>
      </c>
      <c r="D256" s="278">
        <v>252.61666666666665</v>
      </c>
      <c r="E256" s="278">
        <v>243.33333333333331</v>
      </c>
      <c r="F256" s="278">
        <v>235.71666666666667</v>
      </c>
      <c r="G256" s="278">
        <v>226.43333333333334</v>
      </c>
      <c r="H256" s="278">
        <v>260.23333333333329</v>
      </c>
      <c r="I256" s="278">
        <v>269.51666666666665</v>
      </c>
      <c r="J256" s="278">
        <v>277.13333333333327</v>
      </c>
      <c r="K256" s="276">
        <v>261.89999999999998</v>
      </c>
      <c r="L256" s="276">
        <v>245</v>
      </c>
      <c r="M256" s="276">
        <v>1.87524</v>
      </c>
    </row>
    <row r="257" spans="1:13">
      <c r="A257" s="267">
        <v>249</v>
      </c>
      <c r="B257" s="276" t="s">
        <v>411</v>
      </c>
      <c r="C257" s="277">
        <v>126.25</v>
      </c>
      <c r="D257" s="278">
        <v>125.56666666666666</v>
      </c>
      <c r="E257" s="278">
        <v>121.53333333333333</v>
      </c>
      <c r="F257" s="278">
        <v>116.81666666666666</v>
      </c>
      <c r="G257" s="278">
        <v>112.78333333333333</v>
      </c>
      <c r="H257" s="278">
        <v>130.28333333333333</v>
      </c>
      <c r="I257" s="278">
        <v>134.31666666666666</v>
      </c>
      <c r="J257" s="278">
        <v>139.03333333333333</v>
      </c>
      <c r="K257" s="276">
        <v>129.6</v>
      </c>
      <c r="L257" s="276">
        <v>120.85</v>
      </c>
      <c r="M257" s="276">
        <v>15.592879999999999</v>
      </c>
    </row>
    <row r="258" spans="1:13">
      <c r="A258" s="267">
        <v>250</v>
      </c>
      <c r="B258" s="276" t="s">
        <v>431</v>
      </c>
      <c r="C258" s="277">
        <v>15.35</v>
      </c>
      <c r="D258" s="278">
        <v>15.383333333333333</v>
      </c>
      <c r="E258" s="278">
        <v>15.216666666666665</v>
      </c>
      <c r="F258" s="278">
        <v>15.083333333333332</v>
      </c>
      <c r="G258" s="278">
        <v>14.916666666666664</v>
      </c>
      <c r="H258" s="278">
        <v>15.516666666666666</v>
      </c>
      <c r="I258" s="278">
        <v>15.683333333333334</v>
      </c>
      <c r="J258" s="278">
        <v>15.816666666666666</v>
      </c>
      <c r="K258" s="276">
        <v>15.55</v>
      </c>
      <c r="L258" s="276">
        <v>15.25</v>
      </c>
      <c r="M258" s="276">
        <v>7.4499399999999998</v>
      </c>
    </row>
    <row r="259" spans="1:13">
      <c r="A259" s="267">
        <v>251</v>
      </c>
      <c r="B259" s="276" t="s">
        <v>428</v>
      </c>
      <c r="C259" s="277">
        <v>36.85</v>
      </c>
      <c r="D259" s="278">
        <v>36.966666666666669</v>
      </c>
      <c r="E259" s="278">
        <v>36.533333333333339</v>
      </c>
      <c r="F259" s="278">
        <v>36.216666666666669</v>
      </c>
      <c r="G259" s="278">
        <v>35.783333333333339</v>
      </c>
      <c r="H259" s="278">
        <v>37.283333333333339</v>
      </c>
      <c r="I259" s="278">
        <v>37.716666666666676</v>
      </c>
      <c r="J259" s="278">
        <v>38.033333333333339</v>
      </c>
      <c r="K259" s="276">
        <v>37.4</v>
      </c>
      <c r="L259" s="276">
        <v>36.65</v>
      </c>
      <c r="M259" s="276">
        <v>0.71518999999999999</v>
      </c>
    </row>
    <row r="260" spans="1:13">
      <c r="A260" s="267">
        <v>252</v>
      </c>
      <c r="B260" s="276" t="s">
        <v>429</v>
      </c>
      <c r="C260" s="277">
        <v>85.75</v>
      </c>
      <c r="D260" s="278">
        <v>85.783333333333346</v>
      </c>
      <c r="E260" s="278">
        <v>84.666666666666686</v>
      </c>
      <c r="F260" s="278">
        <v>83.583333333333343</v>
      </c>
      <c r="G260" s="278">
        <v>82.466666666666683</v>
      </c>
      <c r="H260" s="278">
        <v>86.866666666666688</v>
      </c>
      <c r="I260" s="278">
        <v>87.983333333333334</v>
      </c>
      <c r="J260" s="278">
        <v>89.066666666666691</v>
      </c>
      <c r="K260" s="276">
        <v>86.9</v>
      </c>
      <c r="L260" s="276">
        <v>84.7</v>
      </c>
      <c r="M260" s="276">
        <v>8.9788399999999999</v>
      </c>
    </row>
    <row r="261" spans="1:13">
      <c r="A261" s="267">
        <v>253</v>
      </c>
      <c r="B261" s="276" t="s">
        <v>432</v>
      </c>
      <c r="C261" s="277">
        <v>48.15</v>
      </c>
      <c r="D261" s="278">
        <v>48.316666666666663</v>
      </c>
      <c r="E261" s="278">
        <v>47.733333333333327</v>
      </c>
      <c r="F261" s="278">
        <v>47.316666666666663</v>
      </c>
      <c r="G261" s="278">
        <v>46.733333333333327</v>
      </c>
      <c r="H261" s="278">
        <v>48.733333333333327</v>
      </c>
      <c r="I261" s="278">
        <v>49.31666666666667</v>
      </c>
      <c r="J261" s="278">
        <v>49.733333333333327</v>
      </c>
      <c r="K261" s="276">
        <v>48.9</v>
      </c>
      <c r="L261" s="276">
        <v>47.9</v>
      </c>
      <c r="M261" s="276">
        <v>5.77393</v>
      </c>
    </row>
    <row r="262" spans="1:13">
      <c r="A262" s="267">
        <v>254</v>
      </c>
      <c r="B262" s="276" t="s">
        <v>422</v>
      </c>
      <c r="C262" s="277">
        <v>953.6</v>
      </c>
      <c r="D262" s="278">
        <v>961.75</v>
      </c>
      <c r="E262" s="278">
        <v>942.85</v>
      </c>
      <c r="F262" s="278">
        <v>932.1</v>
      </c>
      <c r="G262" s="278">
        <v>913.2</v>
      </c>
      <c r="H262" s="278">
        <v>972.5</v>
      </c>
      <c r="I262" s="278">
        <v>991.40000000000009</v>
      </c>
      <c r="J262" s="278">
        <v>1002.15</v>
      </c>
      <c r="K262" s="276">
        <v>980.65</v>
      </c>
      <c r="L262" s="276">
        <v>951</v>
      </c>
      <c r="M262" s="276">
        <v>1.3677900000000001</v>
      </c>
    </row>
    <row r="263" spans="1:13">
      <c r="A263" s="267">
        <v>255</v>
      </c>
      <c r="B263" s="276" t="s">
        <v>436</v>
      </c>
      <c r="C263" s="277">
        <v>2174.1999999999998</v>
      </c>
      <c r="D263" s="278">
        <v>2206.2333333333331</v>
      </c>
      <c r="E263" s="278">
        <v>2128.9666666666662</v>
      </c>
      <c r="F263" s="278">
        <v>2083.7333333333331</v>
      </c>
      <c r="G263" s="278">
        <v>2006.4666666666662</v>
      </c>
      <c r="H263" s="278">
        <v>2251.4666666666662</v>
      </c>
      <c r="I263" s="278">
        <v>2328.7333333333336</v>
      </c>
      <c r="J263" s="278">
        <v>2373.9666666666662</v>
      </c>
      <c r="K263" s="276">
        <v>2283.5</v>
      </c>
      <c r="L263" s="276">
        <v>2161</v>
      </c>
      <c r="M263" s="276">
        <v>0.14119000000000001</v>
      </c>
    </row>
    <row r="264" spans="1:13">
      <c r="A264" s="267">
        <v>256</v>
      </c>
      <c r="B264" s="276" t="s">
        <v>433</v>
      </c>
      <c r="C264" s="277">
        <v>64</v>
      </c>
      <c r="D264" s="278">
        <v>63.816666666666663</v>
      </c>
      <c r="E264" s="278">
        <v>62.23333333333332</v>
      </c>
      <c r="F264" s="278">
        <v>60.466666666666654</v>
      </c>
      <c r="G264" s="278">
        <v>58.883333333333312</v>
      </c>
      <c r="H264" s="278">
        <v>65.583333333333329</v>
      </c>
      <c r="I264" s="278">
        <v>67.166666666666671</v>
      </c>
      <c r="J264" s="278">
        <v>68.933333333333337</v>
      </c>
      <c r="K264" s="276">
        <v>65.400000000000006</v>
      </c>
      <c r="L264" s="276">
        <v>62.05</v>
      </c>
      <c r="M264" s="276">
        <v>17.002849999999999</v>
      </c>
    </row>
    <row r="265" spans="1:13">
      <c r="A265" s="267">
        <v>257</v>
      </c>
      <c r="B265" s="276" t="s">
        <v>129</v>
      </c>
      <c r="C265" s="277">
        <v>218.1</v>
      </c>
      <c r="D265" s="278">
        <v>218.38333333333333</v>
      </c>
      <c r="E265" s="278">
        <v>214.81666666666666</v>
      </c>
      <c r="F265" s="278">
        <v>211.53333333333333</v>
      </c>
      <c r="G265" s="278">
        <v>207.96666666666667</v>
      </c>
      <c r="H265" s="278">
        <v>221.66666666666666</v>
      </c>
      <c r="I265" s="278">
        <v>225.23333333333332</v>
      </c>
      <c r="J265" s="278">
        <v>228.51666666666665</v>
      </c>
      <c r="K265" s="276">
        <v>221.95</v>
      </c>
      <c r="L265" s="276">
        <v>215.1</v>
      </c>
      <c r="M265" s="276">
        <v>51.255780000000001</v>
      </c>
    </row>
    <row r="266" spans="1:13">
      <c r="A266" s="267">
        <v>258</v>
      </c>
      <c r="B266" s="276" t="s">
        <v>423</v>
      </c>
      <c r="C266" s="277">
        <v>1850.95</v>
      </c>
      <c r="D266" s="278">
        <v>1851.4666666666665</v>
      </c>
      <c r="E266" s="278">
        <v>1834.4833333333329</v>
      </c>
      <c r="F266" s="278">
        <v>1818.0166666666664</v>
      </c>
      <c r="G266" s="278">
        <v>1801.0333333333328</v>
      </c>
      <c r="H266" s="278">
        <v>1867.9333333333329</v>
      </c>
      <c r="I266" s="278">
        <v>1884.9166666666665</v>
      </c>
      <c r="J266" s="278">
        <v>1901.383333333333</v>
      </c>
      <c r="K266" s="276">
        <v>1868.45</v>
      </c>
      <c r="L266" s="276">
        <v>1835</v>
      </c>
      <c r="M266" s="276">
        <v>1.1708400000000001</v>
      </c>
    </row>
    <row r="267" spans="1:13">
      <c r="A267" s="267">
        <v>259</v>
      </c>
      <c r="B267" s="276" t="s">
        <v>424</v>
      </c>
      <c r="C267" s="277">
        <v>316.89999999999998</v>
      </c>
      <c r="D267" s="278">
        <v>312.81666666666666</v>
      </c>
      <c r="E267" s="278">
        <v>306.18333333333334</v>
      </c>
      <c r="F267" s="278">
        <v>295.4666666666667</v>
      </c>
      <c r="G267" s="278">
        <v>288.83333333333337</v>
      </c>
      <c r="H267" s="278">
        <v>323.5333333333333</v>
      </c>
      <c r="I267" s="278">
        <v>330.16666666666663</v>
      </c>
      <c r="J267" s="278">
        <v>340.88333333333327</v>
      </c>
      <c r="K267" s="276">
        <v>319.45</v>
      </c>
      <c r="L267" s="276">
        <v>302.10000000000002</v>
      </c>
      <c r="M267" s="276">
        <v>7.2031299999999998</v>
      </c>
    </row>
    <row r="268" spans="1:13">
      <c r="A268" s="267">
        <v>260</v>
      </c>
      <c r="B268" s="276" t="s">
        <v>425</v>
      </c>
      <c r="C268" s="277">
        <v>90.9</v>
      </c>
      <c r="D268" s="278">
        <v>90.883333333333326</v>
      </c>
      <c r="E268" s="278">
        <v>90.466666666666654</v>
      </c>
      <c r="F268" s="278">
        <v>90.033333333333331</v>
      </c>
      <c r="G268" s="278">
        <v>89.61666666666666</v>
      </c>
      <c r="H268" s="278">
        <v>91.316666666666649</v>
      </c>
      <c r="I268" s="278">
        <v>91.733333333333334</v>
      </c>
      <c r="J268" s="278">
        <v>92.166666666666643</v>
      </c>
      <c r="K268" s="276">
        <v>91.3</v>
      </c>
      <c r="L268" s="276">
        <v>90.45</v>
      </c>
      <c r="M268" s="276">
        <v>2.4529100000000001</v>
      </c>
    </row>
    <row r="269" spans="1:13">
      <c r="A269" s="267">
        <v>261</v>
      </c>
      <c r="B269" s="276" t="s">
        <v>426</v>
      </c>
      <c r="C269" s="277">
        <v>79.150000000000006</v>
      </c>
      <c r="D269" s="278">
        <v>77.816666666666663</v>
      </c>
      <c r="E269" s="278">
        <v>74.533333333333331</v>
      </c>
      <c r="F269" s="278">
        <v>69.916666666666671</v>
      </c>
      <c r="G269" s="278">
        <v>66.63333333333334</v>
      </c>
      <c r="H269" s="278">
        <v>82.433333333333323</v>
      </c>
      <c r="I269" s="278">
        <v>85.716666666666654</v>
      </c>
      <c r="J269" s="278">
        <v>90.333333333333314</v>
      </c>
      <c r="K269" s="276">
        <v>81.099999999999994</v>
      </c>
      <c r="L269" s="276">
        <v>73.2</v>
      </c>
      <c r="M269" s="276">
        <v>37.321120000000001</v>
      </c>
    </row>
    <row r="270" spans="1:13">
      <c r="A270" s="267">
        <v>262</v>
      </c>
      <c r="B270" s="276" t="s">
        <v>427</v>
      </c>
      <c r="C270" s="277">
        <v>75.900000000000006</v>
      </c>
      <c r="D270" s="278">
        <v>76.083333333333329</v>
      </c>
      <c r="E270" s="278">
        <v>75.316666666666663</v>
      </c>
      <c r="F270" s="278">
        <v>74.733333333333334</v>
      </c>
      <c r="G270" s="278">
        <v>73.966666666666669</v>
      </c>
      <c r="H270" s="278">
        <v>76.666666666666657</v>
      </c>
      <c r="I270" s="278">
        <v>77.433333333333337</v>
      </c>
      <c r="J270" s="278">
        <v>78.016666666666652</v>
      </c>
      <c r="K270" s="276">
        <v>76.849999999999994</v>
      </c>
      <c r="L270" s="276">
        <v>75.5</v>
      </c>
      <c r="M270" s="276">
        <v>31.150400000000001</v>
      </c>
    </row>
    <row r="271" spans="1:13">
      <c r="A271" s="267">
        <v>263</v>
      </c>
      <c r="B271" s="276" t="s">
        <v>435</v>
      </c>
      <c r="C271" s="277">
        <v>59.2</v>
      </c>
      <c r="D271" s="278">
        <v>59.266666666666673</v>
      </c>
      <c r="E271" s="278">
        <v>58.733333333333348</v>
      </c>
      <c r="F271" s="278">
        <v>58.266666666666673</v>
      </c>
      <c r="G271" s="278">
        <v>57.733333333333348</v>
      </c>
      <c r="H271" s="278">
        <v>59.733333333333348</v>
      </c>
      <c r="I271" s="278">
        <v>60.266666666666666</v>
      </c>
      <c r="J271" s="278">
        <v>60.733333333333348</v>
      </c>
      <c r="K271" s="276">
        <v>59.8</v>
      </c>
      <c r="L271" s="276">
        <v>58.8</v>
      </c>
      <c r="M271" s="276">
        <v>3.9351699999999998</v>
      </c>
    </row>
    <row r="272" spans="1:13">
      <c r="A272" s="267">
        <v>264</v>
      </c>
      <c r="B272" s="276" t="s">
        <v>434</v>
      </c>
      <c r="C272" s="277">
        <v>109.8</v>
      </c>
      <c r="D272" s="278">
        <v>109.75</v>
      </c>
      <c r="E272" s="278">
        <v>107.65</v>
      </c>
      <c r="F272" s="278">
        <v>105.5</v>
      </c>
      <c r="G272" s="278">
        <v>103.4</v>
      </c>
      <c r="H272" s="278">
        <v>111.9</v>
      </c>
      <c r="I272" s="278">
        <v>114</v>
      </c>
      <c r="J272" s="278">
        <v>116.15</v>
      </c>
      <c r="K272" s="276">
        <v>111.85</v>
      </c>
      <c r="L272" s="276">
        <v>107.6</v>
      </c>
      <c r="M272" s="276">
        <v>4.8593999999999999</v>
      </c>
    </row>
    <row r="273" spans="1:13">
      <c r="A273" s="267">
        <v>265</v>
      </c>
      <c r="B273" s="276" t="s">
        <v>263</v>
      </c>
      <c r="C273" s="277">
        <v>61.15</v>
      </c>
      <c r="D273" s="278">
        <v>60.866666666666667</v>
      </c>
      <c r="E273" s="278">
        <v>59.783333333333331</v>
      </c>
      <c r="F273" s="278">
        <v>58.416666666666664</v>
      </c>
      <c r="G273" s="278">
        <v>57.333333333333329</v>
      </c>
      <c r="H273" s="278">
        <v>62.233333333333334</v>
      </c>
      <c r="I273" s="278">
        <v>63.316666666666663</v>
      </c>
      <c r="J273" s="278">
        <v>64.683333333333337</v>
      </c>
      <c r="K273" s="276">
        <v>61.95</v>
      </c>
      <c r="L273" s="276">
        <v>59.5</v>
      </c>
      <c r="M273" s="276">
        <v>26.001729999999998</v>
      </c>
    </row>
    <row r="274" spans="1:13">
      <c r="A274" s="267">
        <v>266</v>
      </c>
      <c r="B274" s="276" t="s">
        <v>130</v>
      </c>
      <c r="C274" s="277">
        <v>338</v>
      </c>
      <c r="D274" s="278">
        <v>339.13333333333333</v>
      </c>
      <c r="E274" s="278">
        <v>333.86666666666667</v>
      </c>
      <c r="F274" s="278">
        <v>329.73333333333335</v>
      </c>
      <c r="G274" s="278">
        <v>324.4666666666667</v>
      </c>
      <c r="H274" s="278">
        <v>343.26666666666665</v>
      </c>
      <c r="I274" s="278">
        <v>348.5333333333333</v>
      </c>
      <c r="J274" s="278">
        <v>352.66666666666663</v>
      </c>
      <c r="K274" s="276">
        <v>344.4</v>
      </c>
      <c r="L274" s="276">
        <v>335</v>
      </c>
      <c r="M274" s="276">
        <v>50.610120000000002</v>
      </c>
    </row>
    <row r="275" spans="1:13">
      <c r="A275" s="267">
        <v>267</v>
      </c>
      <c r="B275" s="276" t="s">
        <v>264</v>
      </c>
      <c r="C275" s="277">
        <v>697</v>
      </c>
      <c r="D275" s="278">
        <v>698.33333333333337</v>
      </c>
      <c r="E275" s="278">
        <v>687.66666666666674</v>
      </c>
      <c r="F275" s="278">
        <v>678.33333333333337</v>
      </c>
      <c r="G275" s="278">
        <v>667.66666666666674</v>
      </c>
      <c r="H275" s="278">
        <v>707.66666666666674</v>
      </c>
      <c r="I275" s="278">
        <v>718.33333333333348</v>
      </c>
      <c r="J275" s="278">
        <v>727.66666666666674</v>
      </c>
      <c r="K275" s="276">
        <v>709</v>
      </c>
      <c r="L275" s="276">
        <v>689</v>
      </c>
      <c r="M275" s="276">
        <v>3.09449</v>
      </c>
    </row>
    <row r="276" spans="1:13">
      <c r="A276" s="267">
        <v>268</v>
      </c>
      <c r="B276" s="276" t="s">
        <v>131</v>
      </c>
      <c r="C276" s="277">
        <v>2339.1999999999998</v>
      </c>
      <c r="D276" s="278">
        <v>2361.0666666666666</v>
      </c>
      <c r="E276" s="278">
        <v>2293.1333333333332</v>
      </c>
      <c r="F276" s="278">
        <v>2247.0666666666666</v>
      </c>
      <c r="G276" s="278">
        <v>2179.1333333333332</v>
      </c>
      <c r="H276" s="278">
        <v>2407.1333333333332</v>
      </c>
      <c r="I276" s="278">
        <v>2475.0666666666666</v>
      </c>
      <c r="J276" s="278">
        <v>2521.1333333333332</v>
      </c>
      <c r="K276" s="276">
        <v>2429</v>
      </c>
      <c r="L276" s="276">
        <v>2315</v>
      </c>
      <c r="M276" s="276">
        <v>23.959579999999999</v>
      </c>
    </row>
    <row r="277" spans="1:13">
      <c r="A277" s="267">
        <v>269</v>
      </c>
      <c r="B277" s="276" t="s">
        <v>132</v>
      </c>
      <c r="C277" s="277">
        <v>612.25</v>
      </c>
      <c r="D277" s="278">
        <v>602.98333333333335</v>
      </c>
      <c r="E277" s="278">
        <v>584.26666666666665</v>
      </c>
      <c r="F277" s="278">
        <v>556.2833333333333</v>
      </c>
      <c r="G277" s="278">
        <v>537.56666666666661</v>
      </c>
      <c r="H277" s="278">
        <v>630.9666666666667</v>
      </c>
      <c r="I277" s="278">
        <v>649.68333333333339</v>
      </c>
      <c r="J277" s="278">
        <v>677.66666666666674</v>
      </c>
      <c r="K277" s="276">
        <v>621.70000000000005</v>
      </c>
      <c r="L277" s="276">
        <v>575</v>
      </c>
      <c r="M277" s="276">
        <v>30.601479999999999</v>
      </c>
    </row>
    <row r="278" spans="1:13">
      <c r="A278" s="267">
        <v>270</v>
      </c>
      <c r="B278" s="276" t="s">
        <v>437</v>
      </c>
      <c r="C278" s="277">
        <v>135.75</v>
      </c>
      <c r="D278" s="278">
        <v>135.15</v>
      </c>
      <c r="E278" s="278">
        <v>134.10000000000002</v>
      </c>
      <c r="F278" s="278">
        <v>132.45000000000002</v>
      </c>
      <c r="G278" s="278">
        <v>131.40000000000003</v>
      </c>
      <c r="H278" s="278">
        <v>136.80000000000001</v>
      </c>
      <c r="I278" s="278">
        <v>137.85000000000002</v>
      </c>
      <c r="J278" s="278">
        <v>139.5</v>
      </c>
      <c r="K278" s="276">
        <v>136.19999999999999</v>
      </c>
      <c r="L278" s="276">
        <v>133.5</v>
      </c>
      <c r="M278" s="276">
        <v>1.9776199999999999</v>
      </c>
    </row>
    <row r="279" spans="1:13">
      <c r="A279" s="267">
        <v>271</v>
      </c>
      <c r="B279" s="276" t="s">
        <v>443</v>
      </c>
      <c r="C279" s="277">
        <v>578.5</v>
      </c>
      <c r="D279" s="278">
        <v>578.6</v>
      </c>
      <c r="E279" s="278">
        <v>572.20000000000005</v>
      </c>
      <c r="F279" s="278">
        <v>565.9</v>
      </c>
      <c r="G279" s="278">
        <v>559.5</v>
      </c>
      <c r="H279" s="278">
        <v>584.90000000000009</v>
      </c>
      <c r="I279" s="278">
        <v>591.29999999999995</v>
      </c>
      <c r="J279" s="278">
        <v>597.60000000000014</v>
      </c>
      <c r="K279" s="276">
        <v>585</v>
      </c>
      <c r="L279" s="276">
        <v>572.29999999999995</v>
      </c>
      <c r="M279" s="276">
        <v>3.1935899999999999</v>
      </c>
    </row>
    <row r="280" spans="1:13">
      <c r="A280" s="267">
        <v>272</v>
      </c>
      <c r="B280" s="276" t="s">
        <v>444</v>
      </c>
      <c r="C280" s="277">
        <v>249.45</v>
      </c>
      <c r="D280" s="278">
        <v>250.9</v>
      </c>
      <c r="E280" s="278">
        <v>243.8</v>
      </c>
      <c r="F280" s="278">
        <v>238.15</v>
      </c>
      <c r="G280" s="278">
        <v>231.05</v>
      </c>
      <c r="H280" s="278">
        <v>256.55</v>
      </c>
      <c r="I280" s="278">
        <v>263.64999999999998</v>
      </c>
      <c r="J280" s="278">
        <v>269.3</v>
      </c>
      <c r="K280" s="276">
        <v>258</v>
      </c>
      <c r="L280" s="276">
        <v>245.25</v>
      </c>
      <c r="M280" s="276">
        <v>8.6571400000000001</v>
      </c>
    </row>
    <row r="281" spans="1:13">
      <c r="A281" s="267">
        <v>273</v>
      </c>
      <c r="B281" s="276" t="s">
        <v>445</v>
      </c>
      <c r="C281" s="277">
        <v>509</v>
      </c>
      <c r="D281" s="278">
        <v>509.18333333333334</v>
      </c>
      <c r="E281" s="278">
        <v>493.11666666666667</v>
      </c>
      <c r="F281" s="278">
        <v>477.23333333333335</v>
      </c>
      <c r="G281" s="278">
        <v>461.16666666666669</v>
      </c>
      <c r="H281" s="278">
        <v>525.06666666666661</v>
      </c>
      <c r="I281" s="278">
        <v>541.13333333333344</v>
      </c>
      <c r="J281" s="278">
        <v>557.01666666666665</v>
      </c>
      <c r="K281" s="276">
        <v>525.25</v>
      </c>
      <c r="L281" s="276">
        <v>493.3</v>
      </c>
      <c r="M281" s="276">
        <v>3.3075600000000001</v>
      </c>
    </row>
    <row r="282" spans="1:13">
      <c r="A282" s="267">
        <v>274</v>
      </c>
      <c r="B282" s="276" t="s">
        <v>447</v>
      </c>
      <c r="C282" s="277">
        <v>36.15</v>
      </c>
      <c r="D282" s="278">
        <v>35.68333333333333</v>
      </c>
      <c r="E282" s="278">
        <v>35.016666666666659</v>
      </c>
      <c r="F282" s="278">
        <v>33.883333333333326</v>
      </c>
      <c r="G282" s="278">
        <v>33.216666666666654</v>
      </c>
      <c r="H282" s="278">
        <v>36.816666666666663</v>
      </c>
      <c r="I282" s="278">
        <v>37.483333333333334</v>
      </c>
      <c r="J282" s="278">
        <v>38.616666666666667</v>
      </c>
      <c r="K282" s="276">
        <v>36.35</v>
      </c>
      <c r="L282" s="276">
        <v>34.549999999999997</v>
      </c>
      <c r="M282" s="276">
        <v>12.74532</v>
      </c>
    </row>
    <row r="283" spans="1:13">
      <c r="A283" s="267">
        <v>275</v>
      </c>
      <c r="B283" s="276" t="s">
        <v>449</v>
      </c>
      <c r="C283" s="277">
        <v>342.75</v>
      </c>
      <c r="D283" s="278">
        <v>339</v>
      </c>
      <c r="E283" s="278">
        <v>332.3</v>
      </c>
      <c r="F283" s="278">
        <v>321.85000000000002</v>
      </c>
      <c r="G283" s="278">
        <v>315.15000000000003</v>
      </c>
      <c r="H283" s="278">
        <v>349.45</v>
      </c>
      <c r="I283" s="278">
        <v>356.15000000000003</v>
      </c>
      <c r="J283" s="278">
        <v>366.59999999999997</v>
      </c>
      <c r="K283" s="276">
        <v>345.7</v>
      </c>
      <c r="L283" s="276">
        <v>328.55</v>
      </c>
      <c r="M283" s="276">
        <v>4.4125300000000003</v>
      </c>
    </row>
    <row r="284" spans="1:13">
      <c r="A284" s="267">
        <v>276</v>
      </c>
      <c r="B284" s="276" t="s">
        <v>439</v>
      </c>
      <c r="C284" s="277">
        <v>342.7</v>
      </c>
      <c r="D284" s="278">
        <v>342.55</v>
      </c>
      <c r="E284" s="278">
        <v>339.15000000000003</v>
      </c>
      <c r="F284" s="278">
        <v>335.6</v>
      </c>
      <c r="G284" s="278">
        <v>332.20000000000005</v>
      </c>
      <c r="H284" s="278">
        <v>346.1</v>
      </c>
      <c r="I284" s="278">
        <v>349.5</v>
      </c>
      <c r="J284" s="278">
        <v>353.05</v>
      </c>
      <c r="K284" s="276">
        <v>345.95</v>
      </c>
      <c r="L284" s="276">
        <v>339</v>
      </c>
      <c r="M284" s="276">
        <v>0.62151999999999996</v>
      </c>
    </row>
    <row r="285" spans="1:13">
      <c r="A285" s="267">
        <v>277</v>
      </c>
      <c r="B285" s="276" t="s">
        <v>440</v>
      </c>
      <c r="C285" s="277">
        <v>256.95</v>
      </c>
      <c r="D285" s="278">
        <v>256.01666666666671</v>
      </c>
      <c r="E285" s="278">
        <v>252.28333333333342</v>
      </c>
      <c r="F285" s="278">
        <v>247.6166666666667</v>
      </c>
      <c r="G285" s="278">
        <v>243.88333333333341</v>
      </c>
      <c r="H285" s="278">
        <v>260.68333333333339</v>
      </c>
      <c r="I285" s="278">
        <v>264.41666666666663</v>
      </c>
      <c r="J285" s="278">
        <v>269.08333333333343</v>
      </c>
      <c r="K285" s="276">
        <v>259.75</v>
      </c>
      <c r="L285" s="276">
        <v>251.35</v>
      </c>
      <c r="M285" s="276">
        <v>0.84389999999999998</v>
      </c>
    </row>
    <row r="286" spans="1:13">
      <c r="A286" s="267">
        <v>278</v>
      </c>
      <c r="B286" s="276" t="s">
        <v>451</v>
      </c>
      <c r="C286" s="277">
        <v>169.45</v>
      </c>
      <c r="D286" s="278">
        <v>171.19999999999996</v>
      </c>
      <c r="E286" s="278">
        <v>166.79999999999993</v>
      </c>
      <c r="F286" s="278">
        <v>164.14999999999998</v>
      </c>
      <c r="G286" s="278">
        <v>159.74999999999994</v>
      </c>
      <c r="H286" s="278">
        <v>173.84999999999991</v>
      </c>
      <c r="I286" s="278">
        <v>178.24999999999994</v>
      </c>
      <c r="J286" s="278">
        <v>180.89999999999989</v>
      </c>
      <c r="K286" s="276">
        <v>175.6</v>
      </c>
      <c r="L286" s="276">
        <v>168.55</v>
      </c>
      <c r="M286" s="276">
        <v>1.4077999999999999</v>
      </c>
    </row>
    <row r="287" spans="1:13">
      <c r="A287" s="267">
        <v>279</v>
      </c>
      <c r="B287" s="276" t="s">
        <v>133</v>
      </c>
      <c r="C287" s="277">
        <v>1754.75</v>
      </c>
      <c r="D287" s="278">
        <v>1767.3999999999999</v>
      </c>
      <c r="E287" s="278">
        <v>1735.7999999999997</v>
      </c>
      <c r="F287" s="278">
        <v>1716.85</v>
      </c>
      <c r="G287" s="278">
        <v>1685.2499999999998</v>
      </c>
      <c r="H287" s="278">
        <v>1786.3499999999997</v>
      </c>
      <c r="I287" s="278">
        <v>1817.9499999999996</v>
      </c>
      <c r="J287" s="278">
        <v>1836.8999999999996</v>
      </c>
      <c r="K287" s="276">
        <v>1799</v>
      </c>
      <c r="L287" s="276">
        <v>1748.45</v>
      </c>
      <c r="M287" s="276">
        <v>67.751990000000006</v>
      </c>
    </row>
    <row r="288" spans="1:13">
      <c r="A288" s="267">
        <v>280</v>
      </c>
      <c r="B288" s="276" t="s">
        <v>441</v>
      </c>
      <c r="C288" s="277">
        <v>98.05</v>
      </c>
      <c r="D288" s="278">
        <v>98.433333333333337</v>
      </c>
      <c r="E288" s="278">
        <v>97.166666666666671</v>
      </c>
      <c r="F288" s="278">
        <v>96.283333333333331</v>
      </c>
      <c r="G288" s="278">
        <v>95.016666666666666</v>
      </c>
      <c r="H288" s="278">
        <v>99.316666666666677</v>
      </c>
      <c r="I288" s="278">
        <v>100.58333333333333</v>
      </c>
      <c r="J288" s="278">
        <v>101.46666666666668</v>
      </c>
      <c r="K288" s="276">
        <v>99.7</v>
      </c>
      <c r="L288" s="276">
        <v>97.55</v>
      </c>
      <c r="M288" s="276">
        <v>3.34232</v>
      </c>
    </row>
    <row r="289" spans="1:13">
      <c r="A289" s="267">
        <v>281</v>
      </c>
      <c r="B289" s="276" t="s">
        <v>438</v>
      </c>
      <c r="C289" s="277">
        <v>806.8</v>
      </c>
      <c r="D289" s="278">
        <v>802.94999999999993</v>
      </c>
      <c r="E289" s="278">
        <v>787.89999999999986</v>
      </c>
      <c r="F289" s="278">
        <v>768.99999999999989</v>
      </c>
      <c r="G289" s="278">
        <v>753.94999999999982</v>
      </c>
      <c r="H289" s="278">
        <v>821.84999999999991</v>
      </c>
      <c r="I289" s="278">
        <v>836.89999999999986</v>
      </c>
      <c r="J289" s="278">
        <v>855.8</v>
      </c>
      <c r="K289" s="276">
        <v>818</v>
      </c>
      <c r="L289" s="276">
        <v>784.05</v>
      </c>
      <c r="M289" s="276">
        <v>1.0814699999999999</v>
      </c>
    </row>
    <row r="290" spans="1:13">
      <c r="A290" s="267">
        <v>282</v>
      </c>
      <c r="B290" s="276" t="s">
        <v>442</v>
      </c>
      <c r="C290" s="277">
        <v>255.75</v>
      </c>
      <c r="D290" s="278">
        <v>256.81666666666666</v>
      </c>
      <c r="E290" s="278">
        <v>253.68333333333334</v>
      </c>
      <c r="F290" s="278">
        <v>251.61666666666667</v>
      </c>
      <c r="G290" s="278">
        <v>248.48333333333335</v>
      </c>
      <c r="H290" s="278">
        <v>258.88333333333333</v>
      </c>
      <c r="I290" s="278">
        <v>262.01666666666665</v>
      </c>
      <c r="J290" s="278">
        <v>264.08333333333331</v>
      </c>
      <c r="K290" s="276">
        <v>259.95</v>
      </c>
      <c r="L290" s="276">
        <v>254.75</v>
      </c>
      <c r="M290" s="276">
        <v>1.26894</v>
      </c>
    </row>
    <row r="291" spans="1:13">
      <c r="A291" s="267">
        <v>283</v>
      </c>
      <c r="B291" s="276" t="s">
        <v>1830</v>
      </c>
      <c r="C291" s="277">
        <v>504.25</v>
      </c>
      <c r="D291" s="278">
        <v>504.55</v>
      </c>
      <c r="E291" s="278">
        <v>499.75</v>
      </c>
      <c r="F291" s="278">
        <v>495.25</v>
      </c>
      <c r="G291" s="278">
        <v>490.45</v>
      </c>
      <c r="H291" s="278">
        <v>509.05</v>
      </c>
      <c r="I291" s="278">
        <v>513.85000000000014</v>
      </c>
      <c r="J291" s="278">
        <v>518.35</v>
      </c>
      <c r="K291" s="276">
        <v>509.35</v>
      </c>
      <c r="L291" s="276">
        <v>500.05</v>
      </c>
      <c r="M291" s="276">
        <v>0.20085</v>
      </c>
    </row>
    <row r="292" spans="1:13">
      <c r="A292" s="267">
        <v>284</v>
      </c>
      <c r="B292" s="276" t="s">
        <v>448</v>
      </c>
      <c r="C292" s="277">
        <v>491.9</v>
      </c>
      <c r="D292" s="278">
        <v>496.48333333333335</v>
      </c>
      <c r="E292" s="278">
        <v>481.41666666666669</v>
      </c>
      <c r="F292" s="278">
        <v>470.93333333333334</v>
      </c>
      <c r="G292" s="278">
        <v>455.86666666666667</v>
      </c>
      <c r="H292" s="278">
        <v>506.9666666666667</v>
      </c>
      <c r="I292" s="278">
        <v>522.0333333333333</v>
      </c>
      <c r="J292" s="278">
        <v>532.51666666666665</v>
      </c>
      <c r="K292" s="276">
        <v>511.55</v>
      </c>
      <c r="L292" s="276">
        <v>486</v>
      </c>
      <c r="M292" s="276">
        <v>5.3705100000000003</v>
      </c>
    </row>
    <row r="293" spans="1:13">
      <c r="A293" s="267">
        <v>285</v>
      </c>
      <c r="B293" s="276" t="s">
        <v>446</v>
      </c>
      <c r="C293" s="277">
        <v>44.3</v>
      </c>
      <c r="D293" s="278">
        <v>44.199999999999996</v>
      </c>
      <c r="E293" s="278">
        <v>43.899999999999991</v>
      </c>
      <c r="F293" s="278">
        <v>43.499999999999993</v>
      </c>
      <c r="G293" s="278">
        <v>43.199999999999989</v>
      </c>
      <c r="H293" s="278">
        <v>44.599999999999994</v>
      </c>
      <c r="I293" s="278">
        <v>44.899999999999991</v>
      </c>
      <c r="J293" s="278">
        <v>45.3</v>
      </c>
      <c r="K293" s="276">
        <v>44.5</v>
      </c>
      <c r="L293" s="276">
        <v>43.8</v>
      </c>
      <c r="M293" s="276">
        <v>7.4916600000000004</v>
      </c>
    </row>
    <row r="294" spans="1:13">
      <c r="A294" s="267">
        <v>286</v>
      </c>
      <c r="B294" s="276" t="s">
        <v>134</v>
      </c>
      <c r="C294" s="277">
        <v>69.5</v>
      </c>
      <c r="D294" s="278">
        <v>69.316666666666663</v>
      </c>
      <c r="E294" s="278">
        <v>68.433333333333323</v>
      </c>
      <c r="F294" s="278">
        <v>67.36666666666666</v>
      </c>
      <c r="G294" s="278">
        <v>66.48333333333332</v>
      </c>
      <c r="H294" s="278">
        <v>70.383333333333326</v>
      </c>
      <c r="I294" s="278">
        <v>71.266666666666652</v>
      </c>
      <c r="J294" s="278">
        <v>72.333333333333329</v>
      </c>
      <c r="K294" s="276">
        <v>70.2</v>
      </c>
      <c r="L294" s="276">
        <v>68.25</v>
      </c>
      <c r="M294" s="276">
        <v>146.51849999999999</v>
      </c>
    </row>
    <row r="295" spans="1:13">
      <c r="A295" s="267">
        <v>287</v>
      </c>
      <c r="B295" s="276" t="s">
        <v>358</v>
      </c>
      <c r="C295" s="277">
        <v>2162.4499999999998</v>
      </c>
      <c r="D295" s="278">
        <v>2153.4666666666667</v>
      </c>
      <c r="E295" s="278">
        <v>2134.2333333333336</v>
      </c>
      <c r="F295" s="278">
        <v>2106.0166666666669</v>
      </c>
      <c r="G295" s="278">
        <v>2086.7833333333338</v>
      </c>
      <c r="H295" s="278">
        <v>2181.6833333333334</v>
      </c>
      <c r="I295" s="278">
        <v>2200.9166666666661</v>
      </c>
      <c r="J295" s="278">
        <v>2229.1333333333332</v>
      </c>
      <c r="K295" s="276">
        <v>2172.6999999999998</v>
      </c>
      <c r="L295" s="276">
        <v>2125.25</v>
      </c>
      <c r="M295" s="276">
        <v>0.82052999999999998</v>
      </c>
    </row>
    <row r="296" spans="1:13">
      <c r="A296" s="267">
        <v>288</v>
      </c>
      <c r="B296" s="276" t="s">
        <v>1841</v>
      </c>
      <c r="C296" s="277">
        <v>207.2</v>
      </c>
      <c r="D296" s="278">
        <v>208.11666666666665</v>
      </c>
      <c r="E296" s="278">
        <v>204.2833333333333</v>
      </c>
      <c r="F296" s="278">
        <v>201.36666666666665</v>
      </c>
      <c r="G296" s="278">
        <v>197.5333333333333</v>
      </c>
      <c r="H296" s="278">
        <v>211.0333333333333</v>
      </c>
      <c r="I296" s="278">
        <v>214.86666666666662</v>
      </c>
      <c r="J296" s="278">
        <v>217.7833333333333</v>
      </c>
      <c r="K296" s="276">
        <v>211.95</v>
      </c>
      <c r="L296" s="276">
        <v>205.2</v>
      </c>
      <c r="M296" s="276">
        <v>1.0242599999999999</v>
      </c>
    </row>
    <row r="297" spans="1:13">
      <c r="A297" s="267">
        <v>289</v>
      </c>
      <c r="B297" s="276" t="s">
        <v>454</v>
      </c>
      <c r="C297" s="277">
        <v>289.10000000000002</v>
      </c>
      <c r="D297" s="278">
        <v>289.33333333333331</v>
      </c>
      <c r="E297" s="278">
        <v>283.76666666666665</v>
      </c>
      <c r="F297" s="278">
        <v>278.43333333333334</v>
      </c>
      <c r="G297" s="278">
        <v>272.86666666666667</v>
      </c>
      <c r="H297" s="278">
        <v>294.66666666666663</v>
      </c>
      <c r="I297" s="278">
        <v>300.23333333333335</v>
      </c>
      <c r="J297" s="278">
        <v>305.56666666666661</v>
      </c>
      <c r="K297" s="276">
        <v>294.89999999999998</v>
      </c>
      <c r="L297" s="276">
        <v>284</v>
      </c>
      <c r="M297" s="276">
        <v>62.526040000000002</v>
      </c>
    </row>
    <row r="298" spans="1:13">
      <c r="A298" s="267">
        <v>290</v>
      </c>
      <c r="B298" s="276" t="s">
        <v>452</v>
      </c>
      <c r="C298" s="277">
        <v>4231.7</v>
      </c>
      <c r="D298" s="278">
        <v>4174.0166666666673</v>
      </c>
      <c r="E298" s="278">
        <v>4083.0333333333347</v>
      </c>
      <c r="F298" s="278">
        <v>3934.3666666666672</v>
      </c>
      <c r="G298" s="278">
        <v>3843.3833333333346</v>
      </c>
      <c r="H298" s="278">
        <v>4322.6833333333343</v>
      </c>
      <c r="I298" s="278">
        <v>4413.6666666666661</v>
      </c>
      <c r="J298" s="278">
        <v>4562.3333333333348</v>
      </c>
      <c r="K298" s="276">
        <v>4265</v>
      </c>
      <c r="L298" s="276">
        <v>4025.35</v>
      </c>
      <c r="M298" s="276">
        <v>0.28627000000000002</v>
      </c>
    </row>
    <row r="299" spans="1:13">
      <c r="A299" s="267">
        <v>291</v>
      </c>
      <c r="B299" s="276" t="s">
        <v>455</v>
      </c>
      <c r="C299" s="277">
        <v>30.6</v>
      </c>
      <c r="D299" s="278">
        <v>30.533333333333335</v>
      </c>
      <c r="E299" s="278">
        <v>29.766666666666669</v>
      </c>
      <c r="F299" s="278">
        <v>28.933333333333334</v>
      </c>
      <c r="G299" s="278">
        <v>28.166666666666668</v>
      </c>
      <c r="H299" s="278">
        <v>31.366666666666671</v>
      </c>
      <c r="I299" s="278">
        <v>32.13333333333334</v>
      </c>
      <c r="J299" s="278">
        <v>32.966666666666669</v>
      </c>
      <c r="K299" s="276">
        <v>31.3</v>
      </c>
      <c r="L299" s="276">
        <v>29.7</v>
      </c>
      <c r="M299" s="276">
        <v>32.25414</v>
      </c>
    </row>
    <row r="300" spans="1:13">
      <c r="A300" s="267">
        <v>292</v>
      </c>
      <c r="B300" s="276" t="s">
        <v>135</v>
      </c>
      <c r="C300" s="277">
        <v>317.14999999999998</v>
      </c>
      <c r="D300" s="278">
        <v>317.95</v>
      </c>
      <c r="E300" s="278">
        <v>310.09999999999997</v>
      </c>
      <c r="F300" s="278">
        <v>303.04999999999995</v>
      </c>
      <c r="G300" s="278">
        <v>295.19999999999993</v>
      </c>
      <c r="H300" s="278">
        <v>325</v>
      </c>
      <c r="I300" s="278">
        <v>332.85</v>
      </c>
      <c r="J300" s="278">
        <v>339.90000000000003</v>
      </c>
      <c r="K300" s="276">
        <v>325.8</v>
      </c>
      <c r="L300" s="276">
        <v>310.89999999999998</v>
      </c>
      <c r="M300" s="276">
        <v>90.667339999999996</v>
      </c>
    </row>
    <row r="301" spans="1:13">
      <c r="A301" s="267">
        <v>293</v>
      </c>
      <c r="B301" s="276" t="s">
        <v>456</v>
      </c>
      <c r="C301" s="277">
        <v>843.6</v>
      </c>
      <c r="D301" s="278">
        <v>849.4</v>
      </c>
      <c r="E301" s="278">
        <v>828.94999999999993</v>
      </c>
      <c r="F301" s="278">
        <v>814.3</v>
      </c>
      <c r="G301" s="278">
        <v>793.84999999999991</v>
      </c>
      <c r="H301" s="278">
        <v>864.05</v>
      </c>
      <c r="I301" s="278">
        <v>884.5</v>
      </c>
      <c r="J301" s="278">
        <v>899.15</v>
      </c>
      <c r="K301" s="276">
        <v>869.85</v>
      </c>
      <c r="L301" s="276">
        <v>834.75</v>
      </c>
      <c r="M301" s="276">
        <v>0.89539999999999997</v>
      </c>
    </row>
    <row r="302" spans="1:13">
      <c r="A302" s="267">
        <v>294</v>
      </c>
      <c r="B302" s="276" t="s">
        <v>136</v>
      </c>
      <c r="C302" s="277">
        <v>1073.2</v>
      </c>
      <c r="D302" s="278">
        <v>1067.1666666666667</v>
      </c>
      <c r="E302" s="278">
        <v>1058.4833333333336</v>
      </c>
      <c r="F302" s="278">
        <v>1043.7666666666669</v>
      </c>
      <c r="G302" s="278">
        <v>1035.0833333333337</v>
      </c>
      <c r="H302" s="278">
        <v>1081.8833333333334</v>
      </c>
      <c r="I302" s="278">
        <v>1090.5666666666664</v>
      </c>
      <c r="J302" s="278">
        <v>1105.2833333333333</v>
      </c>
      <c r="K302" s="276">
        <v>1075.8499999999999</v>
      </c>
      <c r="L302" s="276">
        <v>1052.45</v>
      </c>
      <c r="M302" s="276">
        <v>67.431629999999998</v>
      </c>
    </row>
    <row r="303" spans="1:13">
      <c r="A303" s="267">
        <v>295</v>
      </c>
      <c r="B303" s="276" t="s">
        <v>266</v>
      </c>
      <c r="C303" s="277">
        <v>2983.3</v>
      </c>
      <c r="D303" s="278">
        <v>3004.4333333333329</v>
      </c>
      <c r="E303" s="278">
        <v>2949.8666666666659</v>
      </c>
      <c r="F303" s="278">
        <v>2916.4333333333329</v>
      </c>
      <c r="G303" s="278">
        <v>2861.8666666666659</v>
      </c>
      <c r="H303" s="278">
        <v>3037.8666666666659</v>
      </c>
      <c r="I303" s="278">
        <v>3092.4333333333325</v>
      </c>
      <c r="J303" s="278">
        <v>3125.8666666666659</v>
      </c>
      <c r="K303" s="276">
        <v>3059</v>
      </c>
      <c r="L303" s="276">
        <v>2971</v>
      </c>
      <c r="M303" s="276">
        <v>3.1081699999999999</v>
      </c>
    </row>
    <row r="304" spans="1:13">
      <c r="A304" s="267">
        <v>296</v>
      </c>
      <c r="B304" s="276" t="s">
        <v>265</v>
      </c>
      <c r="C304" s="277">
        <v>1666.2</v>
      </c>
      <c r="D304" s="278">
        <v>1667.1499999999999</v>
      </c>
      <c r="E304" s="278">
        <v>1643.0499999999997</v>
      </c>
      <c r="F304" s="278">
        <v>1619.8999999999999</v>
      </c>
      <c r="G304" s="278">
        <v>1595.7999999999997</v>
      </c>
      <c r="H304" s="278">
        <v>1690.2999999999997</v>
      </c>
      <c r="I304" s="278">
        <v>1714.3999999999996</v>
      </c>
      <c r="J304" s="278">
        <v>1737.5499999999997</v>
      </c>
      <c r="K304" s="276">
        <v>1691.25</v>
      </c>
      <c r="L304" s="276">
        <v>1644</v>
      </c>
      <c r="M304" s="276">
        <v>1.49838</v>
      </c>
    </row>
    <row r="305" spans="1:13">
      <c r="A305" s="267">
        <v>297</v>
      </c>
      <c r="B305" s="276" t="s">
        <v>137</v>
      </c>
      <c r="C305" s="277">
        <v>895.5</v>
      </c>
      <c r="D305" s="278">
        <v>907.08333333333337</v>
      </c>
      <c r="E305" s="278">
        <v>876.9666666666667</v>
      </c>
      <c r="F305" s="278">
        <v>858.43333333333328</v>
      </c>
      <c r="G305" s="278">
        <v>828.31666666666661</v>
      </c>
      <c r="H305" s="278">
        <v>925.61666666666679</v>
      </c>
      <c r="I305" s="278">
        <v>955.73333333333335</v>
      </c>
      <c r="J305" s="278">
        <v>974.26666666666688</v>
      </c>
      <c r="K305" s="276">
        <v>937.2</v>
      </c>
      <c r="L305" s="276">
        <v>888.55</v>
      </c>
      <c r="M305" s="276">
        <v>76.376959999999997</v>
      </c>
    </row>
    <row r="306" spans="1:13">
      <c r="A306" s="267">
        <v>298</v>
      </c>
      <c r="B306" s="276" t="s">
        <v>457</v>
      </c>
      <c r="C306" s="277">
        <v>1503.5</v>
      </c>
      <c r="D306" s="278">
        <v>1516.5666666666666</v>
      </c>
      <c r="E306" s="278">
        <v>1468.6333333333332</v>
      </c>
      <c r="F306" s="278">
        <v>1433.7666666666667</v>
      </c>
      <c r="G306" s="278">
        <v>1385.8333333333333</v>
      </c>
      <c r="H306" s="278">
        <v>1551.4333333333332</v>
      </c>
      <c r="I306" s="278">
        <v>1599.3666666666666</v>
      </c>
      <c r="J306" s="278">
        <v>1634.2333333333331</v>
      </c>
      <c r="K306" s="276">
        <v>1564.5</v>
      </c>
      <c r="L306" s="276">
        <v>1481.7</v>
      </c>
      <c r="M306" s="276">
        <v>1.30233</v>
      </c>
    </row>
    <row r="307" spans="1:13">
      <c r="A307" s="267">
        <v>299</v>
      </c>
      <c r="B307" s="276" t="s">
        <v>138</v>
      </c>
      <c r="C307" s="277">
        <v>632.70000000000005</v>
      </c>
      <c r="D307" s="278">
        <v>638.86666666666667</v>
      </c>
      <c r="E307" s="278">
        <v>623.33333333333337</v>
      </c>
      <c r="F307" s="278">
        <v>613.9666666666667</v>
      </c>
      <c r="G307" s="278">
        <v>598.43333333333339</v>
      </c>
      <c r="H307" s="278">
        <v>648.23333333333335</v>
      </c>
      <c r="I307" s="278">
        <v>663.76666666666665</v>
      </c>
      <c r="J307" s="278">
        <v>673.13333333333333</v>
      </c>
      <c r="K307" s="276">
        <v>654.4</v>
      </c>
      <c r="L307" s="276">
        <v>629.5</v>
      </c>
      <c r="M307" s="276">
        <v>69.137879999999996</v>
      </c>
    </row>
    <row r="308" spans="1:13">
      <c r="A308" s="267">
        <v>300</v>
      </c>
      <c r="B308" s="276" t="s">
        <v>139</v>
      </c>
      <c r="C308" s="277">
        <v>145.55000000000001</v>
      </c>
      <c r="D308" s="278">
        <v>145.18333333333334</v>
      </c>
      <c r="E308" s="278">
        <v>142.36666666666667</v>
      </c>
      <c r="F308" s="278">
        <v>139.18333333333334</v>
      </c>
      <c r="G308" s="278">
        <v>136.36666666666667</v>
      </c>
      <c r="H308" s="278">
        <v>148.36666666666667</v>
      </c>
      <c r="I308" s="278">
        <v>151.18333333333334</v>
      </c>
      <c r="J308" s="278">
        <v>154.36666666666667</v>
      </c>
      <c r="K308" s="276">
        <v>148</v>
      </c>
      <c r="L308" s="276">
        <v>142</v>
      </c>
      <c r="M308" s="276">
        <v>107.11543</v>
      </c>
    </row>
    <row r="309" spans="1:13">
      <c r="A309" s="267">
        <v>301</v>
      </c>
      <c r="B309" s="276" t="s">
        <v>319</v>
      </c>
      <c r="C309" s="277">
        <v>11.2</v>
      </c>
      <c r="D309" s="278">
        <v>11.233333333333333</v>
      </c>
      <c r="E309" s="278">
        <v>11.116666666666665</v>
      </c>
      <c r="F309" s="278">
        <v>11.033333333333333</v>
      </c>
      <c r="G309" s="278">
        <v>10.916666666666666</v>
      </c>
      <c r="H309" s="278">
        <v>11.316666666666665</v>
      </c>
      <c r="I309" s="278">
        <v>11.433333333333332</v>
      </c>
      <c r="J309" s="278">
        <v>11.516666666666664</v>
      </c>
      <c r="K309" s="276">
        <v>11.35</v>
      </c>
      <c r="L309" s="276">
        <v>11.15</v>
      </c>
      <c r="M309" s="276">
        <v>5.6679899999999996</v>
      </c>
    </row>
    <row r="310" spans="1:13">
      <c r="A310" s="267">
        <v>302</v>
      </c>
      <c r="B310" s="276" t="s">
        <v>464</v>
      </c>
      <c r="C310" s="277">
        <v>142.25</v>
      </c>
      <c r="D310" s="278">
        <v>140.93333333333334</v>
      </c>
      <c r="E310" s="278">
        <v>138.86666666666667</v>
      </c>
      <c r="F310" s="278">
        <v>135.48333333333335</v>
      </c>
      <c r="G310" s="278">
        <v>133.41666666666669</v>
      </c>
      <c r="H310" s="278">
        <v>144.31666666666666</v>
      </c>
      <c r="I310" s="278">
        <v>146.38333333333333</v>
      </c>
      <c r="J310" s="278">
        <v>149.76666666666665</v>
      </c>
      <c r="K310" s="276">
        <v>143</v>
      </c>
      <c r="L310" s="276">
        <v>137.55000000000001</v>
      </c>
      <c r="M310" s="276">
        <v>1.21451</v>
      </c>
    </row>
    <row r="311" spans="1:13">
      <c r="A311" s="267">
        <v>303</v>
      </c>
      <c r="B311" s="276" t="s">
        <v>466</v>
      </c>
      <c r="C311" s="277">
        <v>384.7</v>
      </c>
      <c r="D311" s="278">
        <v>384.7</v>
      </c>
      <c r="E311" s="278">
        <v>380.4</v>
      </c>
      <c r="F311" s="278">
        <v>376.09999999999997</v>
      </c>
      <c r="G311" s="278">
        <v>371.79999999999995</v>
      </c>
      <c r="H311" s="278">
        <v>389</v>
      </c>
      <c r="I311" s="278">
        <v>393.30000000000007</v>
      </c>
      <c r="J311" s="278">
        <v>397.6</v>
      </c>
      <c r="K311" s="276">
        <v>389</v>
      </c>
      <c r="L311" s="276">
        <v>380.4</v>
      </c>
      <c r="M311" s="276">
        <v>0.17330000000000001</v>
      </c>
    </row>
    <row r="312" spans="1:13">
      <c r="A312" s="267">
        <v>304</v>
      </c>
      <c r="B312" s="276" t="s">
        <v>462</v>
      </c>
      <c r="C312" s="277">
        <v>3261.5</v>
      </c>
      <c r="D312" s="278">
        <v>3263.2166666666672</v>
      </c>
      <c r="E312" s="278">
        <v>3228.3333333333344</v>
      </c>
      <c r="F312" s="278">
        <v>3195.1666666666674</v>
      </c>
      <c r="G312" s="278">
        <v>3160.2833333333347</v>
      </c>
      <c r="H312" s="278">
        <v>3296.3833333333341</v>
      </c>
      <c r="I312" s="278">
        <v>3331.2666666666673</v>
      </c>
      <c r="J312" s="278">
        <v>3364.4333333333338</v>
      </c>
      <c r="K312" s="276">
        <v>3298.1</v>
      </c>
      <c r="L312" s="276">
        <v>3230.05</v>
      </c>
      <c r="M312" s="276">
        <v>5.1790000000000003E-2</v>
      </c>
    </row>
    <row r="313" spans="1:13">
      <c r="A313" s="267">
        <v>305</v>
      </c>
      <c r="B313" s="276" t="s">
        <v>463</v>
      </c>
      <c r="C313" s="277">
        <v>238.7</v>
      </c>
      <c r="D313" s="278">
        <v>239.23333333333335</v>
      </c>
      <c r="E313" s="278">
        <v>237.4666666666667</v>
      </c>
      <c r="F313" s="278">
        <v>236.23333333333335</v>
      </c>
      <c r="G313" s="278">
        <v>234.4666666666667</v>
      </c>
      <c r="H313" s="278">
        <v>240.4666666666667</v>
      </c>
      <c r="I313" s="278">
        <v>242.23333333333335</v>
      </c>
      <c r="J313" s="278">
        <v>243.4666666666667</v>
      </c>
      <c r="K313" s="276">
        <v>241</v>
      </c>
      <c r="L313" s="276">
        <v>238</v>
      </c>
      <c r="M313" s="276">
        <v>0.22301000000000001</v>
      </c>
    </row>
    <row r="314" spans="1:13">
      <c r="A314" s="267">
        <v>306</v>
      </c>
      <c r="B314" s="276" t="s">
        <v>140</v>
      </c>
      <c r="C314" s="277">
        <v>160.44999999999999</v>
      </c>
      <c r="D314" s="278">
        <v>159.86666666666667</v>
      </c>
      <c r="E314" s="278">
        <v>157.98333333333335</v>
      </c>
      <c r="F314" s="278">
        <v>155.51666666666668</v>
      </c>
      <c r="G314" s="278">
        <v>153.63333333333335</v>
      </c>
      <c r="H314" s="278">
        <v>162.33333333333334</v>
      </c>
      <c r="I314" s="278">
        <v>164.21666666666667</v>
      </c>
      <c r="J314" s="278">
        <v>166.68333333333334</v>
      </c>
      <c r="K314" s="276">
        <v>161.75</v>
      </c>
      <c r="L314" s="276">
        <v>157.4</v>
      </c>
      <c r="M314" s="276">
        <v>69.594200000000001</v>
      </c>
    </row>
    <row r="315" spans="1:13">
      <c r="A315" s="267">
        <v>307</v>
      </c>
      <c r="B315" s="276" t="s">
        <v>141</v>
      </c>
      <c r="C315" s="277">
        <v>374.3</v>
      </c>
      <c r="D315" s="278">
        <v>373.08333333333331</v>
      </c>
      <c r="E315" s="278">
        <v>369.51666666666665</v>
      </c>
      <c r="F315" s="278">
        <v>364.73333333333335</v>
      </c>
      <c r="G315" s="278">
        <v>361.16666666666669</v>
      </c>
      <c r="H315" s="278">
        <v>377.86666666666662</v>
      </c>
      <c r="I315" s="278">
        <v>381.43333333333334</v>
      </c>
      <c r="J315" s="278">
        <v>386.21666666666658</v>
      </c>
      <c r="K315" s="276">
        <v>376.65</v>
      </c>
      <c r="L315" s="276">
        <v>368.3</v>
      </c>
      <c r="M315" s="276">
        <v>31.676970000000001</v>
      </c>
    </row>
    <row r="316" spans="1:13">
      <c r="A316" s="267">
        <v>308</v>
      </c>
      <c r="B316" s="276" t="s">
        <v>142</v>
      </c>
      <c r="C316" s="277">
        <v>6836.85</v>
      </c>
      <c r="D316" s="278">
        <v>6852.95</v>
      </c>
      <c r="E316" s="278">
        <v>6775.9</v>
      </c>
      <c r="F316" s="278">
        <v>6714.95</v>
      </c>
      <c r="G316" s="278">
        <v>6637.9</v>
      </c>
      <c r="H316" s="278">
        <v>6913.9</v>
      </c>
      <c r="I316" s="278">
        <v>6990.9500000000007</v>
      </c>
      <c r="J316" s="278">
        <v>7051.9</v>
      </c>
      <c r="K316" s="276">
        <v>6930</v>
      </c>
      <c r="L316" s="276">
        <v>6792</v>
      </c>
      <c r="M316" s="276">
        <v>14.18041</v>
      </c>
    </row>
    <row r="317" spans="1:13">
      <c r="A317" s="267">
        <v>309</v>
      </c>
      <c r="B317" s="276" t="s">
        <v>458</v>
      </c>
      <c r="C317" s="277">
        <v>842.2</v>
      </c>
      <c r="D317" s="278">
        <v>842.26666666666677</v>
      </c>
      <c r="E317" s="278">
        <v>826.93333333333351</v>
      </c>
      <c r="F317" s="278">
        <v>811.66666666666674</v>
      </c>
      <c r="G317" s="278">
        <v>796.33333333333348</v>
      </c>
      <c r="H317" s="278">
        <v>857.53333333333353</v>
      </c>
      <c r="I317" s="278">
        <v>872.86666666666679</v>
      </c>
      <c r="J317" s="278">
        <v>888.13333333333355</v>
      </c>
      <c r="K317" s="276">
        <v>857.6</v>
      </c>
      <c r="L317" s="276">
        <v>827</v>
      </c>
      <c r="M317" s="276">
        <v>0.30042000000000002</v>
      </c>
    </row>
    <row r="318" spans="1:13">
      <c r="A318" s="267">
        <v>310</v>
      </c>
      <c r="B318" s="276" t="s">
        <v>143</v>
      </c>
      <c r="C318" s="277">
        <v>558.1</v>
      </c>
      <c r="D318" s="278">
        <v>561.54999999999995</v>
      </c>
      <c r="E318" s="278">
        <v>551.84999999999991</v>
      </c>
      <c r="F318" s="278">
        <v>545.59999999999991</v>
      </c>
      <c r="G318" s="278">
        <v>535.89999999999986</v>
      </c>
      <c r="H318" s="278">
        <v>567.79999999999995</v>
      </c>
      <c r="I318" s="278">
        <v>577.5</v>
      </c>
      <c r="J318" s="278">
        <v>583.75</v>
      </c>
      <c r="K318" s="276">
        <v>571.25</v>
      </c>
      <c r="L318" s="276">
        <v>555.29999999999995</v>
      </c>
      <c r="M318" s="276">
        <v>22.745090000000001</v>
      </c>
    </row>
    <row r="319" spans="1:13">
      <c r="A319" s="267">
        <v>311</v>
      </c>
      <c r="B319" s="276" t="s">
        <v>472</v>
      </c>
      <c r="C319" s="277">
        <v>1660.45</v>
      </c>
      <c r="D319" s="278">
        <v>1668.8166666666666</v>
      </c>
      <c r="E319" s="278">
        <v>1643.6333333333332</v>
      </c>
      <c r="F319" s="278">
        <v>1626.8166666666666</v>
      </c>
      <c r="G319" s="278">
        <v>1601.6333333333332</v>
      </c>
      <c r="H319" s="278">
        <v>1685.6333333333332</v>
      </c>
      <c r="I319" s="278">
        <v>1710.8166666666666</v>
      </c>
      <c r="J319" s="278">
        <v>1727.6333333333332</v>
      </c>
      <c r="K319" s="276">
        <v>1694</v>
      </c>
      <c r="L319" s="276">
        <v>1652</v>
      </c>
      <c r="M319" s="276">
        <v>0.92515999999999998</v>
      </c>
    </row>
    <row r="320" spans="1:13">
      <c r="A320" s="267">
        <v>312</v>
      </c>
      <c r="B320" s="276" t="s">
        <v>468</v>
      </c>
      <c r="C320" s="277">
        <v>1871.05</v>
      </c>
      <c r="D320" s="278">
        <v>1887.9166666666667</v>
      </c>
      <c r="E320" s="278">
        <v>1831.0333333333335</v>
      </c>
      <c r="F320" s="278">
        <v>1791.0166666666669</v>
      </c>
      <c r="G320" s="278">
        <v>1734.1333333333337</v>
      </c>
      <c r="H320" s="278">
        <v>1927.9333333333334</v>
      </c>
      <c r="I320" s="278">
        <v>1984.8166666666666</v>
      </c>
      <c r="J320" s="278">
        <v>2024.8333333333333</v>
      </c>
      <c r="K320" s="276">
        <v>1944.8</v>
      </c>
      <c r="L320" s="276">
        <v>1847.9</v>
      </c>
      <c r="M320" s="276">
        <v>1.19614</v>
      </c>
    </row>
    <row r="321" spans="1:13">
      <c r="A321" s="267">
        <v>313</v>
      </c>
      <c r="B321" s="276" t="s">
        <v>144</v>
      </c>
      <c r="C321" s="277">
        <v>608.29999999999995</v>
      </c>
      <c r="D321" s="278">
        <v>610.85</v>
      </c>
      <c r="E321" s="278">
        <v>601.70000000000005</v>
      </c>
      <c r="F321" s="278">
        <v>595.1</v>
      </c>
      <c r="G321" s="278">
        <v>585.95000000000005</v>
      </c>
      <c r="H321" s="278">
        <v>617.45000000000005</v>
      </c>
      <c r="I321" s="278">
        <v>626.59999999999991</v>
      </c>
      <c r="J321" s="278">
        <v>633.20000000000005</v>
      </c>
      <c r="K321" s="276">
        <v>620</v>
      </c>
      <c r="L321" s="276">
        <v>604.25</v>
      </c>
      <c r="M321" s="276">
        <v>6.22682</v>
      </c>
    </row>
    <row r="322" spans="1:13">
      <c r="A322" s="267">
        <v>314</v>
      </c>
      <c r="B322" s="276" t="s">
        <v>145</v>
      </c>
      <c r="C322" s="277">
        <v>878.8</v>
      </c>
      <c r="D322" s="278">
        <v>882.16666666666663</v>
      </c>
      <c r="E322" s="278">
        <v>871.63333333333321</v>
      </c>
      <c r="F322" s="278">
        <v>864.46666666666658</v>
      </c>
      <c r="G322" s="278">
        <v>853.93333333333317</v>
      </c>
      <c r="H322" s="278">
        <v>889.33333333333326</v>
      </c>
      <c r="I322" s="278">
        <v>899.86666666666679</v>
      </c>
      <c r="J322" s="278">
        <v>907.0333333333333</v>
      </c>
      <c r="K322" s="276">
        <v>892.7</v>
      </c>
      <c r="L322" s="276">
        <v>875</v>
      </c>
      <c r="M322" s="276">
        <v>13.17587</v>
      </c>
    </row>
    <row r="323" spans="1:13">
      <c r="A323" s="267">
        <v>315</v>
      </c>
      <c r="B323" s="276" t="s">
        <v>465</v>
      </c>
      <c r="C323" s="277">
        <v>182.75</v>
      </c>
      <c r="D323" s="278">
        <v>182.6</v>
      </c>
      <c r="E323" s="278">
        <v>179.45</v>
      </c>
      <c r="F323" s="278">
        <v>176.15</v>
      </c>
      <c r="G323" s="278">
        <v>173</v>
      </c>
      <c r="H323" s="278">
        <v>185.89999999999998</v>
      </c>
      <c r="I323" s="278">
        <v>189.05</v>
      </c>
      <c r="J323" s="278">
        <v>192.34999999999997</v>
      </c>
      <c r="K323" s="276">
        <v>185.75</v>
      </c>
      <c r="L323" s="276">
        <v>179.3</v>
      </c>
      <c r="M323" s="276">
        <v>1.2686900000000001</v>
      </c>
    </row>
    <row r="324" spans="1:13">
      <c r="A324" s="267">
        <v>316</v>
      </c>
      <c r="B324" s="276" t="s">
        <v>1975</v>
      </c>
      <c r="C324" s="277">
        <v>188.3</v>
      </c>
      <c r="D324" s="278">
        <v>188.58333333333334</v>
      </c>
      <c r="E324" s="278">
        <v>186.16666666666669</v>
      </c>
      <c r="F324" s="278">
        <v>184.03333333333333</v>
      </c>
      <c r="G324" s="278">
        <v>181.61666666666667</v>
      </c>
      <c r="H324" s="278">
        <v>190.7166666666667</v>
      </c>
      <c r="I324" s="278">
        <v>193.13333333333338</v>
      </c>
      <c r="J324" s="278">
        <v>195.26666666666671</v>
      </c>
      <c r="K324" s="276">
        <v>191</v>
      </c>
      <c r="L324" s="276">
        <v>186.45</v>
      </c>
      <c r="M324" s="276">
        <v>1.78986</v>
      </c>
    </row>
    <row r="325" spans="1:13">
      <c r="A325" s="267">
        <v>317</v>
      </c>
      <c r="B325" s="276" t="s">
        <v>469</v>
      </c>
      <c r="C325" s="277">
        <v>71.45</v>
      </c>
      <c r="D325" s="278">
        <v>70.566666666666663</v>
      </c>
      <c r="E325" s="278">
        <v>68.883333333333326</v>
      </c>
      <c r="F325" s="278">
        <v>66.316666666666663</v>
      </c>
      <c r="G325" s="278">
        <v>64.633333333333326</v>
      </c>
      <c r="H325" s="278">
        <v>73.133333333333326</v>
      </c>
      <c r="I325" s="278">
        <v>74.816666666666663</v>
      </c>
      <c r="J325" s="278">
        <v>77.383333333333326</v>
      </c>
      <c r="K325" s="276">
        <v>72.25</v>
      </c>
      <c r="L325" s="276">
        <v>68</v>
      </c>
      <c r="M325" s="276">
        <v>9.0772700000000004</v>
      </c>
    </row>
    <row r="326" spans="1:13">
      <c r="A326" s="267">
        <v>318</v>
      </c>
      <c r="B326" s="276" t="s">
        <v>470</v>
      </c>
      <c r="C326" s="277">
        <v>366.05</v>
      </c>
      <c r="D326" s="278">
        <v>367.0333333333333</v>
      </c>
      <c r="E326" s="278">
        <v>359.26666666666659</v>
      </c>
      <c r="F326" s="278">
        <v>352.48333333333329</v>
      </c>
      <c r="G326" s="278">
        <v>344.71666666666658</v>
      </c>
      <c r="H326" s="278">
        <v>373.81666666666661</v>
      </c>
      <c r="I326" s="278">
        <v>381.58333333333326</v>
      </c>
      <c r="J326" s="278">
        <v>388.36666666666662</v>
      </c>
      <c r="K326" s="276">
        <v>374.8</v>
      </c>
      <c r="L326" s="276">
        <v>360.25</v>
      </c>
      <c r="M326" s="276">
        <v>2.0598000000000001</v>
      </c>
    </row>
    <row r="327" spans="1:13">
      <c r="A327" s="267">
        <v>319</v>
      </c>
      <c r="B327" s="276" t="s">
        <v>146</v>
      </c>
      <c r="C327" s="277">
        <v>1342.1</v>
      </c>
      <c r="D327" s="278">
        <v>1340.3333333333333</v>
      </c>
      <c r="E327" s="278">
        <v>1326.7666666666664</v>
      </c>
      <c r="F327" s="278">
        <v>1311.4333333333332</v>
      </c>
      <c r="G327" s="278">
        <v>1297.8666666666663</v>
      </c>
      <c r="H327" s="278">
        <v>1355.6666666666665</v>
      </c>
      <c r="I327" s="278">
        <v>1369.2333333333336</v>
      </c>
      <c r="J327" s="278">
        <v>1384.5666666666666</v>
      </c>
      <c r="K327" s="276">
        <v>1353.9</v>
      </c>
      <c r="L327" s="276">
        <v>1325</v>
      </c>
      <c r="M327" s="276">
        <v>7.4193499999999997</v>
      </c>
    </row>
    <row r="328" spans="1:13">
      <c r="A328" s="267">
        <v>320</v>
      </c>
      <c r="B328" s="276" t="s">
        <v>459</v>
      </c>
      <c r="C328" s="277">
        <v>16.600000000000001</v>
      </c>
      <c r="D328" s="278">
        <v>16.716666666666669</v>
      </c>
      <c r="E328" s="278">
        <v>16.383333333333336</v>
      </c>
      <c r="F328" s="278">
        <v>16.166666666666668</v>
      </c>
      <c r="G328" s="278">
        <v>15.833333333333336</v>
      </c>
      <c r="H328" s="278">
        <v>16.933333333333337</v>
      </c>
      <c r="I328" s="278">
        <v>17.266666666666666</v>
      </c>
      <c r="J328" s="278">
        <v>17.483333333333338</v>
      </c>
      <c r="K328" s="276">
        <v>17.05</v>
      </c>
      <c r="L328" s="276">
        <v>16.5</v>
      </c>
      <c r="M328" s="276">
        <v>5.14438</v>
      </c>
    </row>
    <row r="329" spans="1:13">
      <c r="A329" s="267">
        <v>321</v>
      </c>
      <c r="B329" s="276" t="s">
        <v>460</v>
      </c>
      <c r="C329" s="277">
        <v>124.3</v>
      </c>
      <c r="D329" s="278">
        <v>124.36666666666667</v>
      </c>
      <c r="E329" s="278">
        <v>123.43333333333335</v>
      </c>
      <c r="F329" s="278">
        <v>122.56666666666668</v>
      </c>
      <c r="G329" s="278">
        <v>121.63333333333335</v>
      </c>
      <c r="H329" s="278">
        <v>125.23333333333335</v>
      </c>
      <c r="I329" s="278">
        <v>126.16666666666669</v>
      </c>
      <c r="J329" s="278">
        <v>127.03333333333335</v>
      </c>
      <c r="K329" s="276">
        <v>125.3</v>
      </c>
      <c r="L329" s="276">
        <v>123.5</v>
      </c>
      <c r="M329" s="276">
        <v>1.1599699999999999</v>
      </c>
    </row>
    <row r="330" spans="1:13">
      <c r="A330" s="267">
        <v>322</v>
      </c>
      <c r="B330" s="276" t="s">
        <v>147</v>
      </c>
      <c r="C330" s="277">
        <v>133.1</v>
      </c>
      <c r="D330" s="278">
        <v>132.20000000000002</v>
      </c>
      <c r="E330" s="278">
        <v>130.90000000000003</v>
      </c>
      <c r="F330" s="278">
        <v>128.70000000000002</v>
      </c>
      <c r="G330" s="278">
        <v>127.40000000000003</v>
      </c>
      <c r="H330" s="278">
        <v>134.40000000000003</v>
      </c>
      <c r="I330" s="278">
        <v>135.70000000000005</v>
      </c>
      <c r="J330" s="278">
        <v>137.90000000000003</v>
      </c>
      <c r="K330" s="276">
        <v>133.5</v>
      </c>
      <c r="L330" s="276">
        <v>130</v>
      </c>
      <c r="M330" s="276">
        <v>129.49578</v>
      </c>
    </row>
    <row r="331" spans="1:13">
      <c r="A331" s="267">
        <v>323</v>
      </c>
      <c r="B331" s="276" t="s">
        <v>471</v>
      </c>
      <c r="C331" s="277">
        <v>550.20000000000005</v>
      </c>
      <c r="D331" s="278">
        <v>552.58333333333337</v>
      </c>
      <c r="E331" s="278">
        <v>546.61666666666679</v>
      </c>
      <c r="F331" s="278">
        <v>543.03333333333342</v>
      </c>
      <c r="G331" s="278">
        <v>537.06666666666683</v>
      </c>
      <c r="H331" s="278">
        <v>556.16666666666674</v>
      </c>
      <c r="I331" s="278">
        <v>562.13333333333321</v>
      </c>
      <c r="J331" s="278">
        <v>565.7166666666667</v>
      </c>
      <c r="K331" s="276">
        <v>558.54999999999995</v>
      </c>
      <c r="L331" s="276">
        <v>549</v>
      </c>
      <c r="M331" s="276">
        <v>0.86629</v>
      </c>
    </row>
    <row r="332" spans="1:13">
      <c r="A332" s="267">
        <v>324</v>
      </c>
      <c r="B332" s="276" t="s">
        <v>268</v>
      </c>
      <c r="C332" s="277">
        <v>1343.5</v>
      </c>
      <c r="D332" s="278">
        <v>1337.2166666666667</v>
      </c>
      <c r="E332" s="278">
        <v>1316.4333333333334</v>
      </c>
      <c r="F332" s="278">
        <v>1289.3666666666668</v>
      </c>
      <c r="G332" s="278">
        <v>1268.5833333333335</v>
      </c>
      <c r="H332" s="278">
        <v>1364.2833333333333</v>
      </c>
      <c r="I332" s="278">
        <v>1385.0666666666666</v>
      </c>
      <c r="J332" s="278">
        <v>1412.1333333333332</v>
      </c>
      <c r="K332" s="276">
        <v>1358</v>
      </c>
      <c r="L332" s="276">
        <v>1310.1500000000001</v>
      </c>
      <c r="M332" s="276">
        <v>2.2853300000000001</v>
      </c>
    </row>
    <row r="333" spans="1:13">
      <c r="A333" s="267">
        <v>325</v>
      </c>
      <c r="B333" s="276" t="s">
        <v>148</v>
      </c>
      <c r="C333" s="277">
        <v>69386.899999999994</v>
      </c>
      <c r="D333" s="278">
        <v>69205.55</v>
      </c>
      <c r="E333" s="278">
        <v>68831.350000000006</v>
      </c>
      <c r="F333" s="278">
        <v>68275.8</v>
      </c>
      <c r="G333" s="278">
        <v>67901.600000000006</v>
      </c>
      <c r="H333" s="278">
        <v>69761.100000000006</v>
      </c>
      <c r="I333" s="278">
        <v>70135.299999999988</v>
      </c>
      <c r="J333" s="278">
        <v>70690.850000000006</v>
      </c>
      <c r="K333" s="276">
        <v>69579.75</v>
      </c>
      <c r="L333" s="276">
        <v>68650</v>
      </c>
      <c r="M333" s="276">
        <v>0.20707999999999999</v>
      </c>
    </row>
    <row r="334" spans="1:13">
      <c r="A334" s="267">
        <v>326</v>
      </c>
      <c r="B334" s="276" t="s">
        <v>267</v>
      </c>
      <c r="C334" s="277">
        <v>27.75</v>
      </c>
      <c r="D334" s="278">
        <v>27.883333333333336</v>
      </c>
      <c r="E334" s="278">
        <v>27.366666666666674</v>
      </c>
      <c r="F334" s="278">
        <v>26.983333333333338</v>
      </c>
      <c r="G334" s="278">
        <v>26.466666666666676</v>
      </c>
      <c r="H334" s="278">
        <v>28.266666666666673</v>
      </c>
      <c r="I334" s="278">
        <v>28.783333333333331</v>
      </c>
      <c r="J334" s="278">
        <v>29.166666666666671</v>
      </c>
      <c r="K334" s="276">
        <v>28.4</v>
      </c>
      <c r="L334" s="276">
        <v>27.5</v>
      </c>
      <c r="M334" s="276">
        <v>9.9611300000000007</v>
      </c>
    </row>
    <row r="335" spans="1:13">
      <c r="A335" s="267">
        <v>327</v>
      </c>
      <c r="B335" s="276" t="s">
        <v>149</v>
      </c>
      <c r="C335" s="277">
        <v>1169.25</v>
      </c>
      <c r="D335" s="278">
        <v>1168.3333333333333</v>
      </c>
      <c r="E335" s="278">
        <v>1155.2166666666665</v>
      </c>
      <c r="F335" s="278">
        <v>1141.1833333333332</v>
      </c>
      <c r="G335" s="278">
        <v>1128.0666666666664</v>
      </c>
      <c r="H335" s="278">
        <v>1182.3666666666666</v>
      </c>
      <c r="I335" s="278">
        <v>1195.4833333333333</v>
      </c>
      <c r="J335" s="278">
        <v>1209.5166666666667</v>
      </c>
      <c r="K335" s="276">
        <v>1181.45</v>
      </c>
      <c r="L335" s="276">
        <v>1154.3</v>
      </c>
      <c r="M335" s="276">
        <v>21.378319999999999</v>
      </c>
    </row>
    <row r="336" spans="1:13">
      <c r="A336" s="267">
        <v>328</v>
      </c>
      <c r="B336" s="276" t="s">
        <v>3161</v>
      </c>
      <c r="C336" s="277">
        <v>285.60000000000002</v>
      </c>
      <c r="D336" s="278">
        <v>286.8</v>
      </c>
      <c r="E336" s="278">
        <v>283.25</v>
      </c>
      <c r="F336" s="278">
        <v>280.89999999999998</v>
      </c>
      <c r="G336" s="278">
        <v>277.34999999999997</v>
      </c>
      <c r="H336" s="278">
        <v>289.15000000000003</v>
      </c>
      <c r="I336" s="278">
        <v>292.7000000000001</v>
      </c>
      <c r="J336" s="278">
        <v>295.05000000000007</v>
      </c>
      <c r="K336" s="276">
        <v>290.35000000000002</v>
      </c>
      <c r="L336" s="276">
        <v>284.45</v>
      </c>
      <c r="M336" s="276">
        <v>3.7368600000000001</v>
      </c>
    </row>
    <row r="337" spans="1:13">
      <c r="A337" s="267">
        <v>329</v>
      </c>
      <c r="B337" s="276" t="s">
        <v>269</v>
      </c>
      <c r="C337" s="277">
        <v>906.6</v>
      </c>
      <c r="D337" s="278">
        <v>910.70000000000016</v>
      </c>
      <c r="E337" s="278">
        <v>888.10000000000036</v>
      </c>
      <c r="F337" s="278">
        <v>869.60000000000025</v>
      </c>
      <c r="G337" s="278">
        <v>847.00000000000045</v>
      </c>
      <c r="H337" s="278">
        <v>929.20000000000027</v>
      </c>
      <c r="I337" s="278">
        <v>951.8</v>
      </c>
      <c r="J337" s="278">
        <v>970.30000000000018</v>
      </c>
      <c r="K337" s="276">
        <v>933.3</v>
      </c>
      <c r="L337" s="276">
        <v>892.2</v>
      </c>
      <c r="M337" s="276">
        <v>9.0597399999999997</v>
      </c>
    </row>
    <row r="338" spans="1:13">
      <c r="A338" s="267">
        <v>330</v>
      </c>
      <c r="B338" s="276" t="s">
        <v>150</v>
      </c>
      <c r="C338" s="277">
        <v>34.049999999999997</v>
      </c>
      <c r="D338" s="278">
        <v>34.31666666666667</v>
      </c>
      <c r="E338" s="278">
        <v>33.433333333333337</v>
      </c>
      <c r="F338" s="278">
        <v>32.81666666666667</v>
      </c>
      <c r="G338" s="278">
        <v>31.933333333333337</v>
      </c>
      <c r="H338" s="278">
        <v>34.933333333333337</v>
      </c>
      <c r="I338" s="278">
        <v>35.816666666666677</v>
      </c>
      <c r="J338" s="278">
        <v>36.433333333333337</v>
      </c>
      <c r="K338" s="276">
        <v>35.200000000000003</v>
      </c>
      <c r="L338" s="276">
        <v>33.700000000000003</v>
      </c>
      <c r="M338" s="276">
        <v>161.40924000000001</v>
      </c>
    </row>
    <row r="339" spans="1:13">
      <c r="A339" s="267">
        <v>331</v>
      </c>
      <c r="B339" s="276" t="s">
        <v>261</v>
      </c>
      <c r="C339" s="277">
        <v>3676.8</v>
      </c>
      <c r="D339" s="278">
        <v>3642.5</v>
      </c>
      <c r="E339" s="278">
        <v>3560</v>
      </c>
      <c r="F339" s="278">
        <v>3443.2</v>
      </c>
      <c r="G339" s="278">
        <v>3360.7</v>
      </c>
      <c r="H339" s="278">
        <v>3759.3</v>
      </c>
      <c r="I339" s="278">
        <v>3841.8</v>
      </c>
      <c r="J339" s="278">
        <v>3958.6000000000004</v>
      </c>
      <c r="K339" s="276">
        <v>3725</v>
      </c>
      <c r="L339" s="276">
        <v>3525.7</v>
      </c>
      <c r="M339" s="276">
        <v>9.5589899999999997</v>
      </c>
    </row>
    <row r="340" spans="1:13">
      <c r="A340" s="267">
        <v>332</v>
      </c>
      <c r="B340" s="276" t="s">
        <v>478</v>
      </c>
      <c r="C340" s="277">
        <v>2473.75</v>
      </c>
      <c r="D340" s="278">
        <v>2457.5833333333335</v>
      </c>
      <c r="E340" s="278">
        <v>2421.166666666667</v>
      </c>
      <c r="F340" s="278">
        <v>2368.5833333333335</v>
      </c>
      <c r="G340" s="278">
        <v>2332.166666666667</v>
      </c>
      <c r="H340" s="278">
        <v>2510.166666666667</v>
      </c>
      <c r="I340" s="278">
        <v>2546.5833333333339</v>
      </c>
      <c r="J340" s="278">
        <v>2599.166666666667</v>
      </c>
      <c r="K340" s="276">
        <v>2494</v>
      </c>
      <c r="L340" s="276">
        <v>2405</v>
      </c>
      <c r="M340" s="276">
        <v>1.47943</v>
      </c>
    </row>
    <row r="341" spans="1:13">
      <c r="A341" s="267">
        <v>333</v>
      </c>
      <c r="B341" s="276" t="s">
        <v>151</v>
      </c>
      <c r="C341" s="277">
        <v>24.5</v>
      </c>
      <c r="D341" s="278">
        <v>24.483333333333334</v>
      </c>
      <c r="E341" s="278">
        <v>24.016666666666669</v>
      </c>
      <c r="F341" s="278">
        <v>23.533333333333335</v>
      </c>
      <c r="G341" s="278">
        <v>23.06666666666667</v>
      </c>
      <c r="H341" s="278">
        <v>24.966666666666669</v>
      </c>
      <c r="I341" s="278">
        <v>25.433333333333337</v>
      </c>
      <c r="J341" s="278">
        <v>25.916666666666668</v>
      </c>
      <c r="K341" s="276">
        <v>24.95</v>
      </c>
      <c r="L341" s="276">
        <v>24</v>
      </c>
      <c r="M341" s="276">
        <v>95.061809999999994</v>
      </c>
    </row>
    <row r="342" spans="1:13">
      <c r="A342" s="267">
        <v>334</v>
      </c>
      <c r="B342" s="276" t="s">
        <v>477</v>
      </c>
      <c r="C342" s="277">
        <v>49.85</v>
      </c>
      <c r="D342" s="278">
        <v>49.85</v>
      </c>
      <c r="E342" s="278">
        <v>49.45</v>
      </c>
      <c r="F342" s="278">
        <v>49.050000000000004</v>
      </c>
      <c r="G342" s="278">
        <v>48.650000000000006</v>
      </c>
      <c r="H342" s="278">
        <v>50.25</v>
      </c>
      <c r="I342" s="278">
        <v>50.649999999999991</v>
      </c>
      <c r="J342" s="278">
        <v>51.05</v>
      </c>
      <c r="K342" s="276">
        <v>50.25</v>
      </c>
      <c r="L342" s="276">
        <v>49.45</v>
      </c>
      <c r="M342" s="276">
        <v>6.7602000000000002</v>
      </c>
    </row>
    <row r="343" spans="1:13">
      <c r="A343" s="267">
        <v>335</v>
      </c>
      <c r="B343" s="276" t="s">
        <v>152</v>
      </c>
      <c r="C343" s="277">
        <v>38.049999999999997</v>
      </c>
      <c r="D343" s="278">
        <v>37.733333333333327</v>
      </c>
      <c r="E343" s="278">
        <v>36.966666666666654</v>
      </c>
      <c r="F343" s="278">
        <v>35.883333333333326</v>
      </c>
      <c r="G343" s="278">
        <v>35.116666666666653</v>
      </c>
      <c r="H343" s="278">
        <v>38.816666666666656</v>
      </c>
      <c r="I343" s="278">
        <v>39.583333333333321</v>
      </c>
      <c r="J343" s="278">
        <v>40.666666666666657</v>
      </c>
      <c r="K343" s="276">
        <v>38.5</v>
      </c>
      <c r="L343" s="276">
        <v>36.65</v>
      </c>
      <c r="M343" s="276">
        <v>154.98621</v>
      </c>
    </row>
    <row r="344" spans="1:13">
      <c r="A344" s="267">
        <v>336</v>
      </c>
      <c r="B344" s="276" t="s">
        <v>473</v>
      </c>
      <c r="C344" s="277">
        <v>508.65</v>
      </c>
      <c r="D344" s="278">
        <v>515.05000000000007</v>
      </c>
      <c r="E344" s="278">
        <v>499.60000000000014</v>
      </c>
      <c r="F344" s="278">
        <v>490.55000000000007</v>
      </c>
      <c r="G344" s="278">
        <v>475.10000000000014</v>
      </c>
      <c r="H344" s="278">
        <v>524.10000000000014</v>
      </c>
      <c r="I344" s="278">
        <v>539.55000000000018</v>
      </c>
      <c r="J344" s="278">
        <v>548.60000000000014</v>
      </c>
      <c r="K344" s="276">
        <v>530.5</v>
      </c>
      <c r="L344" s="276">
        <v>506</v>
      </c>
      <c r="M344" s="276">
        <v>0.85979000000000005</v>
      </c>
    </row>
    <row r="345" spans="1:13">
      <c r="A345" s="267">
        <v>337</v>
      </c>
      <c r="B345" s="276" t="s">
        <v>153</v>
      </c>
      <c r="C345" s="277">
        <v>16718.599999999999</v>
      </c>
      <c r="D345" s="278">
        <v>16717.399999999998</v>
      </c>
      <c r="E345" s="278">
        <v>16534.799999999996</v>
      </c>
      <c r="F345" s="278">
        <v>16350.999999999996</v>
      </c>
      <c r="G345" s="278">
        <v>16168.399999999994</v>
      </c>
      <c r="H345" s="278">
        <v>16901.199999999997</v>
      </c>
      <c r="I345" s="278">
        <v>17083.799999999996</v>
      </c>
      <c r="J345" s="278">
        <v>17267.599999999999</v>
      </c>
      <c r="K345" s="276">
        <v>16900</v>
      </c>
      <c r="L345" s="276">
        <v>16533.599999999999</v>
      </c>
      <c r="M345" s="276">
        <v>1.47831</v>
      </c>
    </row>
    <row r="346" spans="1:13">
      <c r="A346" s="267">
        <v>338</v>
      </c>
      <c r="B346" s="276" t="s">
        <v>476</v>
      </c>
      <c r="C346" s="277">
        <v>33.450000000000003</v>
      </c>
      <c r="D346" s="278">
        <v>33.433333333333337</v>
      </c>
      <c r="E346" s="278">
        <v>32.166666666666671</v>
      </c>
      <c r="F346" s="278">
        <v>30.883333333333333</v>
      </c>
      <c r="G346" s="278">
        <v>29.616666666666667</v>
      </c>
      <c r="H346" s="278">
        <v>34.716666666666676</v>
      </c>
      <c r="I346" s="278">
        <v>35.983333333333341</v>
      </c>
      <c r="J346" s="278">
        <v>37.26666666666668</v>
      </c>
      <c r="K346" s="276">
        <v>34.700000000000003</v>
      </c>
      <c r="L346" s="276">
        <v>32.15</v>
      </c>
      <c r="M346" s="276">
        <v>19.998270000000002</v>
      </c>
    </row>
    <row r="347" spans="1:13">
      <c r="A347" s="267">
        <v>339</v>
      </c>
      <c r="B347" s="276" t="s">
        <v>475</v>
      </c>
      <c r="C347" s="277">
        <v>356.95</v>
      </c>
      <c r="D347" s="278">
        <v>352.23333333333335</v>
      </c>
      <c r="E347" s="278">
        <v>343.7166666666667</v>
      </c>
      <c r="F347" s="278">
        <v>330.48333333333335</v>
      </c>
      <c r="G347" s="278">
        <v>321.9666666666667</v>
      </c>
      <c r="H347" s="278">
        <v>365.4666666666667</v>
      </c>
      <c r="I347" s="278">
        <v>373.98333333333335</v>
      </c>
      <c r="J347" s="278">
        <v>387.2166666666667</v>
      </c>
      <c r="K347" s="276">
        <v>360.75</v>
      </c>
      <c r="L347" s="276">
        <v>339</v>
      </c>
      <c r="M347" s="276">
        <v>2.3026300000000002</v>
      </c>
    </row>
    <row r="348" spans="1:13">
      <c r="A348" s="267">
        <v>340</v>
      </c>
      <c r="B348" s="276" t="s">
        <v>270</v>
      </c>
      <c r="C348" s="277">
        <v>20.85</v>
      </c>
      <c r="D348" s="278">
        <v>20.916666666666668</v>
      </c>
      <c r="E348" s="278">
        <v>20.733333333333334</v>
      </c>
      <c r="F348" s="278">
        <v>20.616666666666667</v>
      </c>
      <c r="G348" s="278">
        <v>20.433333333333334</v>
      </c>
      <c r="H348" s="278">
        <v>21.033333333333335</v>
      </c>
      <c r="I348" s="278">
        <v>21.216666666666665</v>
      </c>
      <c r="J348" s="278">
        <v>21.333333333333336</v>
      </c>
      <c r="K348" s="276">
        <v>21.1</v>
      </c>
      <c r="L348" s="276">
        <v>20.8</v>
      </c>
      <c r="M348" s="276">
        <v>36.77948</v>
      </c>
    </row>
    <row r="349" spans="1:13">
      <c r="A349" s="267">
        <v>341</v>
      </c>
      <c r="B349" s="276" t="s">
        <v>283</v>
      </c>
      <c r="C349" s="277">
        <v>104.8</v>
      </c>
      <c r="D349" s="278">
        <v>105.38333333333333</v>
      </c>
      <c r="E349" s="278">
        <v>103.66666666666666</v>
      </c>
      <c r="F349" s="278">
        <v>102.53333333333333</v>
      </c>
      <c r="G349" s="278">
        <v>100.81666666666666</v>
      </c>
      <c r="H349" s="278">
        <v>106.51666666666665</v>
      </c>
      <c r="I349" s="278">
        <v>108.23333333333332</v>
      </c>
      <c r="J349" s="278">
        <v>109.36666666666665</v>
      </c>
      <c r="K349" s="276">
        <v>107.1</v>
      </c>
      <c r="L349" s="276">
        <v>104.25</v>
      </c>
      <c r="M349" s="276">
        <v>2.0357699999999999</v>
      </c>
    </row>
    <row r="350" spans="1:13">
      <c r="A350" s="267">
        <v>342</v>
      </c>
      <c r="B350" s="276" t="s">
        <v>479</v>
      </c>
      <c r="C350" s="277">
        <v>1350.15</v>
      </c>
      <c r="D350" s="278">
        <v>1342.3166666666666</v>
      </c>
      <c r="E350" s="278">
        <v>1329.6333333333332</v>
      </c>
      <c r="F350" s="278">
        <v>1309.1166666666666</v>
      </c>
      <c r="G350" s="278">
        <v>1296.4333333333332</v>
      </c>
      <c r="H350" s="278">
        <v>1362.8333333333333</v>
      </c>
      <c r="I350" s="278">
        <v>1375.5166666666667</v>
      </c>
      <c r="J350" s="278">
        <v>1396.0333333333333</v>
      </c>
      <c r="K350" s="276">
        <v>1355</v>
      </c>
      <c r="L350" s="276">
        <v>1321.8</v>
      </c>
      <c r="M350" s="276">
        <v>3.7039999999999997E-2</v>
      </c>
    </row>
    <row r="351" spans="1:13">
      <c r="A351" s="267">
        <v>343</v>
      </c>
      <c r="B351" s="276" t="s">
        <v>474</v>
      </c>
      <c r="C351" s="277">
        <v>51.05</v>
      </c>
      <c r="D351" s="278">
        <v>50.9</v>
      </c>
      <c r="E351" s="278">
        <v>50.4</v>
      </c>
      <c r="F351" s="278">
        <v>49.75</v>
      </c>
      <c r="G351" s="278">
        <v>49.25</v>
      </c>
      <c r="H351" s="278">
        <v>51.55</v>
      </c>
      <c r="I351" s="278">
        <v>52.05</v>
      </c>
      <c r="J351" s="278">
        <v>52.699999999999996</v>
      </c>
      <c r="K351" s="276">
        <v>51.4</v>
      </c>
      <c r="L351" s="276">
        <v>50.25</v>
      </c>
      <c r="M351" s="276">
        <v>4.15646</v>
      </c>
    </row>
    <row r="352" spans="1:13">
      <c r="A352" s="267">
        <v>344</v>
      </c>
      <c r="B352" s="276" t="s">
        <v>155</v>
      </c>
      <c r="C352" s="277">
        <v>91.05</v>
      </c>
      <c r="D352" s="278">
        <v>90.916666666666671</v>
      </c>
      <c r="E352" s="278">
        <v>89.933333333333337</v>
      </c>
      <c r="F352" s="278">
        <v>88.816666666666663</v>
      </c>
      <c r="G352" s="278">
        <v>87.833333333333329</v>
      </c>
      <c r="H352" s="278">
        <v>92.033333333333346</v>
      </c>
      <c r="I352" s="278">
        <v>93.016666666666666</v>
      </c>
      <c r="J352" s="278">
        <v>94.133333333333354</v>
      </c>
      <c r="K352" s="276">
        <v>91.9</v>
      </c>
      <c r="L352" s="276">
        <v>89.8</v>
      </c>
      <c r="M352" s="276">
        <v>84.262119999999996</v>
      </c>
    </row>
    <row r="353" spans="1:13">
      <c r="A353" s="267">
        <v>345</v>
      </c>
      <c r="B353" s="276" t="s">
        <v>156</v>
      </c>
      <c r="C353" s="277">
        <v>90.8</v>
      </c>
      <c r="D353" s="278">
        <v>91.266666666666652</v>
      </c>
      <c r="E353" s="278">
        <v>89.933333333333309</v>
      </c>
      <c r="F353" s="278">
        <v>89.066666666666663</v>
      </c>
      <c r="G353" s="278">
        <v>87.73333333333332</v>
      </c>
      <c r="H353" s="278">
        <v>92.133333333333297</v>
      </c>
      <c r="I353" s="278">
        <v>93.46666666666664</v>
      </c>
      <c r="J353" s="278">
        <v>94.333333333333286</v>
      </c>
      <c r="K353" s="276">
        <v>92.6</v>
      </c>
      <c r="L353" s="276">
        <v>90.4</v>
      </c>
      <c r="M353" s="276">
        <v>333.74610000000001</v>
      </c>
    </row>
    <row r="354" spans="1:13">
      <c r="A354" s="267">
        <v>346</v>
      </c>
      <c r="B354" s="276" t="s">
        <v>271</v>
      </c>
      <c r="C354" s="277">
        <v>434.7</v>
      </c>
      <c r="D354" s="278">
        <v>435.43333333333339</v>
      </c>
      <c r="E354" s="278">
        <v>430.86666666666679</v>
      </c>
      <c r="F354" s="278">
        <v>427.03333333333342</v>
      </c>
      <c r="G354" s="278">
        <v>422.46666666666681</v>
      </c>
      <c r="H354" s="278">
        <v>439.26666666666677</v>
      </c>
      <c r="I354" s="278">
        <v>443.83333333333337</v>
      </c>
      <c r="J354" s="278">
        <v>447.66666666666674</v>
      </c>
      <c r="K354" s="276">
        <v>440</v>
      </c>
      <c r="L354" s="276">
        <v>431.6</v>
      </c>
      <c r="M354" s="276">
        <v>6.6062900000000004</v>
      </c>
    </row>
    <row r="355" spans="1:13">
      <c r="A355" s="267">
        <v>347</v>
      </c>
      <c r="B355" s="276" t="s">
        <v>272</v>
      </c>
      <c r="C355" s="277">
        <v>3088.75</v>
      </c>
      <c r="D355" s="278">
        <v>3088.6833333333329</v>
      </c>
      <c r="E355" s="278">
        <v>3070.1166666666659</v>
      </c>
      <c r="F355" s="278">
        <v>3051.4833333333331</v>
      </c>
      <c r="G355" s="278">
        <v>3032.9166666666661</v>
      </c>
      <c r="H355" s="278">
        <v>3107.3166666666657</v>
      </c>
      <c r="I355" s="278">
        <v>3125.8833333333323</v>
      </c>
      <c r="J355" s="278">
        <v>3144.5166666666655</v>
      </c>
      <c r="K355" s="276">
        <v>3107.25</v>
      </c>
      <c r="L355" s="276">
        <v>3070.05</v>
      </c>
      <c r="M355" s="276">
        <v>0.41555999999999998</v>
      </c>
    </row>
    <row r="356" spans="1:13">
      <c r="A356" s="267">
        <v>348</v>
      </c>
      <c r="B356" s="276" t="s">
        <v>157</v>
      </c>
      <c r="C356" s="277">
        <v>91.9</v>
      </c>
      <c r="D356" s="278">
        <v>91.850000000000009</v>
      </c>
      <c r="E356" s="278">
        <v>91.200000000000017</v>
      </c>
      <c r="F356" s="278">
        <v>90.500000000000014</v>
      </c>
      <c r="G356" s="278">
        <v>89.850000000000023</v>
      </c>
      <c r="H356" s="278">
        <v>92.550000000000011</v>
      </c>
      <c r="I356" s="278">
        <v>93.200000000000017</v>
      </c>
      <c r="J356" s="278">
        <v>93.9</v>
      </c>
      <c r="K356" s="276">
        <v>92.5</v>
      </c>
      <c r="L356" s="276">
        <v>91.15</v>
      </c>
      <c r="M356" s="276">
        <v>6.63809</v>
      </c>
    </row>
    <row r="357" spans="1:13">
      <c r="A357" s="267">
        <v>349</v>
      </c>
      <c r="B357" s="276" t="s">
        <v>480</v>
      </c>
      <c r="C357" s="277">
        <v>68.8</v>
      </c>
      <c r="D357" s="278">
        <v>68.5</v>
      </c>
      <c r="E357" s="278">
        <v>67.5</v>
      </c>
      <c r="F357" s="278">
        <v>66.2</v>
      </c>
      <c r="G357" s="278">
        <v>65.2</v>
      </c>
      <c r="H357" s="278">
        <v>69.8</v>
      </c>
      <c r="I357" s="278">
        <v>70.8</v>
      </c>
      <c r="J357" s="278">
        <v>72.099999999999994</v>
      </c>
      <c r="K357" s="276">
        <v>69.5</v>
      </c>
      <c r="L357" s="276">
        <v>67.2</v>
      </c>
      <c r="M357" s="276">
        <v>0.37872</v>
      </c>
    </row>
    <row r="358" spans="1:13">
      <c r="A358" s="267">
        <v>350</v>
      </c>
      <c r="B358" s="276" t="s">
        <v>158</v>
      </c>
      <c r="C358" s="277">
        <v>71.55</v>
      </c>
      <c r="D358" s="278">
        <v>71.733333333333334</v>
      </c>
      <c r="E358" s="278">
        <v>70.566666666666663</v>
      </c>
      <c r="F358" s="278">
        <v>69.583333333333329</v>
      </c>
      <c r="G358" s="278">
        <v>68.416666666666657</v>
      </c>
      <c r="H358" s="278">
        <v>72.716666666666669</v>
      </c>
      <c r="I358" s="278">
        <v>73.883333333333326</v>
      </c>
      <c r="J358" s="278">
        <v>74.866666666666674</v>
      </c>
      <c r="K358" s="276">
        <v>72.900000000000006</v>
      </c>
      <c r="L358" s="276">
        <v>70.75</v>
      </c>
      <c r="M358" s="276">
        <v>164.46681000000001</v>
      </c>
    </row>
    <row r="359" spans="1:13">
      <c r="A359" s="267">
        <v>351</v>
      </c>
      <c r="B359" s="276" t="s">
        <v>481</v>
      </c>
      <c r="C359" s="277">
        <v>66.849999999999994</v>
      </c>
      <c r="D359" s="278">
        <v>66.583333333333329</v>
      </c>
      <c r="E359" s="278">
        <v>65.766666666666652</v>
      </c>
      <c r="F359" s="278">
        <v>64.683333333333323</v>
      </c>
      <c r="G359" s="278">
        <v>63.866666666666646</v>
      </c>
      <c r="H359" s="278">
        <v>67.666666666666657</v>
      </c>
      <c r="I359" s="278">
        <v>68.483333333333348</v>
      </c>
      <c r="J359" s="278">
        <v>69.566666666666663</v>
      </c>
      <c r="K359" s="276">
        <v>67.400000000000006</v>
      </c>
      <c r="L359" s="276">
        <v>65.5</v>
      </c>
      <c r="M359" s="276">
        <v>7.0460099999999999</v>
      </c>
    </row>
    <row r="360" spans="1:13">
      <c r="A360" s="267">
        <v>352</v>
      </c>
      <c r="B360" s="276" t="s">
        <v>482</v>
      </c>
      <c r="C360" s="277">
        <v>215.1</v>
      </c>
      <c r="D360" s="278">
        <v>214.08333333333334</v>
      </c>
      <c r="E360" s="278">
        <v>210.86666666666667</v>
      </c>
      <c r="F360" s="278">
        <v>206.63333333333333</v>
      </c>
      <c r="G360" s="278">
        <v>203.41666666666666</v>
      </c>
      <c r="H360" s="278">
        <v>218.31666666666669</v>
      </c>
      <c r="I360" s="278">
        <v>221.53333333333333</v>
      </c>
      <c r="J360" s="278">
        <v>225.76666666666671</v>
      </c>
      <c r="K360" s="276">
        <v>217.3</v>
      </c>
      <c r="L360" s="276">
        <v>209.85</v>
      </c>
      <c r="M360" s="276">
        <v>1.23176</v>
      </c>
    </row>
    <row r="361" spans="1:13">
      <c r="A361" s="267">
        <v>353</v>
      </c>
      <c r="B361" s="276" t="s">
        <v>483</v>
      </c>
      <c r="C361" s="277">
        <v>201.4</v>
      </c>
      <c r="D361" s="278">
        <v>201.6</v>
      </c>
      <c r="E361" s="278">
        <v>200</v>
      </c>
      <c r="F361" s="278">
        <v>198.6</v>
      </c>
      <c r="G361" s="278">
        <v>197</v>
      </c>
      <c r="H361" s="278">
        <v>203</v>
      </c>
      <c r="I361" s="278">
        <v>204.59999999999997</v>
      </c>
      <c r="J361" s="278">
        <v>206</v>
      </c>
      <c r="K361" s="276">
        <v>203.2</v>
      </c>
      <c r="L361" s="276">
        <v>200.2</v>
      </c>
      <c r="M361" s="276">
        <v>0.28432000000000002</v>
      </c>
    </row>
    <row r="362" spans="1:13">
      <c r="A362" s="267">
        <v>354</v>
      </c>
      <c r="B362" s="276" t="s">
        <v>159</v>
      </c>
      <c r="C362" s="277">
        <v>22194.75</v>
      </c>
      <c r="D362" s="278">
        <v>22101.899999999998</v>
      </c>
      <c r="E362" s="278">
        <v>21843.849999999995</v>
      </c>
      <c r="F362" s="278">
        <v>21492.949999999997</v>
      </c>
      <c r="G362" s="278">
        <v>21234.899999999994</v>
      </c>
      <c r="H362" s="278">
        <v>22452.799999999996</v>
      </c>
      <c r="I362" s="278">
        <v>22710.85</v>
      </c>
      <c r="J362" s="278">
        <v>23061.749999999996</v>
      </c>
      <c r="K362" s="276">
        <v>22359.95</v>
      </c>
      <c r="L362" s="276">
        <v>21751</v>
      </c>
      <c r="M362" s="276">
        <v>1.1290899999999999</v>
      </c>
    </row>
    <row r="363" spans="1:13">
      <c r="A363" s="267">
        <v>355</v>
      </c>
      <c r="B363" s="276" t="s">
        <v>160</v>
      </c>
      <c r="C363" s="277">
        <v>1403.55</v>
      </c>
      <c r="D363" s="278">
        <v>1403.5166666666667</v>
      </c>
      <c r="E363" s="278">
        <v>1385.0833333333333</v>
      </c>
      <c r="F363" s="278">
        <v>1366.6166666666666</v>
      </c>
      <c r="G363" s="278">
        <v>1348.1833333333332</v>
      </c>
      <c r="H363" s="278">
        <v>1421.9833333333333</v>
      </c>
      <c r="I363" s="278">
        <v>1440.4166666666667</v>
      </c>
      <c r="J363" s="278">
        <v>1458.8833333333334</v>
      </c>
      <c r="K363" s="276">
        <v>1421.95</v>
      </c>
      <c r="L363" s="276">
        <v>1385.05</v>
      </c>
      <c r="M363" s="276">
        <v>9.1376899999999992</v>
      </c>
    </row>
    <row r="364" spans="1:13">
      <c r="A364" s="267">
        <v>356</v>
      </c>
      <c r="B364" s="276" t="s">
        <v>488</v>
      </c>
      <c r="C364" s="277">
        <v>1157.05</v>
      </c>
      <c r="D364" s="278">
        <v>1144</v>
      </c>
      <c r="E364" s="278">
        <v>1123.0999999999999</v>
      </c>
      <c r="F364" s="278">
        <v>1089.1499999999999</v>
      </c>
      <c r="G364" s="278">
        <v>1068.2499999999998</v>
      </c>
      <c r="H364" s="278">
        <v>1177.95</v>
      </c>
      <c r="I364" s="278">
        <v>1198.8500000000001</v>
      </c>
      <c r="J364" s="278">
        <v>1232.8000000000002</v>
      </c>
      <c r="K364" s="276">
        <v>1164.9000000000001</v>
      </c>
      <c r="L364" s="276">
        <v>1110.05</v>
      </c>
      <c r="M364" s="276">
        <v>2.0836600000000001</v>
      </c>
    </row>
    <row r="365" spans="1:13">
      <c r="A365" s="267">
        <v>357</v>
      </c>
      <c r="B365" s="276" t="s">
        <v>161</v>
      </c>
      <c r="C365" s="277">
        <v>243.6</v>
      </c>
      <c r="D365" s="278">
        <v>243.51666666666665</v>
      </c>
      <c r="E365" s="278">
        <v>239.58333333333331</v>
      </c>
      <c r="F365" s="278">
        <v>235.56666666666666</v>
      </c>
      <c r="G365" s="278">
        <v>231.63333333333333</v>
      </c>
      <c r="H365" s="278">
        <v>247.5333333333333</v>
      </c>
      <c r="I365" s="278">
        <v>251.46666666666664</v>
      </c>
      <c r="J365" s="278">
        <v>255.48333333333329</v>
      </c>
      <c r="K365" s="276">
        <v>247.45</v>
      </c>
      <c r="L365" s="276">
        <v>239.5</v>
      </c>
      <c r="M365" s="276">
        <v>59.573</v>
      </c>
    </row>
    <row r="366" spans="1:13">
      <c r="A366" s="267">
        <v>358</v>
      </c>
      <c r="B366" s="276" t="s">
        <v>162</v>
      </c>
      <c r="C366" s="277">
        <v>101.1</v>
      </c>
      <c r="D366" s="278">
        <v>100.31666666666666</v>
      </c>
      <c r="E366" s="278">
        <v>98.833333333333329</v>
      </c>
      <c r="F366" s="278">
        <v>96.566666666666663</v>
      </c>
      <c r="G366" s="278">
        <v>95.083333333333329</v>
      </c>
      <c r="H366" s="278">
        <v>102.58333333333333</v>
      </c>
      <c r="I366" s="278">
        <v>104.06666666666668</v>
      </c>
      <c r="J366" s="278">
        <v>106.33333333333333</v>
      </c>
      <c r="K366" s="276">
        <v>101.8</v>
      </c>
      <c r="L366" s="276">
        <v>98.05</v>
      </c>
      <c r="M366" s="276">
        <v>95.509339999999995</v>
      </c>
    </row>
    <row r="367" spans="1:13">
      <c r="A367" s="267">
        <v>359</v>
      </c>
      <c r="B367" s="276" t="s">
        <v>275</v>
      </c>
      <c r="C367" s="277">
        <v>5144.1499999999996</v>
      </c>
      <c r="D367" s="278">
        <v>5147.7166666666662</v>
      </c>
      <c r="E367" s="278">
        <v>5086.4333333333325</v>
      </c>
      <c r="F367" s="278">
        <v>5028.7166666666662</v>
      </c>
      <c r="G367" s="278">
        <v>4967.4333333333325</v>
      </c>
      <c r="H367" s="278">
        <v>5205.4333333333325</v>
      </c>
      <c r="I367" s="278">
        <v>5266.7166666666672</v>
      </c>
      <c r="J367" s="278">
        <v>5324.4333333333325</v>
      </c>
      <c r="K367" s="276">
        <v>5209</v>
      </c>
      <c r="L367" s="276">
        <v>5090</v>
      </c>
      <c r="M367" s="276">
        <v>1.3402499999999999</v>
      </c>
    </row>
    <row r="368" spans="1:13">
      <c r="A368" s="267">
        <v>360</v>
      </c>
      <c r="B368" s="276" t="s">
        <v>277</v>
      </c>
      <c r="C368" s="277">
        <v>10786.5</v>
      </c>
      <c r="D368" s="278">
        <v>10832.333333333334</v>
      </c>
      <c r="E368" s="278">
        <v>10694.666666666668</v>
      </c>
      <c r="F368" s="278">
        <v>10602.833333333334</v>
      </c>
      <c r="G368" s="278">
        <v>10465.166666666668</v>
      </c>
      <c r="H368" s="278">
        <v>10924.166666666668</v>
      </c>
      <c r="I368" s="278">
        <v>11061.833333333336</v>
      </c>
      <c r="J368" s="278">
        <v>11153.666666666668</v>
      </c>
      <c r="K368" s="276">
        <v>10970</v>
      </c>
      <c r="L368" s="276">
        <v>10740.5</v>
      </c>
      <c r="M368" s="276">
        <v>6.8029999999999993E-2</v>
      </c>
    </row>
    <row r="369" spans="1:13">
      <c r="A369" s="267">
        <v>361</v>
      </c>
      <c r="B369" s="276" t="s">
        <v>494</v>
      </c>
      <c r="C369" s="277">
        <v>5681.85</v>
      </c>
      <c r="D369" s="278">
        <v>5630.55</v>
      </c>
      <c r="E369" s="278">
        <v>5521.3</v>
      </c>
      <c r="F369" s="278">
        <v>5360.75</v>
      </c>
      <c r="G369" s="278">
        <v>5251.5</v>
      </c>
      <c r="H369" s="278">
        <v>5791.1</v>
      </c>
      <c r="I369" s="278">
        <v>5900.35</v>
      </c>
      <c r="J369" s="278">
        <v>6060.9000000000005</v>
      </c>
      <c r="K369" s="276">
        <v>5739.8</v>
      </c>
      <c r="L369" s="276">
        <v>5470</v>
      </c>
      <c r="M369" s="276">
        <v>0.67101999999999995</v>
      </c>
    </row>
    <row r="370" spans="1:13">
      <c r="A370" s="267">
        <v>362</v>
      </c>
      <c r="B370" s="276" t="s">
        <v>489</v>
      </c>
      <c r="C370" s="277">
        <v>151.44999999999999</v>
      </c>
      <c r="D370" s="278">
        <v>151.6</v>
      </c>
      <c r="E370" s="278">
        <v>148.19999999999999</v>
      </c>
      <c r="F370" s="278">
        <v>144.94999999999999</v>
      </c>
      <c r="G370" s="278">
        <v>141.54999999999998</v>
      </c>
      <c r="H370" s="278">
        <v>154.85</v>
      </c>
      <c r="I370" s="278">
        <v>158.25000000000003</v>
      </c>
      <c r="J370" s="278">
        <v>161.5</v>
      </c>
      <c r="K370" s="276">
        <v>155</v>
      </c>
      <c r="L370" s="276">
        <v>148.35</v>
      </c>
      <c r="M370" s="276">
        <v>11.09205</v>
      </c>
    </row>
    <row r="371" spans="1:13">
      <c r="A371" s="267">
        <v>363</v>
      </c>
      <c r="B371" s="276" t="s">
        <v>490</v>
      </c>
      <c r="C371" s="277">
        <v>603.04999999999995</v>
      </c>
      <c r="D371" s="278">
        <v>601.80000000000007</v>
      </c>
      <c r="E371" s="278">
        <v>593.60000000000014</v>
      </c>
      <c r="F371" s="278">
        <v>584.15000000000009</v>
      </c>
      <c r="G371" s="278">
        <v>575.95000000000016</v>
      </c>
      <c r="H371" s="278">
        <v>611.25000000000011</v>
      </c>
      <c r="I371" s="278">
        <v>619.45000000000016</v>
      </c>
      <c r="J371" s="278">
        <v>628.90000000000009</v>
      </c>
      <c r="K371" s="276">
        <v>610</v>
      </c>
      <c r="L371" s="276">
        <v>592.35</v>
      </c>
      <c r="M371" s="276">
        <v>8.7939000000000007</v>
      </c>
    </row>
    <row r="372" spans="1:13">
      <c r="A372" s="267">
        <v>364</v>
      </c>
      <c r="B372" s="276" t="s">
        <v>163</v>
      </c>
      <c r="C372" s="277">
        <v>1571.5</v>
      </c>
      <c r="D372" s="278">
        <v>1570.3833333333332</v>
      </c>
      <c r="E372" s="278">
        <v>1558.8666666666663</v>
      </c>
      <c r="F372" s="278">
        <v>1546.2333333333331</v>
      </c>
      <c r="G372" s="278">
        <v>1534.7166666666662</v>
      </c>
      <c r="H372" s="278">
        <v>1583.0166666666664</v>
      </c>
      <c r="I372" s="278">
        <v>1594.5333333333333</v>
      </c>
      <c r="J372" s="278">
        <v>1607.1666666666665</v>
      </c>
      <c r="K372" s="276">
        <v>1581.9</v>
      </c>
      <c r="L372" s="276">
        <v>1557.75</v>
      </c>
      <c r="M372" s="276">
        <v>6.1079499999999998</v>
      </c>
    </row>
    <row r="373" spans="1:13">
      <c r="A373" s="267">
        <v>365</v>
      </c>
      <c r="B373" s="276" t="s">
        <v>273</v>
      </c>
      <c r="C373" s="277">
        <v>2295.75</v>
      </c>
      <c r="D373" s="278">
        <v>2299.4333333333334</v>
      </c>
      <c r="E373" s="278">
        <v>2269.0666666666666</v>
      </c>
      <c r="F373" s="278">
        <v>2242.3833333333332</v>
      </c>
      <c r="G373" s="278">
        <v>2212.0166666666664</v>
      </c>
      <c r="H373" s="278">
        <v>2326.1166666666668</v>
      </c>
      <c r="I373" s="278">
        <v>2356.4833333333336</v>
      </c>
      <c r="J373" s="278">
        <v>2383.166666666667</v>
      </c>
      <c r="K373" s="276">
        <v>2329.8000000000002</v>
      </c>
      <c r="L373" s="276">
        <v>2272.75</v>
      </c>
      <c r="M373" s="276">
        <v>3.81115</v>
      </c>
    </row>
    <row r="374" spans="1:13">
      <c r="A374" s="267">
        <v>366</v>
      </c>
      <c r="B374" s="276" t="s">
        <v>164</v>
      </c>
      <c r="C374" s="277">
        <v>29.1</v>
      </c>
      <c r="D374" s="278">
        <v>29.166666666666668</v>
      </c>
      <c r="E374" s="278">
        <v>28.833333333333336</v>
      </c>
      <c r="F374" s="278">
        <v>28.566666666666666</v>
      </c>
      <c r="G374" s="278">
        <v>28.233333333333334</v>
      </c>
      <c r="H374" s="278">
        <v>29.433333333333337</v>
      </c>
      <c r="I374" s="278">
        <v>29.766666666666673</v>
      </c>
      <c r="J374" s="278">
        <v>30.033333333333339</v>
      </c>
      <c r="K374" s="276">
        <v>29.5</v>
      </c>
      <c r="L374" s="276">
        <v>28.9</v>
      </c>
      <c r="M374" s="276">
        <v>272.00166999999999</v>
      </c>
    </row>
    <row r="375" spans="1:13">
      <c r="A375" s="267">
        <v>367</v>
      </c>
      <c r="B375" s="276" t="s">
        <v>274</v>
      </c>
      <c r="C375" s="277">
        <v>382.6</v>
      </c>
      <c r="D375" s="278">
        <v>380.11666666666662</v>
      </c>
      <c r="E375" s="278">
        <v>373.33333333333326</v>
      </c>
      <c r="F375" s="278">
        <v>364.06666666666666</v>
      </c>
      <c r="G375" s="278">
        <v>357.2833333333333</v>
      </c>
      <c r="H375" s="278">
        <v>389.38333333333321</v>
      </c>
      <c r="I375" s="278">
        <v>396.16666666666663</v>
      </c>
      <c r="J375" s="278">
        <v>405.43333333333317</v>
      </c>
      <c r="K375" s="276">
        <v>386.9</v>
      </c>
      <c r="L375" s="276">
        <v>370.85</v>
      </c>
      <c r="M375" s="276">
        <v>2.3420100000000001</v>
      </c>
    </row>
    <row r="376" spans="1:13">
      <c r="A376" s="267">
        <v>368</v>
      </c>
      <c r="B376" s="276" t="s">
        <v>485</v>
      </c>
      <c r="C376" s="277">
        <v>159.80000000000001</v>
      </c>
      <c r="D376" s="278">
        <v>160.70000000000002</v>
      </c>
      <c r="E376" s="278">
        <v>158.15000000000003</v>
      </c>
      <c r="F376" s="278">
        <v>156.50000000000003</v>
      </c>
      <c r="G376" s="278">
        <v>153.95000000000005</v>
      </c>
      <c r="H376" s="278">
        <v>162.35000000000002</v>
      </c>
      <c r="I376" s="278">
        <v>164.90000000000003</v>
      </c>
      <c r="J376" s="278">
        <v>166.55</v>
      </c>
      <c r="K376" s="276">
        <v>163.25</v>
      </c>
      <c r="L376" s="276">
        <v>159.05000000000001</v>
      </c>
      <c r="M376" s="276">
        <v>2.2869100000000002</v>
      </c>
    </row>
    <row r="377" spans="1:13">
      <c r="A377" s="267">
        <v>369</v>
      </c>
      <c r="B377" s="276" t="s">
        <v>491</v>
      </c>
      <c r="C377" s="277">
        <v>916.05</v>
      </c>
      <c r="D377" s="278">
        <v>919.83333333333337</v>
      </c>
      <c r="E377" s="278">
        <v>909.51666666666677</v>
      </c>
      <c r="F377" s="278">
        <v>902.98333333333335</v>
      </c>
      <c r="G377" s="278">
        <v>892.66666666666674</v>
      </c>
      <c r="H377" s="278">
        <v>926.36666666666679</v>
      </c>
      <c r="I377" s="278">
        <v>936.68333333333339</v>
      </c>
      <c r="J377" s="278">
        <v>943.21666666666681</v>
      </c>
      <c r="K377" s="276">
        <v>930.15</v>
      </c>
      <c r="L377" s="276">
        <v>913.3</v>
      </c>
      <c r="M377" s="276">
        <v>1.4083600000000001</v>
      </c>
    </row>
    <row r="378" spans="1:13">
      <c r="A378" s="267">
        <v>370</v>
      </c>
      <c r="B378" s="276" t="s">
        <v>2223</v>
      </c>
      <c r="C378" s="277">
        <v>484.9</v>
      </c>
      <c r="D378" s="278">
        <v>483.65000000000003</v>
      </c>
      <c r="E378" s="278">
        <v>479.50000000000006</v>
      </c>
      <c r="F378" s="278">
        <v>474.1</v>
      </c>
      <c r="G378" s="278">
        <v>469.95000000000005</v>
      </c>
      <c r="H378" s="278">
        <v>489.05000000000007</v>
      </c>
      <c r="I378" s="278">
        <v>493.20000000000005</v>
      </c>
      <c r="J378" s="278">
        <v>498.60000000000008</v>
      </c>
      <c r="K378" s="276">
        <v>487.8</v>
      </c>
      <c r="L378" s="276">
        <v>478.25</v>
      </c>
      <c r="M378" s="276">
        <v>0.28047</v>
      </c>
    </row>
    <row r="379" spans="1:13">
      <c r="A379" s="267">
        <v>371</v>
      </c>
      <c r="B379" s="276" t="s">
        <v>165</v>
      </c>
      <c r="C379" s="277">
        <v>189.5</v>
      </c>
      <c r="D379" s="278">
        <v>189.20000000000002</v>
      </c>
      <c r="E379" s="278">
        <v>187.45000000000005</v>
      </c>
      <c r="F379" s="278">
        <v>185.40000000000003</v>
      </c>
      <c r="G379" s="278">
        <v>183.65000000000006</v>
      </c>
      <c r="H379" s="278">
        <v>191.25000000000003</v>
      </c>
      <c r="I379" s="278">
        <v>192.99999999999997</v>
      </c>
      <c r="J379" s="278">
        <v>195.05</v>
      </c>
      <c r="K379" s="276">
        <v>190.95</v>
      </c>
      <c r="L379" s="276">
        <v>187.15</v>
      </c>
      <c r="M379" s="276">
        <v>146.69832</v>
      </c>
    </row>
    <row r="380" spans="1:13">
      <c r="A380" s="267">
        <v>372</v>
      </c>
      <c r="B380" s="276" t="s">
        <v>492</v>
      </c>
      <c r="C380" s="277">
        <v>74.8</v>
      </c>
      <c r="D380" s="278">
        <v>74.816666666666663</v>
      </c>
      <c r="E380" s="278">
        <v>73.98333333333332</v>
      </c>
      <c r="F380" s="278">
        <v>73.166666666666657</v>
      </c>
      <c r="G380" s="278">
        <v>72.333333333333314</v>
      </c>
      <c r="H380" s="278">
        <v>75.633333333333326</v>
      </c>
      <c r="I380" s="278">
        <v>76.466666666666669</v>
      </c>
      <c r="J380" s="278">
        <v>77.283333333333331</v>
      </c>
      <c r="K380" s="276">
        <v>75.650000000000006</v>
      </c>
      <c r="L380" s="276">
        <v>74</v>
      </c>
      <c r="M380" s="276">
        <v>2.84165</v>
      </c>
    </row>
    <row r="381" spans="1:13">
      <c r="A381" s="267">
        <v>373</v>
      </c>
      <c r="B381" s="276" t="s">
        <v>276</v>
      </c>
      <c r="C381" s="277">
        <v>260.95</v>
      </c>
      <c r="D381" s="278">
        <v>261.29999999999995</v>
      </c>
      <c r="E381" s="278">
        <v>257.69999999999993</v>
      </c>
      <c r="F381" s="278">
        <v>254.45</v>
      </c>
      <c r="G381" s="278">
        <v>250.84999999999997</v>
      </c>
      <c r="H381" s="278">
        <v>264.5499999999999</v>
      </c>
      <c r="I381" s="278">
        <v>268.14999999999992</v>
      </c>
      <c r="J381" s="278">
        <v>271.39999999999986</v>
      </c>
      <c r="K381" s="276">
        <v>264.89999999999998</v>
      </c>
      <c r="L381" s="276">
        <v>258.05</v>
      </c>
      <c r="M381" s="276">
        <v>9.1254799999999996</v>
      </c>
    </row>
    <row r="382" spans="1:13">
      <c r="A382" s="267">
        <v>374</v>
      </c>
      <c r="B382" s="276" t="s">
        <v>493</v>
      </c>
      <c r="C382" s="277">
        <v>78.150000000000006</v>
      </c>
      <c r="D382" s="278">
        <v>77.7</v>
      </c>
      <c r="E382" s="278">
        <v>76.400000000000006</v>
      </c>
      <c r="F382" s="278">
        <v>74.650000000000006</v>
      </c>
      <c r="G382" s="278">
        <v>73.350000000000009</v>
      </c>
      <c r="H382" s="278">
        <v>79.45</v>
      </c>
      <c r="I382" s="278">
        <v>80.749999999999986</v>
      </c>
      <c r="J382" s="278">
        <v>82.5</v>
      </c>
      <c r="K382" s="276">
        <v>79</v>
      </c>
      <c r="L382" s="276">
        <v>75.95</v>
      </c>
      <c r="M382" s="276">
        <v>7.01281</v>
      </c>
    </row>
    <row r="383" spans="1:13">
      <c r="A383" s="267">
        <v>375</v>
      </c>
      <c r="B383" s="276" t="s">
        <v>486</v>
      </c>
      <c r="C383" s="277">
        <v>52.7</v>
      </c>
      <c r="D383" s="278">
        <v>52.333333333333336</v>
      </c>
      <c r="E383" s="278">
        <v>51.666666666666671</v>
      </c>
      <c r="F383" s="278">
        <v>50.633333333333333</v>
      </c>
      <c r="G383" s="278">
        <v>49.966666666666669</v>
      </c>
      <c r="H383" s="278">
        <v>53.366666666666674</v>
      </c>
      <c r="I383" s="278">
        <v>54.033333333333346</v>
      </c>
      <c r="J383" s="278">
        <v>55.066666666666677</v>
      </c>
      <c r="K383" s="276">
        <v>53</v>
      </c>
      <c r="L383" s="276">
        <v>51.3</v>
      </c>
      <c r="M383" s="276">
        <v>12.109170000000001</v>
      </c>
    </row>
    <row r="384" spans="1:13">
      <c r="A384" s="267">
        <v>376</v>
      </c>
      <c r="B384" s="276" t="s">
        <v>166</v>
      </c>
      <c r="C384" s="277">
        <v>1283.5999999999999</v>
      </c>
      <c r="D384" s="278">
        <v>1280.2</v>
      </c>
      <c r="E384" s="278">
        <v>1261.4000000000001</v>
      </c>
      <c r="F384" s="278">
        <v>1239.2</v>
      </c>
      <c r="G384" s="278">
        <v>1220.4000000000001</v>
      </c>
      <c r="H384" s="278">
        <v>1302.4000000000001</v>
      </c>
      <c r="I384" s="278">
        <v>1321.1999999999998</v>
      </c>
      <c r="J384" s="278">
        <v>1343.4</v>
      </c>
      <c r="K384" s="276">
        <v>1299</v>
      </c>
      <c r="L384" s="276">
        <v>1258</v>
      </c>
      <c r="M384" s="276">
        <v>14.85408</v>
      </c>
    </row>
    <row r="385" spans="1:13">
      <c r="A385" s="267">
        <v>377</v>
      </c>
      <c r="B385" s="276" t="s">
        <v>278</v>
      </c>
      <c r="C385" s="277">
        <v>408.95</v>
      </c>
      <c r="D385" s="278">
        <v>409.9666666666667</v>
      </c>
      <c r="E385" s="278">
        <v>400.93333333333339</v>
      </c>
      <c r="F385" s="278">
        <v>392.91666666666669</v>
      </c>
      <c r="G385" s="278">
        <v>383.88333333333338</v>
      </c>
      <c r="H385" s="278">
        <v>417.98333333333341</v>
      </c>
      <c r="I385" s="278">
        <v>427.01666666666671</v>
      </c>
      <c r="J385" s="278">
        <v>435.03333333333342</v>
      </c>
      <c r="K385" s="276">
        <v>419</v>
      </c>
      <c r="L385" s="276">
        <v>401.95</v>
      </c>
      <c r="M385" s="276">
        <v>2.0124599999999999</v>
      </c>
    </row>
    <row r="386" spans="1:13">
      <c r="A386" s="267">
        <v>378</v>
      </c>
      <c r="B386" s="276" t="s">
        <v>496</v>
      </c>
      <c r="C386" s="277">
        <v>458.75</v>
      </c>
      <c r="D386" s="278">
        <v>460.15000000000003</v>
      </c>
      <c r="E386" s="278">
        <v>454.80000000000007</v>
      </c>
      <c r="F386" s="278">
        <v>450.85</v>
      </c>
      <c r="G386" s="278">
        <v>445.50000000000006</v>
      </c>
      <c r="H386" s="278">
        <v>464.10000000000008</v>
      </c>
      <c r="I386" s="278">
        <v>469.4500000000001</v>
      </c>
      <c r="J386" s="278">
        <v>473.40000000000009</v>
      </c>
      <c r="K386" s="276">
        <v>465.5</v>
      </c>
      <c r="L386" s="276">
        <v>456.2</v>
      </c>
      <c r="M386" s="276">
        <v>2.07511</v>
      </c>
    </row>
    <row r="387" spans="1:13">
      <c r="A387" s="267">
        <v>379</v>
      </c>
      <c r="B387" s="276" t="s">
        <v>498</v>
      </c>
      <c r="C387" s="277">
        <v>101.2</v>
      </c>
      <c r="D387" s="278">
        <v>101.45</v>
      </c>
      <c r="E387" s="278">
        <v>100.45</v>
      </c>
      <c r="F387" s="278">
        <v>99.7</v>
      </c>
      <c r="G387" s="278">
        <v>98.7</v>
      </c>
      <c r="H387" s="278">
        <v>102.2</v>
      </c>
      <c r="I387" s="278">
        <v>103.2</v>
      </c>
      <c r="J387" s="278">
        <v>103.95</v>
      </c>
      <c r="K387" s="276">
        <v>102.45</v>
      </c>
      <c r="L387" s="276">
        <v>100.7</v>
      </c>
      <c r="M387" s="276">
        <v>2.9580299999999999</v>
      </c>
    </row>
    <row r="388" spans="1:13">
      <c r="A388" s="267">
        <v>380</v>
      </c>
      <c r="B388" s="276" t="s">
        <v>279</v>
      </c>
      <c r="C388" s="277">
        <v>457.55</v>
      </c>
      <c r="D388" s="278">
        <v>456.65000000000003</v>
      </c>
      <c r="E388" s="278">
        <v>454.00000000000006</v>
      </c>
      <c r="F388" s="278">
        <v>450.45000000000005</v>
      </c>
      <c r="G388" s="278">
        <v>447.80000000000007</v>
      </c>
      <c r="H388" s="278">
        <v>460.20000000000005</v>
      </c>
      <c r="I388" s="278">
        <v>462.85</v>
      </c>
      <c r="J388" s="278">
        <v>466.40000000000003</v>
      </c>
      <c r="K388" s="276">
        <v>459.3</v>
      </c>
      <c r="L388" s="276">
        <v>453.1</v>
      </c>
      <c r="M388" s="276">
        <v>1.54034</v>
      </c>
    </row>
    <row r="389" spans="1:13">
      <c r="A389" s="267">
        <v>381</v>
      </c>
      <c r="B389" s="276" t="s">
        <v>499</v>
      </c>
      <c r="C389" s="277">
        <v>246.25</v>
      </c>
      <c r="D389" s="278">
        <v>244.5</v>
      </c>
      <c r="E389" s="278">
        <v>240.9</v>
      </c>
      <c r="F389" s="278">
        <v>235.55</v>
      </c>
      <c r="G389" s="278">
        <v>231.95000000000002</v>
      </c>
      <c r="H389" s="278">
        <v>249.85</v>
      </c>
      <c r="I389" s="278">
        <v>253.45000000000002</v>
      </c>
      <c r="J389" s="278">
        <v>258.79999999999995</v>
      </c>
      <c r="K389" s="276">
        <v>248.1</v>
      </c>
      <c r="L389" s="276">
        <v>239.15</v>
      </c>
      <c r="M389" s="276">
        <v>5.37052</v>
      </c>
    </row>
    <row r="390" spans="1:13">
      <c r="A390" s="267">
        <v>382</v>
      </c>
      <c r="B390" s="276" t="s">
        <v>167</v>
      </c>
      <c r="C390" s="277">
        <v>852.2</v>
      </c>
      <c r="D390" s="278">
        <v>850.33333333333337</v>
      </c>
      <c r="E390" s="278">
        <v>842.76666666666677</v>
      </c>
      <c r="F390" s="278">
        <v>833.33333333333337</v>
      </c>
      <c r="G390" s="278">
        <v>825.76666666666677</v>
      </c>
      <c r="H390" s="278">
        <v>859.76666666666677</v>
      </c>
      <c r="I390" s="278">
        <v>867.33333333333337</v>
      </c>
      <c r="J390" s="278">
        <v>876.76666666666677</v>
      </c>
      <c r="K390" s="276">
        <v>857.9</v>
      </c>
      <c r="L390" s="276">
        <v>840.9</v>
      </c>
      <c r="M390" s="276">
        <v>7.7944500000000003</v>
      </c>
    </row>
    <row r="391" spans="1:13">
      <c r="A391" s="267">
        <v>383</v>
      </c>
      <c r="B391" s="276" t="s">
        <v>501</v>
      </c>
      <c r="C391" s="277">
        <v>1339.65</v>
      </c>
      <c r="D391" s="278">
        <v>1320.55</v>
      </c>
      <c r="E391" s="278">
        <v>1299.0999999999999</v>
      </c>
      <c r="F391" s="278">
        <v>1258.55</v>
      </c>
      <c r="G391" s="278">
        <v>1237.0999999999999</v>
      </c>
      <c r="H391" s="278">
        <v>1361.1</v>
      </c>
      <c r="I391" s="278">
        <v>1382.5500000000002</v>
      </c>
      <c r="J391" s="278">
        <v>1423.1</v>
      </c>
      <c r="K391" s="276">
        <v>1342</v>
      </c>
      <c r="L391" s="276">
        <v>1280</v>
      </c>
      <c r="M391" s="276">
        <v>0.46750999999999998</v>
      </c>
    </row>
    <row r="392" spans="1:13">
      <c r="A392" s="267">
        <v>384</v>
      </c>
      <c r="B392" s="276" t="s">
        <v>502</v>
      </c>
      <c r="C392" s="277">
        <v>281.25</v>
      </c>
      <c r="D392" s="278">
        <v>281.81666666666666</v>
      </c>
      <c r="E392" s="278">
        <v>279.08333333333331</v>
      </c>
      <c r="F392" s="278">
        <v>276.91666666666663</v>
      </c>
      <c r="G392" s="278">
        <v>274.18333333333328</v>
      </c>
      <c r="H392" s="278">
        <v>283.98333333333335</v>
      </c>
      <c r="I392" s="278">
        <v>286.7166666666667</v>
      </c>
      <c r="J392" s="278">
        <v>288.88333333333338</v>
      </c>
      <c r="K392" s="276">
        <v>284.55</v>
      </c>
      <c r="L392" s="276">
        <v>279.64999999999998</v>
      </c>
      <c r="M392" s="276">
        <v>3.82483</v>
      </c>
    </row>
    <row r="393" spans="1:13">
      <c r="A393" s="267">
        <v>385</v>
      </c>
      <c r="B393" s="276" t="s">
        <v>168</v>
      </c>
      <c r="C393" s="277">
        <v>202.5</v>
      </c>
      <c r="D393" s="278">
        <v>203.9</v>
      </c>
      <c r="E393" s="278">
        <v>200.10000000000002</v>
      </c>
      <c r="F393" s="278">
        <v>197.70000000000002</v>
      </c>
      <c r="G393" s="278">
        <v>193.90000000000003</v>
      </c>
      <c r="H393" s="278">
        <v>206.3</v>
      </c>
      <c r="I393" s="278">
        <v>210.10000000000002</v>
      </c>
      <c r="J393" s="278">
        <v>212.5</v>
      </c>
      <c r="K393" s="276">
        <v>207.7</v>
      </c>
      <c r="L393" s="276">
        <v>201.5</v>
      </c>
      <c r="M393" s="276">
        <v>200.29191</v>
      </c>
    </row>
    <row r="394" spans="1:13">
      <c r="A394" s="267">
        <v>386</v>
      </c>
      <c r="B394" s="276" t="s">
        <v>500</v>
      </c>
      <c r="C394" s="277">
        <v>45.75</v>
      </c>
      <c r="D394" s="278">
        <v>45.833333333333336</v>
      </c>
      <c r="E394" s="278">
        <v>44.216666666666669</v>
      </c>
      <c r="F394" s="278">
        <v>42.68333333333333</v>
      </c>
      <c r="G394" s="278">
        <v>41.066666666666663</v>
      </c>
      <c r="H394" s="278">
        <v>47.366666666666674</v>
      </c>
      <c r="I394" s="278">
        <v>48.983333333333334</v>
      </c>
      <c r="J394" s="278">
        <v>50.51666666666668</v>
      </c>
      <c r="K394" s="276">
        <v>47.45</v>
      </c>
      <c r="L394" s="276">
        <v>44.3</v>
      </c>
      <c r="M394" s="276">
        <v>30.34581</v>
      </c>
    </row>
    <row r="395" spans="1:13">
      <c r="A395" s="267">
        <v>387</v>
      </c>
      <c r="B395" s="276" t="s">
        <v>169</v>
      </c>
      <c r="C395" s="277">
        <v>118.6</v>
      </c>
      <c r="D395" s="278">
        <v>117.08333333333333</v>
      </c>
      <c r="E395" s="278">
        <v>114.71666666666665</v>
      </c>
      <c r="F395" s="278">
        <v>110.83333333333333</v>
      </c>
      <c r="G395" s="278">
        <v>108.46666666666665</v>
      </c>
      <c r="H395" s="278">
        <v>120.96666666666665</v>
      </c>
      <c r="I395" s="278">
        <v>123.33333333333333</v>
      </c>
      <c r="J395" s="278">
        <v>127.21666666666665</v>
      </c>
      <c r="K395" s="276">
        <v>119.45</v>
      </c>
      <c r="L395" s="276">
        <v>113.2</v>
      </c>
      <c r="M395" s="276">
        <v>142.20368999999999</v>
      </c>
    </row>
    <row r="396" spans="1:13">
      <c r="A396" s="267">
        <v>388</v>
      </c>
      <c r="B396" s="276" t="s">
        <v>503</v>
      </c>
      <c r="C396" s="277">
        <v>125.05</v>
      </c>
      <c r="D396" s="278">
        <v>125.93333333333334</v>
      </c>
      <c r="E396" s="278">
        <v>123.16666666666669</v>
      </c>
      <c r="F396" s="278">
        <v>121.28333333333335</v>
      </c>
      <c r="G396" s="278">
        <v>118.51666666666669</v>
      </c>
      <c r="H396" s="278">
        <v>127.81666666666668</v>
      </c>
      <c r="I396" s="278">
        <v>130.58333333333331</v>
      </c>
      <c r="J396" s="278">
        <v>132.46666666666667</v>
      </c>
      <c r="K396" s="276">
        <v>128.69999999999999</v>
      </c>
      <c r="L396" s="276">
        <v>124.05</v>
      </c>
      <c r="M396" s="276">
        <v>6.2020799999999996</v>
      </c>
    </row>
    <row r="397" spans="1:13">
      <c r="A397" s="267">
        <v>389</v>
      </c>
      <c r="B397" s="276" t="s">
        <v>504</v>
      </c>
      <c r="C397" s="277">
        <v>692.25</v>
      </c>
      <c r="D397" s="278">
        <v>692.4</v>
      </c>
      <c r="E397" s="278">
        <v>685.8</v>
      </c>
      <c r="F397" s="278">
        <v>679.35</v>
      </c>
      <c r="G397" s="278">
        <v>672.75</v>
      </c>
      <c r="H397" s="278">
        <v>698.84999999999991</v>
      </c>
      <c r="I397" s="278">
        <v>705.45</v>
      </c>
      <c r="J397" s="278">
        <v>711.89999999999986</v>
      </c>
      <c r="K397" s="276">
        <v>699</v>
      </c>
      <c r="L397" s="276">
        <v>685.95</v>
      </c>
      <c r="M397" s="276">
        <v>1.64842</v>
      </c>
    </row>
    <row r="398" spans="1:13">
      <c r="A398" s="267">
        <v>390</v>
      </c>
      <c r="B398" s="276" t="s">
        <v>170</v>
      </c>
      <c r="C398" s="277">
        <v>1980</v>
      </c>
      <c r="D398" s="278">
        <v>1984.4833333333333</v>
      </c>
      <c r="E398" s="278">
        <v>1960.5166666666667</v>
      </c>
      <c r="F398" s="278">
        <v>1941.0333333333333</v>
      </c>
      <c r="G398" s="278">
        <v>1917.0666666666666</v>
      </c>
      <c r="H398" s="278">
        <v>2003.9666666666667</v>
      </c>
      <c r="I398" s="278">
        <v>2027.9333333333334</v>
      </c>
      <c r="J398" s="278">
        <v>2047.4166666666667</v>
      </c>
      <c r="K398" s="276">
        <v>2008.45</v>
      </c>
      <c r="L398" s="276">
        <v>1965</v>
      </c>
      <c r="M398" s="276">
        <v>184.81466</v>
      </c>
    </row>
    <row r="399" spans="1:13">
      <c r="A399" s="267">
        <v>391</v>
      </c>
      <c r="B399" s="276" t="s">
        <v>519</v>
      </c>
      <c r="C399" s="277">
        <v>10.1</v>
      </c>
      <c r="D399" s="278">
        <v>9.9499999999999993</v>
      </c>
      <c r="E399" s="278">
        <v>9.6999999999999993</v>
      </c>
      <c r="F399" s="278">
        <v>9.3000000000000007</v>
      </c>
      <c r="G399" s="278">
        <v>9.0500000000000007</v>
      </c>
      <c r="H399" s="278">
        <v>10.349999999999998</v>
      </c>
      <c r="I399" s="278">
        <v>10.599999999999998</v>
      </c>
      <c r="J399" s="278">
        <v>10.999999999999996</v>
      </c>
      <c r="K399" s="276">
        <v>10.199999999999999</v>
      </c>
      <c r="L399" s="276">
        <v>9.5500000000000007</v>
      </c>
      <c r="M399" s="276">
        <v>22.320679999999999</v>
      </c>
    </row>
    <row r="400" spans="1:13">
      <c r="A400" s="267">
        <v>392</v>
      </c>
      <c r="B400" s="276" t="s">
        <v>508</v>
      </c>
      <c r="C400" s="277">
        <v>219.05</v>
      </c>
      <c r="D400" s="278">
        <v>217.5</v>
      </c>
      <c r="E400" s="278">
        <v>215</v>
      </c>
      <c r="F400" s="278">
        <v>210.95</v>
      </c>
      <c r="G400" s="278">
        <v>208.45</v>
      </c>
      <c r="H400" s="278">
        <v>221.55</v>
      </c>
      <c r="I400" s="278">
        <v>224.05</v>
      </c>
      <c r="J400" s="278">
        <v>228.10000000000002</v>
      </c>
      <c r="K400" s="276">
        <v>220</v>
      </c>
      <c r="L400" s="276">
        <v>213.45</v>
      </c>
      <c r="M400" s="276">
        <v>2.7484799999999998</v>
      </c>
    </row>
    <row r="401" spans="1:13">
      <c r="A401" s="267">
        <v>393</v>
      </c>
      <c r="B401" s="276" t="s">
        <v>495</v>
      </c>
      <c r="C401" s="277">
        <v>248.85</v>
      </c>
      <c r="D401" s="278">
        <v>248.95000000000002</v>
      </c>
      <c r="E401" s="278">
        <v>247.90000000000003</v>
      </c>
      <c r="F401" s="278">
        <v>246.95000000000002</v>
      </c>
      <c r="G401" s="278">
        <v>245.90000000000003</v>
      </c>
      <c r="H401" s="278">
        <v>249.90000000000003</v>
      </c>
      <c r="I401" s="278">
        <v>250.95000000000005</v>
      </c>
      <c r="J401" s="278">
        <v>251.90000000000003</v>
      </c>
      <c r="K401" s="276">
        <v>250</v>
      </c>
      <c r="L401" s="276">
        <v>248</v>
      </c>
      <c r="M401" s="276">
        <v>2.7545600000000001</v>
      </c>
    </row>
    <row r="402" spans="1:13">
      <c r="A402" s="267">
        <v>394</v>
      </c>
      <c r="B402" s="276" t="s">
        <v>512</v>
      </c>
      <c r="C402" s="277">
        <v>46.75</v>
      </c>
      <c r="D402" s="278">
        <v>46.783333333333331</v>
      </c>
      <c r="E402" s="278">
        <v>46.266666666666666</v>
      </c>
      <c r="F402" s="278">
        <v>45.783333333333331</v>
      </c>
      <c r="G402" s="278">
        <v>45.266666666666666</v>
      </c>
      <c r="H402" s="278">
        <v>47.266666666666666</v>
      </c>
      <c r="I402" s="278">
        <v>47.783333333333331</v>
      </c>
      <c r="J402" s="278">
        <v>48.266666666666666</v>
      </c>
      <c r="K402" s="276">
        <v>47.3</v>
      </c>
      <c r="L402" s="276">
        <v>46.3</v>
      </c>
      <c r="M402" s="276">
        <v>2.5243000000000002</v>
      </c>
    </row>
    <row r="403" spans="1:13">
      <c r="A403" s="267">
        <v>395</v>
      </c>
      <c r="B403" s="276" t="s">
        <v>171</v>
      </c>
      <c r="C403" s="277">
        <v>39.549999999999997</v>
      </c>
      <c r="D403" s="278">
        <v>39.68333333333333</v>
      </c>
      <c r="E403" s="278">
        <v>39.166666666666657</v>
      </c>
      <c r="F403" s="278">
        <v>38.783333333333324</v>
      </c>
      <c r="G403" s="278">
        <v>38.266666666666652</v>
      </c>
      <c r="H403" s="278">
        <v>40.066666666666663</v>
      </c>
      <c r="I403" s="278">
        <v>40.583333333333329</v>
      </c>
      <c r="J403" s="278">
        <v>40.966666666666669</v>
      </c>
      <c r="K403" s="276">
        <v>40.200000000000003</v>
      </c>
      <c r="L403" s="276">
        <v>39.299999999999997</v>
      </c>
      <c r="M403" s="276">
        <v>303.38907</v>
      </c>
    </row>
    <row r="404" spans="1:13">
      <c r="A404" s="267">
        <v>396</v>
      </c>
      <c r="B404" s="276" t="s">
        <v>513</v>
      </c>
      <c r="C404" s="277">
        <v>8029.3</v>
      </c>
      <c r="D404" s="278">
        <v>8044.666666666667</v>
      </c>
      <c r="E404" s="278">
        <v>7989.6333333333341</v>
      </c>
      <c r="F404" s="278">
        <v>7949.9666666666672</v>
      </c>
      <c r="G404" s="278">
        <v>7894.9333333333343</v>
      </c>
      <c r="H404" s="278">
        <v>8084.3333333333339</v>
      </c>
      <c r="I404" s="278">
        <v>8139.3666666666668</v>
      </c>
      <c r="J404" s="278">
        <v>8179.0333333333338</v>
      </c>
      <c r="K404" s="276">
        <v>8099.7</v>
      </c>
      <c r="L404" s="276">
        <v>8005</v>
      </c>
      <c r="M404" s="276">
        <v>0.20909</v>
      </c>
    </row>
    <row r="405" spans="1:13">
      <c r="A405" s="267">
        <v>397</v>
      </c>
      <c r="B405" s="276" t="s">
        <v>3523</v>
      </c>
      <c r="C405" s="277">
        <v>781.15</v>
      </c>
      <c r="D405" s="278">
        <v>790.13333333333333</v>
      </c>
      <c r="E405" s="278">
        <v>771.26666666666665</v>
      </c>
      <c r="F405" s="278">
        <v>761.38333333333333</v>
      </c>
      <c r="G405" s="278">
        <v>742.51666666666665</v>
      </c>
      <c r="H405" s="278">
        <v>800.01666666666665</v>
      </c>
      <c r="I405" s="278">
        <v>818.88333333333321</v>
      </c>
      <c r="J405" s="278">
        <v>828.76666666666665</v>
      </c>
      <c r="K405" s="276">
        <v>809</v>
      </c>
      <c r="L405" s="276">
        <v>780.25</v>
      </c>
      <c r="M405" s="276">
        <v>37.713520000000003</v>
      </c>
    </row>
    <row r="406" spans="1:13">
      <c r="A406" s="267">
        <v>398</v>
      </c>
      <c r="B406" s="276" t="s">
        <v>280</v>
      </c>
      <c r="C406" s="277">
        <v>837.75</v>
      </c>
      <c r="D406" s="278">
        <v>835.75</v>
      </c>
      <c r="E406" s="278">
        <v>827.1</v>
      </c>
      <c r="F406" s="278">
        <v>816.45</v>
      </c>
      <c r="G406" s="278">
        <v>807.80000000000007</v>
      </c>
      <c r="H406" s="278">
        <v>846.4</v>
      </c>
      <c r="I406" s="278">
        <v>855.05000000000007</v>
      </c>
      <c r="J406" s="278">
        <v>865.69999999999993</v>
      </c>
      <c r="K406" s="276">
        <v>844.4</v>
      </c>
      <c r="L406" s="276">
        <v>825.1</v>
      </c>
      <c r="M406" s="276">
        <v>10.036899999999999</v>
      </c>
    </row>
    <row r="407" spans="1:13">
      <c r="A407" s="267">
        <v>399</v>
      </c>
      <c r="B407" s="276" t="s">
        <v>172</v>
      </c>
      <c r="C407" s="277">
        <v>226.8</v>
      </c>
      <c r="D407" s="278">
        <v>228.6</v>
      </c>
      <c r="E407" s="278">
        <v>223.85</v>
      </c>
      <c r="F407" s="278">
        <v>220.9</v>
      </c>
      <c r="G407" s="278">
        <v>216.15</v>
      </c>
      <c r="H407" s="278">
        <v>231.54999999999998</v>
      </c>
      <c r="I407" s="278">
        <v>236.29999999999998</v>
      </c>
      <c r="J407" s="278">
        <v>239.24999999999997</v>
      </c>
      <c r="K407" s="276">
        <v>233.35</v>
      </c>
      <c r="L407" s="276">
        <v>225.65</v>
      </c>
      <c r="M407" s="276">
        <v>588.59905000000003</v>
      </c>
    </row>
    <row r="408" spans="1:13">
      <c r="A408" s="267">
        <v>400</v>
      </c>
      <c r="B408" s="276" t="s">
        <v>514</v>
      </c>
      <c r="C408" s="277">
        <v>3850.35</v>
      </c>
      <c r="D408" s="278">
        <v>3827.2666666666664</v>
      </c>
      <c r="E408" s="278">
        <v>3768.4833333333327</v>
      </c>
      <c r="F408" s="278">
        <v>3686.6166666666663</v>
      </c>
      <c r="G408" s="278">
        <v>3627.8333333333326</v>
      </c>
      <c r="H408" s="278">
        <v>3909.1333333333328</v>
      </c>
      <c r="I408" s="278">
        <v>3967.9166666666665</v>
      </c>
      <c r="J408" s="278">
        <v>4049.7833333333328</v>
      </c>
      <c r="K408" s="276">
        <v>3886.05</v>
      </c>
      <c r="L408" s="276">
        <v>3745.4</v>
      </c>
      <c r="M408" s="276">
        <v>0.14477000000000001</v>
      </c>
    </row>
    <row r="409" spans="1:13">
      <c r="A409" s="267">
        <v>401</v>
      </c>
      <c r="B409" s="276" t="s">
        <v>2402</v>
      </c>
      <c r="C409" s="277">
        <v>72.599999999999994</v>
      </c>
      <c r="D409" s="278">
        <v>72.45</v>
      </c>
      <c r="E409" s="278">
        <v>71.650000000000006</v>
      </c>
      <c r="F409" s="278">
        <v>70.7</v>
      </c>
      <c r="G409" s="278">
        <v>69.900000000000006</v>
      </c>
      <c r="H409" s="278">
        <v>73.400000000000006</v>
      </c>
      <c r="I409" s="278">
        <v>74.199999999999989</v>
      </c>
      <c r="J409" s="278">
        <v>75.150000000000006</v>
      </c>
      <c r="K409" s="276">
        <v>73.25</v>
      </c>
      <c r="L409" s="276">
        <v>71.5</v>
      </c>
      <c r="M409" s="276">
        <v>0.88216000000000006</v>
      </c>
    </row>
    <row r="410" spans="1:13">
      <c r="A410" s="267">
        <v>402</v>
      </c>
      <c r="B410" s="276" t="s">
        <v>2404</v>
      </c>
      <c r="C410" s="277">
        <v>51.95</v>
      </c>
      <c r="D410" s="278">
        <v>51.983333333333327</v>
      </c>
      <c r="E410" s="278">
        <v>51.516666666666652</v>
      </c>
      <c r="F410" s="278">
        <v>51.083333333333321</v>
      </c>
      <c r="G410" s="278">
        <v>50.616666666666646</v>
      </c>
      <c r="H410" s="278">
        <v>52.416666666666657</v>
      </c>
      <c r="I410" s="278">
        <v>52.88333333333334</v>
      </c>
      <c r="J410" s="278">
        <v>53.316666666666663</v>
      </c>
      <c r="K410" s="276">
        <v>52.45</v>
      </c>
      <c r="L410" s="276">
        <v>51.55</v>
      </c>
      <c r="M410" s="276">
        <v>7.5201799999999999</v>
      </c>
    </row>
    <row r="411" spans="1:13">
      <c r="A411" s="267">
        <v>403</v>
      </c>
      <c r="B411" s="276" t="s">
        <v>2412</v>
      </c>
      <c r="C411" s="277">
        <v>150.44999999999999</v>
      </c>
      <c r="D411" s="278">
        <v>150.35</v>
      </c>
      <c r="E411" s="278">
        <v>148.14999999999998</v>
      </c>
      <c r="F411" s="278">
        <v>145.85</v>
      </c>
      <c r="G411" s="278">
        <v>143.64999999999998</v>
      </c>
      <c r="H411" s="278">
        <v>152.64999999999998</v>
      </c>
      <c r="I411" s="278">
        <v>154.84999999999997</v>
      </c>
      <c r="J411" s="278">
        <v>157.14999999999998</v>
      </c>
      <c r="K411" s="276">
        <v>152.55000000000001</v>
      </c>
      <c r="L411" s="276">
        <v>148.05000000000001</v>
      </c>
      <c r="M411" s="276">
        <v>6.0551500000000003</v>
      </c>
    </row>
    <row r="412" spans="1:13">
      <c r="A412" s="267">
        <v>404</v>
      </c>
      <c r="B412" s="276" t="s">
        <v>516</v>
      </c>
      <c r="C412" s="277">
        <v>1334.15</v>
      </c>
      <c r="D412" s="278">
        <v>1331.9666666666667</v>
      </c>
      <c r="E412" s="278">
        <v>1320.0833333333335</v>
      </c>
      <c r="F412" s="278">
        <v>1306.0166666666669</v>
      </c>
      <c r="G412" s="278">
        <v>1294.1333333333337</v>
      </c>
      <c r="H412" s="278">
        <v>1346.0333333333333</v>
      </c>
      <c r="I412" s="278">
        <v>1357.9166666666665</v>
      </c>
      <c r="J412" s="278">
        <v>1371.9833333333331</v>
      </c>
      <c r="K412" s="276">
        <v>1343.85</v>
      </c>
      <c r="L412" s="276">
        <v>1317.9</v>
      </c>
      <c r="M412" s="276">
        <v>8.6580000000000004E-2</v>
      </c>
    </row>
    <row r="413" spans="1:13">
      <c r="A413" s="267">
        <v>405</v>
      </c>
      <c r="B413" s="276" t="s">
        <v>518</v>
      </c>
      <c r="C413" s="277">
        <v>182.2</v>
      </c>
      <c r="D413" s="278">
        <v>182.73333333333332</v>
      </c>
      <c r="E413" s="278">
        <v>180.11666666666665</v>
      </c>
      <c r="F413" s="278">
        <v>178.03333333333333</v>
      </c>
      <c r="G413" s="278">
        <v>175.41666666666666</v>
      </c>
      <c r="H413" s="278">
        <v>184.81666666666663</v>
      </c>
      <c r="I413" s="278">
        <v>187.43333333333331</v>
      </c>
      <c r="J413" s="278">
        <v>189.51666666666662</v>
      </c>
      <c r="K413" s="276">
        <v>185.35</v>
      </c>
      <c r="L413" s="276">
        <v>180.65</v>
      </c>
      <c r="M413" s="276">
        <v>0.68928</v>
      </c>
    </row>
    <row r="414" spans="1:13">
      <c r="A414" s="267">
        <v>406</v>
      </c>
      <c r="B414" s="276" t="s">
        <v>173</v>
      </c>
      <c r="C414" s="277">
        <v>23441.599999999999</v>
      </c>
      <c r="D414" s="278">
        <v>23315.200000000001</v>
      </c>
      <c r="E414" s="278">
        <v>23006.400000000001</v>
      </c>
      <c r="F414" s="278">
        <v>22571.200000000001</v>
      </c>
      <c r="G414" s="278">
        <v>22262.400000000001</v>
      </c>
      <c r="H414" s="278">
        <v>23750.400000000001</v>
      </c>
      <c r="I414" s="278">
        <v>24059.199999999997</v>
      </c>
      <c r="J414" s="278">
        <v>24494.400000000001</v>
      </c>
      <c r="K414" s="276">
        <v>23624</v>
      </c>
      <c r="L414" s="276">
        <v>22880</v>
      </c>
      <c r="M414" s="276">
        <v>1.7859499999999999</v>
      </c>
    </row>
    <row r="415" spans="1:13">
      <c r="A415" s="267">
        <v>407</v>
      </c>
      <c r="B415" s="276" t="s">
        <v>520</v>
      </c>
      <c r="C415" s="277">
        <v>899.75</v>
      </c>
      <c r="D415" s="278">
        <v>899.73333333333323</v>
      </c>
      <c r="E415" s="278">
        <v>890.06666666666649</v>
      </c>
      <c r="F415" s="278">
        <v>880.38333333333321</v>
      </c>
      <c r="G415" s="278">
        <v>870.71666666666647</v>
      </c>
      <c r="H415" s="278">
        <v>909.41666666666652</v>
      </c>
      <c r="I415" s="278">
        <v>919.08333333333326</v>
      </c>
      <c r="J415" s="278">
        <v>928.76666666666654</v>
      </c>
      <c r="K415" s="276">
        <v>909.4</v>
      </c>
      <c r="L415" s="276">
        <v>890.05</v>
      </c>
      <c r="M415" s="276">
        <v>0.25539000000000001</v>
      </c>
    </row>
    <row r="416" spans="1:13">
      <c r="A416" s="267">
        <v>408</v>
      </c>
      <c r="B416" s="276" t="s">
        <v>174</v>
      </c>
      <c r="C416" s="277">
        <v>1405.35</v>
      </c>
      <c r="D416" s="278">
        <v>1395.6166666666668</v>
      </c>
      <c r="E416" s="278">
        <v>1377.2333333333336</v>
      </c>
      <c r="F416" s="278">
        <v>1349.1166666666668</v>
      </c>
      <c r="G416" s="278">
        <v>1330.7333333333336</v>
      </c>
      <c r="H416" s="278">
        <v>1423.7333333333336</v>
      </c>
      <c r="I416" s="278">
        <v>1442.1166666666668</v>
      </c>
      <c r="J416" s="278">
        <v>1470.2333333333336</v>
      </c>
      <c r="K416" s="276">
        <v>1414</v>
      </c>
      <c r="L416" s="276">
        <v>1367.5</v>
      </c>
      <c r="M416" s="276">
        <v>7.4468800000000002</v>
      </c>
    </row>
    <row r="417" spans="1:13">
      <c r="A417" s="267">
        <v>409</v>
      </c>
      <c r="B417" s="276" t="s">
        <v>515</v>
      </c>
      <c r="C417" s="277">
        <v>359.95</v>
      </c>
      <c r="D417" s="278">
        <v>365.2833333333333</v>
      </c>
      <c r="E417" s="278">
        <v>353.66666666666663</v>
      </c>
      <c r="F417" s="278">
        <v>347.38333333333333</v>
      </c>
      <c r="G417" s="278">
        <v>335.76666666666665</v>
      </c>
      <c r="H417" s="278">
        <v>371.56666666666661</v>
      </c>
      <c r="I417" s="278">
        <v>383.18333333333328</v>
      </c>
      <c r="J417" s="278">
        <v>389.46666666666658</v>
      </c>
      <c r="K417" s="276">
        <v>376.9</v>
      </c>
      <c r="L417" s="276">
        <v>359</v>
      </c>
      <c r="M417" s="276">
        <v>1.6801600000000001</v>
      </c>
    </row>
    <row r="418" spans="1:13">
      <c r="A418" s="267">
        <v>410</v>
      </c>
      <c r="B418" s="276" t="s">
        <v>510</v>
      </c>
      <c r="C418" s="277">
        <v>22.15</v>
      </c>
      <c r="D418" s="278">
        <v>22.166666666666668</v>
      </c>
      <c r="E418" s="278">
        <v>21.983333333333334</v>
      </c>
      <c r="F418" s="278">
        <v>21.816666666666666</v>
      </c>
      <c r="G418" s="278">
        <v>21.633333333333333</v>
      </c>
      <c r="H418" s="278">
        <v>22.333333333333336</v>
      </c>
      <c r="I418" s="278">
        <v>22.516666666666666</v>
      </c>
      <c r="J418" s="278">
        <v>22.683333333333337</v>
      </c>
      <c r="K418" s="276">
        <v>22.35</v>
      </c>
      <c r="L418" s="276">
        <v>22</v>
      </c>
      <c r="M418" s="276">
        <v>8.2304899999999996</v>
      </c>
    </row>
    <row r="419" spans="1:13">
      <c r="A419" s="267">
        <v>411</v>
      </c>
      <c r="B419" s="276" t="s">
        <v>511</v>
      </c>
      <c r="C419" s="277">
        <v>1497.4</v>
      </c>
      <c r="D419" s="278">
        <v>1501.0833333333333</v>
      </c>
      <c r="E419" s="278">
        <v>1486.9666666666665</v>
      </c>
      <c r="F419" s="278">
        <v>1476.5333333333333</v>
      </c>
      <c r="G419" s="278">
        <v>1462.4166666666665</v>
      </c>
      <c r="H419" s="278">
        <v>1511.5166666666664</v>
      </c>
      <c r="I419" s="278">
        <v>1525.6333333333332</v>
      </c>
      <c r="J419" s="278">
        <v>1536.0666666666664</v>
      </c>
      <c r="K419" s="276">
        <v>1515.2</v>
      </c>
      <c r="L419" s="276">
        <v>1490.65</v>
      </c>
      <c r="M419" s="276">
        <v>0.11506</v>
      </c>
    </row>
    <row r="420" spans="1:13">
      <c r="A420" s="267">
        <v>412</v>
      </c>
      <c r="B420" s="276" t="s">
        <v>521</v>
      </c>
      <c r="C420" s="277">
        <v>287</v>
      </c>
      <c r="D420" s="278">
        <v>289.66666666666669</v>
      </c>
      <c r="E420" s="278">
        <v>283.33333333333337</v>
      </c>
      <c r="F420" s="278">
        <v>279.66666666666669</v>
      </c>
      <c r="G420" s="278">
        <v>273.33333333333337</v>
      </c>
      <c r="H420" s="278">
        <v>293.33333333333337</v>
      </c>
      <c r="I420" s="278">
        <v>299.66666666666674</v>
      </c>
      <c r="J420" s="278">
        <v>303.33333333333337</v>
      </c>
      <c r="K420" s="276">
        <v>296</v>
      </c>
      <c r="L420" s="276">
        <v>286</v>
      </c>
      <c r="M420" s="276">
        <v>9.7639600000000009</v>
      </c>
    </row>
    <row r="421" spans="1:13">
      <c r="A421" s="267">
        <v>413</v>
      </c>
      <c r="B421" s="276" t="s">
        <v>522</v>
      </c>
      <c r="C421" s="277">
        <v>999.95</v>
      </c>
      <c r="D421" s="278">
        <v>1010.85</v>
      </c>
      <c r="E421" s="278">
        <v>984.5</v>
      </c>
      <c r="F421" s="278">
        <v>969.05</v>
      </c>
      <c r="G421" s="278">
        <v>942.69999999999993</v>
      </c>
      <c r="H421" s="278">
        <v>1026.3000000000002</v>
      </c>
      <c r="I421" s="278">
        <v>1052.6500000000001</v>
      </c>
      <c r="J421" s="278">
        <v>1068.1000000000001</v>
      </c>
      <c r="K421" s="276">
        <v>1037.2</v>
      </c>
      <c r="L421" s="276">
        <v>995.4</v>
      </c>
      <c r="M421" s="276">
        <v>0.40350000000000003</v>
      </c>
    </row>
    <row r="422" spans="1:13">
      <c r="A422" s="267">
        <v>414</v>
      </c>
      <c r="B422" s="276" t="s">
        <v>523</v>
      </c>
      <c r="C422" s="277">
        <v>339.75</v>
      </c>
      <c r="D422" s="278">
        <v>337.73333333333335</v>
      </c>
      <c r="E422" s="278">
        <v>333.56666666666672</v>
      </c>
      <c r="F422" s="278">
        <v>327.38333333333338</v>
      </c>
      <c r="G422" s="278">
        <v>323.21666666666675</v>
      </c>
      <c r="H422" s="278">
        <v>343.91666666666669</v>
      </c>
      <c r="I422" s="278">
        <v>348.08333333333331</v>
      </c>
      <c r="J422" s="278">
        <v>354.26666666666665</v>
      </c>
      <c r="K422" s="276">
        <v>341.9</v>
      </c>
      <c r="L422" s="276">
        <v>331.55</v>
      </c>
      <c r="M422" s="276">
        <v>1.5623199999999999</v>
      </c>
    </row>
    <row r="423" spans="1:13">
      <c r="A423" s="267">
        <v>415</v>
      </c>
      <c r="B423" s="276" t="s">
        <v>524</v>
      </c>
      <c r="C423" s="277">
        <v>6.65</v>
      </c>
      <c r="D423" s="278">
        <v>6.6833333333333327</v>
      </c>
      <c r="E423" s="278">
        <v>6.5666666666666655</v>
      </c>
      <c r="F423" s="278">
        <v>6.4833333333333325</v>
      </c>
      <c r="G423" s="278">
        <v>6.3666666666666654</v>
      </c>
      <c r="H423" s="278">
        <v>6.7666666666666657</v>
      </c>
      <c r="I423" s="278">
        <v>6.8833333333333329</v>
      </c>
      <c r="J423" s="278">
        <v>6.9666666666666659</v>
      </c>
      <c r="K423" s="276">
        <v>6.8</v>
      </c>
      <c r="L423" s="276">
        <v>6.6</v>
      </c>
      <c r="M423" s="276">
        <v>40.019379999999998</v>
      </c>
    </row>
    <row r="424" spans="1:13">
      <c r="A424" s="267">
        <v>416</v>
      </c>
      <c r="B424" s="276" t="s">
        <v>2516</v>
      </c>
      <c r="C424" s="277">
        <v>626.35</v>
      </c>
      <c r="D424" s="278">
        <v>622.13333333333333</v>
      </c>
      <c r="E424" s="278">
        <v>614.26666666666665</v>
      </c>
      <c r="F424" s="278">
        <v>602.18333333333328</v>
      </c>
      <c r="G424" s="278">
        <v>594.31666666666661</v>
      </c>
      <c r="H424" s="278">
        <v>634.2166666666667</v>
      </c>
      <c r="I424" s="278">
        <v>642.08333333333326</v>
      </c>
      <c r="J424" s="278">
        <v>654.16666666666674</v>
      </c>
      <c r="K424" s="276">
        <v>630</v>
      </c>
      <c r="L424" s="276">
        <v>610.04999999999995</v>
      </c>
      <c r="M424" s="276">
        <v>0.35786000000000001</v>
      </c>
    </row>
    <row r="425" spans="1:13">
      <c r="A425" s="267">
        <v>417</v>
      </c>
      <c r="B425" s="276" t="s">
        <v>527</v>
      </c>
      <c r="C425" s="285">
        <v>166.7</v>
      </c>
      <c r="D425" s="286">
        <v>167.35</v>
      </c>
      <c r="E425" s="286">
        <v>165.54999999999998</v>
      </c>
      <c r="F425" s="286">
        <v>164.39999999999998</v>
      </c>
      <c r="G425" s="286">
        <v>162.59999999999997</v>
      </c>
      <c r="H425" s="286">
        <v>168.5</v>
      </c>
      <c r="I425" s="286">
        <v>170.3</v>
      </c>
      <c r="J425" s="286">
        <v>171.45000000000002</v>
      </c>
      <c r="K425" s="287">
        <v>169.15</v>
      </c>
      <c r="L425" s="287">
        <v>166.2</v>
      </c>
      <c r="M425" s="287">
        <v>2.8484600000000002</v>
      </c>
    </row>
    <row r="426" spans="1:13">
      <c r="A426" s="267">
        <v>418</v>
      </c>
      <c r="B426" s="276" t="s">
        <v>2525</v>
      </c>
      <c r="C426" s="276">
        <v>55</v>
      </c>
      <c r="D426" s="278">
        <v>55.15</v>
      </c>
      <c r="E426" s="278">
        <v>53</v>
      </c>
      <c r="F426" s="278">
        <v>51</v>
      </c>
      <c r="G426" s="278">
        <v>48.85</v>
      </c>
      <c r="H426" s="278">
        <v>57.15</v>
      </c>
      <c r="I426" s="278">
        <v>59.29999999999999</v>
      </c>
      <c r="J426" s="278">
        <v>61.3</v>
      </c>
      <c r="K426" s="276">
        <v>57.3</v>
      </c>
      <c r="L426" s="276">
        <v>53.15</v>
      </c>
      <c r="M426" s="276">
        <v>180.20376999999999</v>
      </c>
    </row>
    <row r="427" spans="1:13">
      <c r="A427" s="267">
        <v>419</v>
      </c>
      <c r="B427" s="276" t="s">
        <v>175</v>
      </c>
      <c r="C427" s="276">
        <v>5084.6499999999996</v>
      </c>
      <c r="D427" s="278">
        <v>5065.1500000000005</v>
      </c>
      <c r="E427" s="278">
        <v>5005.3000000000011</v>
      </c>
      <c r="F427" s="278">
        <v>4925.9500000000007</v>
      </c>
      <c r="G427" s="278">
        <v>4866.1000000000013</v>
      </c>
      <c r="H427" s="278">
        <v>5144.5000000000009</v>
      </c>
      <c r="I427" s="278">
        <v>5204.3500000000013</v>
      </c>
      <c r="J427" s="278">
        <v>5283.7000000000007</v>
      </c>
      <c r="K427" s="276">
        <v>5125</v>
      </c>
      <c r="L427" s="276">
        <v>4985.8</v>
      </c>
      <c r="M427" s="276">
        <v>2.6914699999999998</v>
      </c>
    </row>
    <row r="428" spans="1:13">
      <c r="A428" s="267">
        <v>420</v>
      </c>
      <c r="B428" s="276" t="s">
        <v>176</v>
      </c>
      <c r="C428" s="276">
        <v>861.15</v>
      </c>
      <c r="D428" s="278">
        <v>859</v>
      </c>
      <c r="E428" s="278">
        <v>840.35</v>
      </c>
      <c r="F428" s="278">
        <v>819.55000000000007</v>
      </c>
      <c r="G428" s="278">
        <v>800.90000000000009</v>
      </c>
      <c r="H428" s="278">
        <v>879.8</v>
      </c>
      <c r="I428" s="278">
        <v>898.45</v>
      </c>
      <c r="J428" s="278">
        <v>919.24999999999989</v>
      </c>
      <c r="K428" s="276">
        <v>877.65</v>
      </c>
      <c r="L428" s="276">
        <v>838.2</v>
      </c>
      <c r="M428" s="276">
        <v>40.930289999999999</v>
      </c>
    </row>
    <row r="429" spans="1:13">
      <c r="A429" s="267">
        <v>421</v>
      </c>
      <c r="B429" s="276" t="s">
        <v>177</v>
      </c>
      <c r="C429" s="276">
        <v>665</v>
      </c>
      <c r="D429" s="278">
        <v>651.73333333333323</v>
      </c>
      <c r="E429" s="278">
        <v>633.86666666666645</v>
      </c>
      <c r="F429" s="278">
        <v>602.73333333333323</v>
      </c>
      <c r="G429" s="278">
        <v>584.86666666666645</v>
      </c>
      <c r="H429" s="278">
        <v>682.86666666666645</v>
      </c>
      <c r="I429" s="278">
        <v>700.73333333333323</v>
      </c>
      <c r="J429" s="278">
        <v>731.86666666666645</v>
      </c>
      <c r="K429" s="276">
        <v>669.6</v>
      </c>
      <c r="L429" s="276">
        <v>620.6</v>
      </c>
      <c r="M429" s="276">
        <v>10.15143</v>
      </c>
    </row>
    <row r="430" spans="1:13">
      <c r="A430" s="267">
        <v>422</v>
      </c>
      <c r="B430" s="276" t="s">
        <v>525</v>
      </c>
      <c r="C430" s="276">
        <v>84.2</v>
      </c>
      <c r="D430" s="278">
        <v>88.283333333333346</v>
      </c>
      <c r="E430" s="278">
        <v>72.066666666666691</v>
      </c>
      <c r="F430" s="278">
        <v>59.933333333333351</v>
      </c>
      <c r="G430" s="278">
        <v>43.716666666666697</v>
      </c>
      <c r="H430" s="278">
        <v>100.41666666666669</v>
      </c>
      <c r="I430" s="278">
        <v>116.63333333333335</v>
      </c>
      <c r="J430" s="278">
        <v>128.76666666666668</v>
      </c>
      <c r="K430" s="276">
        <v>104.5</v>
      </c>
      <c r="L430" s="276">
        <v>76.150000000000006</v>
      </c>
      <c r="M430" s="276">
        <v>11.93868</v>
      </c>
    </row>
    <row r="431" spans="1:13">
      <c r="A431" s="267">
        <v>423</v>
      </c>
      <c r="B431" s="276" t="s">
        <v>526</v>
      </c>
      <c r="C431" s="276">
        <v>446.3</v>
      </c>
      <c r="D431" s="278">
        <v>456.88333333333338</v>
      </c>
      <c r="E431" s="278">
        <v>431.76666666666677</v>
      </c>
      <c r="F431" s="278">
        <v>417.23333333333341</v>
      </c>
      <c r="G431" s="278">
        <v>392.11666666666679</v>
      </c>
      <c r="H431" s="278">
        <v>471.41666666666674</v>
      </c>
      <c r="I431" s="278">
        <v>496.53333333333342</v>
      </c>
      <c r="J431" s="278">
        <v>511.06666666666672</v>
      </c>
      <c r="K431" s="276">
        <v>482</v>
      </c>
      <c r="L431" s="276">
        <v>442.35</v>
      </c>
      <c r="M431" s="276">
        <v>1.7346600000000001</v>
      </c>
    </row>
    <row r="432" spans="1:13">
      <c r="A432" s="267">
        <v>425</v>
      </c>
      <c r="B432" s="276" t="s">
        <v>3387</v>
      </c>
      <c r="C432" s="276">
        <v>271.45</v>
      </c>
      <c r="D432" s="278">
        <v>272.38333333333333</v>
      </c>
      <c r="E432" s="278">
        <v>268.56666666666666</v>
      </c>
      <c r="F432" s="278">
        <v>265.68333333333334</v>
      </c>
      <c r="G432" s="278">
        <v>261.86666666666667</v>
      </c>
      <c r="H432" s="278">
        <v>275.26666666666665</v>
      </c>
      <c r="I432" s="278">
        <v>279.08333333333326</v>
      </c>
      <c r="J432" s="278">
        <v>281.96666666666664</v>
      </c>
      <c r="K432" s="276">
        <v>276.2</v>
      </c>
      <c r="L432" s="276">
        <v>269.5</v>
      </c>
      <c r="M432" s="276">
        <v>2.6069499999999999</v>
      </c>
    </row>
    <row r="433" spans="1:13">
      <c r="A433" s="267">
        <v>426</v>
      </c>
      <c r="B433" s="276" t="s">
        <v>529</v>
      </c>
      <c r="C433" s="276">
        <v>1553.55</v>
      </c>
      <c r="D433" s="278">
        <v>1568.5</v>
      </c>
      <c r="E433" s="278">
        <v>1521.2</v>
      </c>
      <c r="F433" s="278">
        <v>1488.8500000000001</v>
      </c>
      <c r="G433" s="278">
        <v>1441.5500000000002</v>
      </c>
      <c r="H433" s="278">
        <v>1600.85</v>
      </c>
      <c r="I433" s="278">
        <v>1648.15</v>
      </c>
      <c r="J433" s="278">
        <v>1680.4999999999998</v>
      </c>
      <c r="K433" s="276">
        <v>1615.8</v>
      </c>
      <c r="L433" s="276">
        <v>1536.15</v>
      </c>
      <c r="M433" s="276">
        <v>1.16395</v>
      </c>
    </row>
    <row r="434" spans="1:13">
      <c r="A434" s="267">
        <v>427</v>
      </c>
      <c r="B434" s="276" t="s">
        <v>530</v>
      </c>
      <c r="C434" s="276">
        <v>478.9</v>
      </c>
      <c r="D434" s="278">
        <v>475.8</v>
      </c>
      <c r="E434" s="278">
        <v>469.1</v>
      </c>
      <c r="F434" s="278">
        <v>459.3</v>
      </c>
      <c r="G434" s="278">
        <v>452.6</v>
      </c>
      <c r="H434" s="278">
        <v>485.6</v>
      </c>
      <c r="I434" s="278">
        <v>492.29999999999995</v>
      </c>
      <c r="J434" s="278">
        <v>502.1</v>
      </c>
      <c r="K434" s="276">
        <v>482.5</v>
      </c>
      <c r="L434" s="276">
        <v>466</v>
      </c>
      <c r="M434" s="276">
        <v>1.71441</v>
      </c>
    </row>
    <row r="435" spans="1:13">
      <c r="A435" s="267">
        <v>428</v>
      </c>
      <c r="B435" s="276" t="s">
        <v>178</v>
      </c>
      <c r="C435" s="276">
        <v>509.25</v>
      </c>
      <c r="D435" s="278">
        <v>509.7166666666667</v>
      </c>
      <c r="E435" s="278">
        <v>501.73333333333335</v>
      </c>
      <c r="F435" s="278">
        <v>494.21666666666664</v>
      </c>
      <c r="G435" s="278">
        <v>486.23333333333329</v>
      </c>
      <c r="H435" s="278">
        <v>517.23333333333335</v>
      </c>
      <c r="I435" s="278">
        <v>525.2166666666667</v>
      </c>
      <c r="J435" s="278">
        <v>532.73333333333346</v>
      </c>
      <c r="K435" s="276">
        <v>517.70000000000005</v>
      </c>
      <c r="L435" s="276">
        <v>502.2</v>
      </c>
      <c r="M435" s="276">
        <v>109.11897</v>
      </c>
    </row>
    <row r="436" spans="1:13">
      <c r="A436" s="267">
        <v>429</v>
      </c>
      <c r="B436" s="276" t="s">
        <v>531</v>
      </c>
      <c r="C436" s="276">
        <v>265.89999999999998</v>
      </c>
      <c r="D436" s="278">
        <v>266.40000000000003</v>
      </c>
      <c r="E436" s="278">
        <v>264.55000000000007</v>
      </c>
      <c r="F436" s="278">
        <v>263.20000000000005</v>
      </c>
      <c r="G436" s="278">
        <v>261.35000000000008</v>
      </c>
      <c r="H436" s="278">
        <v>267.75000000000006</v>
      </c>
      <c r="I436" s="278">
        <v>269.60000000000008</v>
      </c>
      <c r="J436" s="278">
        <v>270.95000000000005</v>
      </c>
      <c r="K436" s="276">
        <v>268.25</v>
      </c>
      <c r="L436" s="276">
        <v>265.05</v>
      </c>
      <c r="M436" s="276">
        <v>1.5065900000000001</v>
      </c>
    </row>
    <row r="437" spans="1:13">
      <c r="A437" s="267">
        <v>430</v>
      </c>
      <c r="B437" s="276" t="s">
        <v>179</v>
      </c>
      <c r="C437" s="276">
        <v>442.05</v>
      </c>
      <c r="D437" s="278">
        <v>445.83333333333331</v>
      </c>
      <c r="E437" s="278">
        <v>434.36666666666662</v>
      </c>
      <c r="F437" s="278">
        <v>426.68333333333328</v>
      </c>
      <c r="G437" s="278">
        <v>415.21666666666658</v>
      </c>
      <c r="H437" s="278">
        <v>453.51666666666665</v>
      </c>
      <c r="I437" s="278">
        <v>464.98333333333335</v>
      </c>
      <c r="J437" s="278">
        <v>472.66666666666669</v>
      </c>
      <c r="K437" s="276">
        <v>457.3</v>
      </c>
      <c r="L437" s="276">
        <v>438.15</v>
      </c>
      <c r="M437" s="276">
        <v>44.06447</v>
      </c>
    </row>
    <row r="438" spans="1:13">
      <c r="A438" s="267">
        <v>431</v>
      </c>
      <c r="B438" s="276" t="s">
        <v>532</v>
      </c>
      <c r="C438" s="276">
        <v>195.85</v>
      </c>
      <c r="D438" s="278">
        <v>195.96666666666667</v>
      </c>
      <c r="E438" s="278">
        <v>193.08333333333334</v>
      </c>
      <c r="F438" s="278">
        <v>190.31666666666666</v>
      </c>
      <c r="G438" s="278">
        <v>187.43333333333334</v>
      </c>
      <c r="H438" s="278">
        <v>198.73333333333335</v>
      </c>
      <c r="I438" s="278">
        <v>201.61666666666667</v>
      </c>
      <c r="J438" s="278">
        <v>204.38333333333335</v>
      </c>
      <c r="K438" s="276">
        <v>198.85</v>
      </c>
      <c r="L438" s="276">
        <v>193.2</v>
      </c>
      <c r="M438" s="276">
        <v>1.0611600000000001</v>
      </c>
    </row>
    <row r="439" spans="1:13">
      <c r="A439" s="267">
        <v>432</v>
      </c>
      <c r="B439" s="276" t="s">
        <v>533</v>
      </c>
      <c r="C439" s="276">
        <v>1392.1</v>
      </c>
      <c r="D439" s="278">
        <v>1401.8166666666666</v>
      </c>
      <c r="E439" s="278">
        <v>1375.7333333333331</v>
      </c>
      <c r="F439" s="278">
        <v>1359.3666666666666</v>
      </c>
      <c r="G439" s="278">
        <v>1333.2833333333331</v>
      </c>
      <c r="H439" s="278">
        <v>1418.1833333333332</v>
      </c>
      <c r="I439" s="278">
        <v>1444.2666666666667</v>
      </c>
      <c r="J439" s="278">
        <v>1460.6333333333332</v>
      </c>
      <c r="K439" s="276">
        <v>1427.9</v>
      </c>
      <c r="L439" s="276">
        <v>1385.45</v>
      </c>
      <c r="M439" s="276">
        <v>1.1555899999999999</v>
      </c>
    </row>
    <row r="440" spans="1:13">
      <c r="A440" s="267">
        <v>433</v>
      </c>
      <c r="B440" s="276" t="s">
        <v>534</v>
      </c>
      <c r="C440" s="276">
        <v>3.3</v>
      </c>
      <c r="D440" s="278">
        <v>3.2999999999999994</v>
      </c>
      <c r="E440" s="278">
        <v>3.2999999999999989</v>
      </c>
      <c r="F440" s="278">
        <v>3.2999999999999994</v>
      </c>
      <c r="G440" s="278">
        <v>3.2999999999999989</v>
      </c>
      <c r="H440" s="278">
        <v>3.2999999999999989</v>
      </c>
      <c r="I440" s="278">
        <v>3.3</v>
      </c>
      <c r="J440" s="278">
        <v>3.2999999999999989</v>
      </c>
      <c r="K440" s="276">
        <v>3.3</v>
      </c>
      <c r="L440" s="276">
        <v>3.3</v>
      </c>
      <c r="M440" s="276">
        <v>31.80237</v>
      </c>
    </row>
    <row r="441" spans="1:13">
      <c r="A441" s="267">
        <v>434</v>
      </c>
      <c r="B441" s="276" t="s">
        <v>535</v>
      </c>
      <c r="C441" s="276">
        <v>133.4</v>
      </c>
      <c r="D441" s="278">
        <v>133.26666666666665</v>
      </c>
      <c r="E441" s="278">
        <v>131.5333333333333</v>
      </c>
      <c r="F441" s="278">
        <v>129.66666666666666</v>
      </c>
      <c r="G441" s="278">
        <v>127.93333333333331</v>
      </c>
      <c r="H441" s="278">
        <v>135.1333333333333</v>
      </c>
      <c r="I441" s="278">
        <v>136.86666666666665</v>
      </c>
      <c r="J441" s="278">
        <v>138.73333333333329</v>
      </c>
      <c r="K441" s="276">
        <v>135</v>
      </c>
      <c r="L441" s="276">
        <v>131.4</v>
      </c>
      <c r="M441" s="276">
        <v>1.3263</v>
      </c>
    </row>
    <row r="442" spans="1:13">
      <c r="A442" s="267">
        <v>435</v>
      </c>
      <c r="B442" s="276" t="s">
        <v>2593</v>
      </c>
      <c r="C442" s="276">
        <v>226.45</v>
      </c>
      <c r="D442" s="278">
        <v>225.73333333333335</v>
      </c>
      <c r="E442" s="278">
        <v>221.2166666666667</v>
      </c>
      <c r="F442" s="278">
        <v>215.98333333333335</v>
      </c>
      <c r="G442" s="278">
        <v>211.4666666666667</v>
      </c>
      <c r="H442" s="278">
        <v>230.9666666666667</v>
      </c>
      <c r="I442" s="278">
        <v>235.48333333333335</v>
      </c>
      <c r="J442" s="278">
        <v>240.7166666666667</v>
      </c>
      <c r="K442" s="276">
        <v>230.25</v>
      </c>
      <c r="L442" s="276">
        <v>220.5</v>
      </c>
      <c r="M442" s="276">
        <v>1.7423500000000001</v>
      </c>
    </row>
    <row r="443" spans="1:13">
      <c r="A443" s="267">
        <v>436</v>
      </c>
      <c r="B443" s="276" t="s">
        <v>536</v>
      </c>
      <c r="C443" s="276">
        <v>824.9</v>
      </c>
      <c r="D443" s="278">
        <v>829.4666666666667</v>
      </c>
      <c r="E443" s="278">
        <v>819.53333333333342</v>
      </c>
      <c r="F443" s="278">
        <v>814.16666666666674</v>
      </c>
      <c r="G443" s="278">
        <v>804.23333333333346</v>
      </c>
      <c r="H443" s="278">
        <v>834.83333333333337</v>
      </c>
      <c r="I443" s="278">
        <v>844.76666666666677</v>
      </c>
      <c r="J443" s="278">
        <v>850.13333333333333</v>
      </c>
      <c r="K443" s="276">
        <v>839.4</v>
      </c>
      <c r="L443" s="276">
        <v>824.1</v>
      </c>
      <c r="M443" s="276">
        <v>0.22805</v>
      </c>
    </row>
    <row r="444" spans="1:13">
      <c r="A444" s="267">
        <v>437</v>
      </c>
      <c r="B444" s="276" t="s">
        <v>282</v>
      </c>
      <c r="C444" s="276">
        <v>545.75</v>
      </c>
      <c r="D444" s="278">
        <v>544.55000000000007</v>
      </c>
      <c r="E444" s="278">
        <v>539.20000000000016</v>
      </c>
      <c r="F444" s="278">
        <v>532.65000000000009</v>
      </c>
      <c r="G444" s="278">
        <v>527.30000000000018</v>
      </c>
      <c r="H444" s="278">
        <v>551.10000000000014</v>
      </c>
      <c r="I444" s="278">
        <v>556.45000000000005</v>
      </c>
      <c r="J444" s="278">
        <v>563.00000000000011</v>
      </c>
      <c r="K444" s="276">
        <v>549.9</v>
      </c>
      <c r="L444" s="276">
        <v>538</v>
      </c>
      <c r="M444" s="276">
        <v>2.4800399999999998</v>
      </c>
    </row>
    <row r="445" spans="1:13">
      <c r="A445" s="267">
        <v>438</v>
      </c>
      <c r="B445" s="276" t="s">
        <v>542</v>
      </c>
      <c r="C445" s="276">
        <v>41.35</v>
      </c>
      <c r="D445" s="278">
        <v>41.7</v>
      </c>
      <c r="E445" s="278">
        <v>40.700000000000003</v>
      </c>
      <c r="F445" s="278">
        <v>40.049999999999997</v>
      </c>
      <c r="G445" s="278">
        <v>39.049999999999997</v>
      </c>
      <c r="H445" s="278">
        <v>42.350000000000009</v>
      </c>
      <c r="I445" s="278">
        <v>43.350000000000009</v>
      </c>
      <c r="J445" s="278">
        <v>44.000000000000014</v>
      </c>
      <c r="K445" s="276">
        <v>42.7</v>
      </c>
      <c r="L445" s="276">
        <v>41.05</v>
      </c>
      <c r="M445" s="276">
        <v>3.2633000000000001</v>
      </c>
    </row>
    <row r="446" spans="1:13">
      <c r="A446" s="267">
        <v>439</v>
      </c>
      <c r="B446" s="276" t="s">
        <v>2608</v>
      </c>
      <c r="C446" s="276">
        <v>10579.05</v>
      </c>
      <c r="D446" s="278">
        <v>10546.5</v>
      </c>
      <c r="E446" s="278">
        <v>10393</v>
      </c>
      <c r="F446" s="278">
        <v>10206.950000000001</v>
      </c>
      <c r="G446" s="278">
        <v>10053.450000000001</v>
      </c>
      <c r="H446" s="278">
        <v>10732.55</v>
      </c>
      <c r="I446" s="278">
        <v>10886.05</v>
      </c>
      <c r="J446" s="278">
        <v>11072.099999999999</v>
      </c>
      <c r="K446" s="276">
        <v>10700</v>
      </c>
      <c r="L446" s="276">
        <v>10360.450000000001</v>
      </c>
      <c r="M446" s="276">
        <v>1.014E-2</v>
      </c>
    </row>
    <row r="447" spans="1:13">
      <c r="A447" s="267">
        <v>440</v>
      </c>
      <c r="B447" s="276" t="s">
        <v>2613</v>
      </c>
      <c r="C447" s="276">
        <v>989.7</v>
      </c>
      <c r="D447" s="278">
        <v>997.80000000000007</v>
      </c>
      <c r="E447" s="278">
        <v>972.00000000000011</v>
      </c>
      <c r="F447" s="278">
        <v>954.30000000000007</v>
      </c>
      <c r="G447" s="278">
        <v>928.50000000000011</v>
      </c>
      <c r="H447" s="278">
        <v>1015.5000000000001</v>
      </c>
      <c r="I447" s="278">
        <v>1041.3000000000002</v>
      </c>
      <c r="J447" s="278">
        <v>1059</v>
      </c>
      <c r="K447" s="276">
        <v>1023.6</v>
      </c>
      <c r="L447" s="276">
        <v>980.1</v>
      </c>
      <c r="M447" s="276">
        <v>0.87261999999999995</v>
      </c>
    </row>
    <row r="448" spans="1:13">
      <c r="A448" s="267">
        <v>441</v>
      </c>
      <c r="B448" s="276" t="s">
        <v>3464</v>
      </c>
      <c r="C448" s="276">
        <v>508.75</v>
      </c>
      <c r="D448" s="278">
        <v>507.81666666666666</v>
      </c>
      <c r="E448" s="278">
        <v>503.13333333333333</v>
      </c>
      <c r="F448" s="278">
        <v>497.51666666666665</v>
      </c>
      <c r="G448" s="278">
        <v>492.83333333333331</v>
      </c>
      <c r="H448" s="278">
        <v>513.43333333333339</v>
      </c>
      <c r="I448" s="278">
        <v>518.11666666666656</v>
      </c>
      <c r="J448" s="278">
        <v>523.73333333333335</v>
      </c>
      <c r="K448" s="276">
        <v>512.5</v>
      </c>
      <c r="L448" s="276">
        <v>502.2</v>
      </c>
      <c r="M448" s="276">
        <v>27.378789999999999</v>
      </c>
    </row>
    <row r="449" spans="1:13">
      <c r="A449" s="267">
        <v>442</v>
      </c>
      <c r="B449" s="276" t="s">
        <v>182</v>
      </c>
      <c r="C449" s="276">
        <v>1487.9</v>
      </c>
      <c r="D449" s="278">
        <v>1495.9666666666665</v>
      </c>
      <c r="E449" s="278">
        <v>1468.9333333333329</v>
      </c>
      <c r="F449" s="278">
        <v>1449.9666666666665</v>
      </c>
      <c r="G449" s="278">
        <v>1422.9333333333329</v>
      </c>
      <c r="H449" s="278">
        <v>1514.9333333333329</v>
      </c>
      <c r="I449" s="278">
        <v>1541.9666666666662</v>
      </c>
      <c r="J449" s="278">
        <v>1560.9333333333329</v>
      </c>
      <c r="K449" s="276">
        <v>1523</v>
      </c>
      <c r="L449" s="276">
        <v>1477</v>
      </c>
      <c r="M449" s="276">
        <v>3.53416</v>
      </c>
    </row>
    <row r="450" spans="1:13">
      <c r="A450" s="267">
        <v>443</v>
      </c>
      <c r="B450" s="276" t="s">
        <v>543</v>
      </c>
      <c r="C450" s="276">
        <v>878.75</v>
      </c>
      <c r="D450" s="278">
        <v>876.68333333333339</v>
      </c>
      <c r="E450" s="278">
        <v>853.36666666666679</v>
      </c>
      <c r="F450" s="278">
        <v>827.98333333333335</v>
      </c>
      <c r="G450" s="278">
        <v>804.66666666666674</v>
      </c>
      <c r="H450" s="278">
        <v>902.06666666666683</v>
      </c>
      <c r="I450" s="278">
        <v>925.38333333333344</v>
      </c>
      <c r="J450" s="278">
        <v>950.76666666666688</v>
      </c>
      <c r="K450" s="276">
        <v>900</v>
      </c>
      <c r="L450" s="276">
        <v>851.3</v>
      </c>
      <c r="M450" s="276">
        <v>0.15483</v>
      </c>
    </row>
    <row r="451" spans="1:13">
      <c r="A451" s="267">
        <v>444</v>
      </c>
      <c r="B451" s="276" t="s">
        <v>183</v>
      </c>
      <c r="C451" s="276">
        <v>151.19999999999999</v>
      </c>
      <c r="D451" s="278">
        <v>151.68333333333331</v>
      </c>
      <c r="E451" s="278">
        <v>149.51666666666662</v>
      </c>
      <c r="F451" s="278">
        <v>147.83333333333331</v>
      </c>
      <c r="G451" s="278">
        <v>145.66666666666663</v>
      </c>
      <c r="H451" s="278">
        <v>153.36666666666662</v>
      </c>
      <c r="I451" s="278">
        <v>155.5333333333333</v>
      </c>
      <c r="J451" s="278">
        <v>157.21666666666661</v>
      </c>
      <c r="K451" s="276">
        <v>153.85</v>
      </c>
      <c r="L451" s="276">
        <v>150</v>
      </c>
      <c r="M451" s="276">
        <v>561.45516999999995</v>
      </c>
    </row>
    <row r="452" spans="1:13">
      <c r="A452" s="267">
        <v>445</v>
      </c>
      <c r="B452" s="276" t="s">
        <v>184</v>
      </c>
      <c r="C452" s="276">
        <v>61.75</v>
      </c>
      <c r="D452" s="278">
        <v>61.733333333333327</v>
      </c>
      <c r="E452" s="278">
        <v>60.566666666666656</v>
      </c>
      <c r="F452" s="278">
        <v>59.383333333333326</v>
      </c>
      <c r="G452" s="278">
        <v>58.216666666666654</v>
      </c>
      <c r="H452" s="278">
        <v>62.916666666666657</v>
      </c>
      <c r="I452" s="278">
        <v>64.083333333333329</v>
      </c>
      <c r="J452" s="278">
        <v>65.266666666666652</v>
      </c>
      <c r="K452" s="276">
        <v>62.9</v>
      </c>
      <c r="L452" s="276">
        <v>60.55</v>
      </c>
      <c r="M452" s="276">
        <v>93.12312</v>
      </c>
    </row>
    <row r="453" spans="1:13">
      <c r="A453" s="267">
        <v>446</v>
      </c>
      <c r="B453" s="276" t="s">
        <v>185</v>
      </c>
      <c r="C453" s="276">
        <v>55.6</v>
      </c>
      <c r="D453" s="278">
        <v>56.066666666666663</v>
      </c>
      <c r="E453" s="278">
        <v>54.733333333333327</v>
      </c>
      <c r="F453" s="278">
        <v>53.866666666666667</v>
      </c>
      <c r="G453" s="278">
        <v>52.533333333333331</v>
      </c>
      <c r="H453" s="278">
        <v>56.933333333333323</v>
      </c>
      <c r="I453" s="278">
        <v>58.266666666666666</v>
      </c>
      <c r="J453" s="278">
        <v>59.133333333333319</v>
      </c>
      <c r="K453" s="276">
        <v>57.4</v>
      </c>
      <c r="L453" s="276">
        <v>55.2</v>
      </c>
      <c r="M453" s="276">
        <v>195.85504</v>
      </c>
    </row>
    <row r="454" spans="1:13">
      <c r="A454" s="267">
        <v>447</v>
      </c>
      <c r="B454" s="276" t="s">
        <v>186</v>
      </c>
      <c r="C454" s="276">
        <v>473.15</v>
      </c>
      <c r="D454" s="278">
        <v>473.11666666666662</v>
      </c>
      <c r="E454" s="278">
        <v>466.33333333333326</v>
      </c>
      <c r="F454" s="278">
        <v>459.51666666666665</v>
      </c>
      <c r="G454" s="278">
        <v>452.73333333333329</v>
      </c>
      <c r="H454" s="278">
        <v>479.93333333333322</v>
      </c>
      <c r="I454" s="278">
        <v>486.71666666666664</v>
      </c>
      <c r="J454" s="278">
        <v>493.53333333333319</v>
      </c>
      <c r="K454" s="276">
        <v>479.9</v>
      </c>
      <c r="L454" s="276">
        <v>466.3</v>
      </c>
      <c r="M454" s="276">
        <v>234.93684999999999</v>
      </c>
    </row>
    <row r="455" spans="1:13">
      <c r="A455" s="267">
        <v>448</v>
      </c>
      <c r="B455" s="276" t="s">
        <v>2624</v>
      </c>
      <c r="C455" s="276">
        <v>28.65</v>
      </c>
      <c r="D455" s="278">
        <v>28.583333333333332</v>
      </c>
      <c r="E455" s="278">
        <v>28.166666666666664</v>
      </c>
      <c r="F455" s="278">
        <v>27.683333333333334</v>
      </c>
      <c r="G455" s="278">
        <v>27.266666666666666</v>
      </c>
      <c r="H455" s="278">
        <v>29.066666666666663</v>
      </c>
      <c r="I455" s="278">
        <v>29.483333333333327</v>
      </c>
      <c r="J455" s="278">
        <v>29.966666666666661</v>
      </c>
      <c r="K455" s="276">
        <v>29</v>
      </c>
      <c r="L455" s="276">
        <v>28.1</v>
      </c>
      <c r="M455" s="276">
        <v>37.325029999999998</v>
      </c>
    </row>
    <row r="456" spans="1:13">
      <c r="A456" s="267">
        <v>449</v>
      </c>
      <c r="B456" s="276" t="s">
        <v>537</v>
      </c>
      <c r="C456" s="276">
        <v>805.65</v>
      </c>
      <c r="D456" s="278">
        <v>797.19999999999993</v>
      </c>
      <c r="E456" s="278">
        <v>785.44999999999982</v>
      </c>
      <c r="F456" s="278">
        <v>765.24999999999989</v>
      </c>
      <c r="G456" s="278">
        <v>753.49999999999977</v>
      </c>
      <c r="H456" s="278">
        <v>817.39999999999986</v>
      </c>
      <c r="I456" s="278">
        <v>829.15000000000009</v>
      </c>
      <c r="J456" s="278">
        <v>849.34999999999991</v>
      </c>
      <c r="K456" s="276">
        <v>808.95</v>
      </c>
      <c r="L456" s="276">
        <v>777</v>
      </c>
      <c r="M456" s="276">
        <v>0.12164</v>
      </c>
    </row>
    <row r="457" spans="1:13">
      <c r="A457" s="267">
        <v>450</v>
      </c>
      <c r="B457" s="276" t="s">
        <v>538</v>
      </c>
      <c r="C457" s="276">
        <v>403.55</v>
      </c>
      <c r="D457" s="278">
        <v>403.5333333333333</v>
      </c>
      <c r="E457" s="278">
        <v>398.06666666666661</v>
      </c>
      <c r="F457" s="278">
        <v>392.58333333333331</v>
      </c>
      <c r="G457" s="278">
        <v>387.11666666666662</v>
      </c>
      <c r="H457" s="278">
        <v>409.01666666666659</v>
      </c>
      <c r="I457" s="278">
        <v>414.48333333333329</v>
      </c>
      <c r="J457" s="278">
        <v>419.96666666666658</v>
      </c>
      <c r="K457" s="276">
        <v>409</v>
      </c>
      <c r="L457" s="276">
        <v>398.05</v>
      </c>
      <c r="M457" s="276">
        <v>6.4939999999999998E-2</v>
      </c>
    </row>
    <row r="458" spans="1:13">
      <c r="A458" s="267">
        <v>451</v>
      </c>
      <c r="B458" s="276" t="s">
        <v>187</v>
      </c>
      <c r="C458" s="276">
        <v>2671.05</v>
      </c>
      <c r="D458" s="278">
        <v>2681.9333333333334</v>
      </c>
      <c r="E458" s="278">
        <v>2650.8666666666668</v>
      </c>
      <c r="F458" s="278">
        <v>2630.6833333333334</v>
      </c>
      <c r="G458" s="278">
        <v>2599.6166666666668</v>
      </c>
      <c r="H458" s="278">
        <v>2702.1166666666668</v>
      </c>
      <c r="I458" s="278">
        <v>2733.1833333333334</v>
      </c>
      <c r="J458" s="278">
        <v>2753.3666666666668</v>
      </c>
      <c r="K458" s="276">
        <v>2713</v>
      </c>
      <c r="L458" s="276">
        <v>2661.75</v>
      </c>
      <c r="M458" s="276">
        <v>24.375050000000002</v>
      </c>
    </row>
    <row r="459" spans="1:13">
      <c r="A459" s="267">
        <v>452</v>
      </c>
      <c r="B459" s="276" t="s">
        <v>544</v>
      </c>
      <c r="C459" s="276">
        <v>2358.6</v>
      </c>
      <c r="D459" s="278">
        <v>2359.9166666666665</v>
      </c>
      <c r="E459" s="278">
        <v>2340.4333333333329</v>
      </c>
      <c r="F459" s="278">
        <v>2322.2666666666664</v>
      </c>
      <c r="G459" s="278">
        <v>2302.7833333333328</v>
      </c>
      <c r="H459" s="278">
        <v>2378.083333333333</v>
      </c>
      <c r="I459" s="278">
        <v>2397.5666666666666</v>
      </c>
      <c r="J459" s="278">
        <v>2415.7333333333331</v>
      </c>
      <c r="K459" s="276">
        <v>2379.4</v>
      </c>
      <c r="L459" s="276">
        <v>2341.75</v>
      </c>
      <c r="M459" s="276">
        <v>4.9000000000000002E-2</v>
      </c>
    </row>
    <row r="460" spans="1:13">
      <c r="A460" s="267">
        <v>453</v>
      </c>
      <c r="B460" s="276" t="s">
        <v>188</v>
      </c>
      <c r="C460" s="276">
        <v>843.25</v>
      </c>
      <c r="D460" s="278">
        <v>841.93333333333339</v>
      </c>
      <c r="E460" s="278">
        <v>835.86666666666679</v>
      </c>
      <c r="F460" s="278">
        <v>828.48333333333335</v>
      </c>
      <c r="G460" s="278">
        <v>822.41666666666674</v>
      </c>
      <c r="H460" s="278">
        <v>849.31666666666683</v>
      </c>
      <c r="I460" s="278">
        <v>855.38333333333344</v>
      </c>
      <c r="J460" s="278">
        <v>862.76666666666688</v>
      </c>
      <c r="K460" s="276">
        <v>848</v>
      </c>
      <c r="L460" s="276">
        <v>834.55</v>
      </c>
      <c r="M460" s="276">
        <v>31.508859999999999</v>
      </c>
    </row>
    <row r="461" spans="1:13">
      <c r="A461" s="267">
        <v>454</v>
      </c>
      <c r="B461" s="276" t="s">
        <v>546</v>
      </c>
      <c r="C461" s="276">
        <v>775.35</v>
      </c>
      <c r="D461" s="278">
        <v>775.08333333333337</v>
      </c>
      <c r="E461" s="278">
        <v>765.26666666666677</v>
      </c>
      <c r="F461" s="278">
        <v>755.18333333333339</v>
      </c>
      <c r="G461" s="278">
        <v>745.36666666666679</v>
      </c>
      <c r="H461" s="278">
        <v>785.16666666666674</v>
      </c>
      <c r="I461" s="278">
        <v>794.98333333333335</v>
      </c>
      <c r="J461" s="278">
        <v>805.06666666666672</v>
      </c>
      <c r="K461" s="276">
        <v>784.9</v>
      </c>
      <c r="L461" s="276">
        <v>765</v>
      </c>
      <c r="M461" s="276">
        <v>0.17354</v>
      </c>
    </row>
    <row r="462" spans="1:13">
      <c r="A462" s="267">
        <v>455</v>
      </c>
      <c r="B462" s="276" t="s">
        <v>547</v>
      </c>
      <c r="C462" s="276">
        <v>1048.5</v>
      </c>
      <c r="D462" s="278">
        <v>1018.5</v>
      </c>
      <c r="E462" s="278">
        <v>970</v>
      </c>
      <c r="F462" s="278">
        <v>891.5</v>
      </c>
      <c r="G462" s="278">
        <v>843</v>
      </c>
      <c r="H462" s="278">
        <v>1097</v>
      </c>
      <c r="I462" s="278">
        <v>1145.5</v>
      </c>
      <c r="J462" s="278">
        <v>1224</v>
      </c>
      <c r="K462" s="276">
        <v>1067</v>
      </c>
      <c r="L462" s="276">
        <v>940</v>
      </c>
      <c r="M462" s="276">
        <v>0.94901999999999997</v>
      </c>
    </row>
    <row r="463" spans="1:13">
      <c r="A463" s="267">
        <v>456</v>
      </c>
      <c r="B463" s="276" t="s">
        <v>552</v>
      </c>
      <c r="C463" s="276">
        <v>731.55</v>
      </c>
      <c r="D463" s="278">
        <v>726.44999999999993</v>
      </c>
      <c r="E463" s="278">
        <v>717.89999999999986</v>
      </c>
      <c r="F463" s="278">
        <v>704.24999999999989</v>
      </c>
      <c r="G463" s="278">
        <v>695.69999999999982</v>
      </c>
      <c r="H463" s="278">
        <v>740.09999999999991</v>
      </c>
      <c r="I463" s="278">
        <v>748.64999999999986</v>
      </c>
      <c r="J463" s="278">
        <v>762.3</v>
      </c>
      <c r="K463" s="276">
        <v>735</v>
      </c>
      <c r="L463" s="276">
        <v>712.8</v>
      </c>
      <c r="M463" s="276">
        <v>1.33786</v>
      </c>
    </row>
    <row r="464" spans="1:13">
      <c r="A464" s="267">
        <v>457</v>
      </c>
      <c r="B464" s="276" t="s">
        <v>548</v>
      </c>
      <c r="C464" s="276">
        <v>39.049999999999997</v>
      </c>
      <c r="D464" s="278">
        <v>39</v>
      </c>
      <c r="E464" s="278">
        <v>38.450000000000003</v>
      </c>
      <c r="F464" s="278">
        <v>37.85</v>
      </c>
      <c r="G464" s="278">
        <v>37.300000000000004</v>
      </c>
      <c r="H464" s="278">
        <v>39.6</v>
      </c>
      <c r="I464" s="278">
        <v>40.15</v>
      </c>
      <c r="J464" s="278">
        <v>40.75</v>
      </c>
      <c r="K464" s="276">
        <v>39.549999999999997</v>
      </c>
      <c r="L464" s="276">
        <v>38.4</v>
      </c>
      <c r="M464" s="276">
        <v>4.9270399999999999</v>
      </c>
    </row>
    <row r="465" spans="1:13">
      <c r="A465" s="267">
        <v>458</v>
      </c>
      <c r="B465" s="276" t="s">
        <v>549</v>
      </c>
      <c r="C465" s="276">
        <v>1129.1500000000001</v>
      </c>
      <c r="D465" s="278">
        <v>1129.1833333333334</v>
      </c>
      <c r="E465" s="278">
        <v>1103.8666666666668</v>
      </c>
      <c r="F465" s="278">
        <v>1078.5833333333335</v>
      </c>
      <c r="G465" s="278">
        <v>1053.2666666666669</v>
      </c>
      <c r="H465" s="278">
        <v>1154.4666666666667</v>
      </c>
      <c r="I465" s="278">
        <v>1179.7833333333333</v>
      </c>
      <c r="J465" s="278">
        <v>1205.0666666666666</v>
      </c>
      <c r="K465" s="276">
        <v>1154.5</v>
      </c>
      <c r="L465" s="276">
        <v>1103.9000000000001</v>
      </c>
      <c r="M465" s="276">
        <v>1.3101100000000001</v>
      </c>
    </row>
    <row r="466" spans="1:13">
      <c r="A466" s="267">
        <v>459</v>
      </c>
      <c r="B466" s="276" t="s">
        <v>189</v>
      </c>
      <c r="C466" s="276">
        <v>1278.0999999999999</v>
      </c>
      <c r="D466" s="278">
        <v>1280.3666666666666</v>
      </c>
      <c r="E466" s="278">
        <v>1264.7333333333331</v>
      </c>
      <c r="F466" s="278">
        <v>1251.3666666666666</v>
      </c>
      <c r="G466" s="278">
        <v>1235.7333333333331</v>
      </c>
      <c r="H466" s="278">
        <v>1293.7333333333331</v>
      </c>
      <c r="I466" s="278">
        <v>1309.3666666666668</v>
      </c>
      <c r="J466" s="278">
        <v>1322.7333333333331</v>
      </c>
      <c r="K466" s="276">
        <v>1296</v>
      </c>
      <c r="L466" s="276">
        <v>1267</v>
      </c>
      <c r="M466" s="276">
        <v>36.502479999999998</v>
      </c>
    </row>
    <row r="467" spans="1:13">
      <c r="A467" s="267">
        <v>460</v>
      </c>
      <c r="B467" s="244" t="s">
        <v>190</v>
      </c>
      <c r="C467" s="276">
        <v>2618.8000000000002</v>
      </c>
      <c r="D467" s="278">
        <v>2591.2000000000003</v>
      </c>
      <c r="E467" s="278">
        <v>2537.6000000000004</v>
      </c>
      <c r="F467" s="278">
        <v>2456.4</v>
      </c>
      <c r="G467" s="278">
        <v>2402.8000000000002</v>
      </c>
      <c r="H467" s="278">
        <v>2672.4000000000005</v>
      </c>
      <c r="I467" s="278">
        <v>2726</v>
      </c>
      <c r="J467" s="278">
        <v>2807.2000000000007</v>
      </c>
      <c r="K467" s="276">
        <v>2644.8</v>
      </c>
      <c r="L467" s="276">
        <v>2510</v>
      </c>
      <c r="M467" s="276">
        <v>8.1728500000000004</v>
      </c>
    </row>
    <row r="468" spans="1:13">
      <c r="A468" s="267">
        <v>461</v>
      </c>
      <c r="B468" s="244" t="s">
        <v>191</v>
      </c>
      <c r="C468" s="276">
        <v>307.89999999999998</v>
      </c>
      <c r="D468" s="278">
        <v>309</v>
      </c>
      <c r="E468" s="278">
        <v>305.89999999999998</v>
      </c>
      <c r="F468" s="278">
        <v>303.89999999999998</v>
      </c>
      <c r="G468" s="278">
        <v>300.79999999999995</v>
      </c>
      <c r="H468" s="278">
        <v>311</v>
      </c>
      <c r="I468" s="278">
        <v>314.10000000000002</v>
      </c>
      <c r="J468" s="278">
        <v>316.10000000000002</v>
      </c>
      <c r="K468" s="276">
        <v>312.10000000000002</v>
      </c>
      <c r="L468" s="276">
        <v>307</v>
      </c>
      <c r="M468" s="276">
        <v>8.0403599999999997</v>
      </c>
    </row>
    <row r="469" spans="1:13">
      <c r="A469" s="267">
        <v>462</v>
      </c>
      <c r="B469" s="244" t="s">
        <v>550</v>
      </c>
      <c r="C469" s="276">
        <v>725.95</v>
      </c>
      <c r="D469" s="278">
        <v>715.25</v>
      </c>
      <c r="E469" s="278">
        <v>700.7</v>
      </c>
      <c r="F469" s="278">
        <v>675.45</v>
      </c>
      <c r="G469" s="278">
        <v>660.90000000000009</v>
      </c>
      <c r="H469" s="278">
        <v>740.5</v>
      </c>
      <c r="I469" s="278">
        <v>755.05</v>
      </c>
      <c r="J469" s="278">
        <v>780.3</v>
      </c>
      <c r="K469" s="276">
        <v>729.8</v>
      </c>
      <c r="L469" s="276">
        <v>690</v>
      </c>
      <c r="M469" s="276">
        <v>21.620560000000001</v>
      </c>
    </row>
    <row r="470" spans="1:13">
      <c r="A470" s="267">
        <v>463</v>
      </c>
      <c r="B470" s="244" t="s">
        <v>551</v>
      </c>
      <c r="C470" s="276">
        <v>7.35</v>
      </c>
      <c r="D470" s="278">
        <v>7.3166666666666664</v>
      </c>
      <c r="E470" s="278">
        <v>7.2333333333333325</v>
      </c>
      <c r="F470" s="278">
        <v>7.1166666666666663</v>
      </c>
      <c r="G470" s="278">
        <v>7.0333333333333323</v>
      </c>
      <c r="H470" s="278">
        <v>7.4333333333333327</v>
      </c>
      <c r="I470" s="278">
        <v>7.5166666666666666</v>
      </c>
      <c r="J470" s="278">
        <v>7.6333333333333329</v>
      </c>
      <c r="K470" s="276">
        <v>7.4</v>
      </c>
      <c r="L470" s="276">
        <v>7.2</v>
      </c>
      <c r="M470" s="276">
        <v>70.570840000000004</v>
      </c>
    </row>
    <row r="471" spans="1:13">
      <c r="A471" s="267">
        <v>464</v>
      </c>
      <c r="B471" s="244" t="s">
        <v>539</v>
      </c>
      <c r="C471" s="276">
        <v>5670.65</v>
      </c>
      <c r="D471" s="278">
        <v>5706.2</v>
      </c>
      <c r="E471" s="278">
        <v>5564.45</v>
      </c>
      <c r="F471" s="278">
        <v>5458.25</v>
      </c>
      <c r="G471" s="278">
        <v>5316.5</v>
      </c>
      <c r="H471" s="278">
        <v>5812.4</v>
      </c>
      <c r="I471" s="278">
        <v>5954.15</v>
      </c>
      <c r="J471" s="278">
        <v>6060.3499999999995</v>
      </c>
      <c r="K471" s="276">
        <v>5847.95</v>
      </c>
      <c r="L471" s="276">
        <v>5600</v>
      </c>
      <c r="M471" s="276">
        <v>6.633E-2</v>
      </c>
    </row>
    <row r="472" spans="1:13">
      <c r="A472" s="267">
        <v>465</v>
      </c>
      <c r="B472" s="244" t="s">
        <v>541</v>
      </c>
      <c r="C472" s="276">
        <v>28.15</v>
      </c>
      <c r="D472" s="278">
        <v>28.25</v>
      </c>
      <c r="E472" s="278">
        <v>27.75</v>
      </c>
      <c r="F472" s="278">
        <v>27.35</v>
      </c>
      <c r="G472" s="278">
        <v>26.85</v>
      </c>
      <c r="H472" s="278">
        <v>28.65</v>
      </c>
      <c r="I472" s="278">
        <v>29.15</v>
      </c>
      <c r="J472" s="278">
        <v>29.549999999999997</v>
      </c>
      <c r="K472" s="276">
        <v>28.75</v>
      </c>
      <c r="L472" s="276">
        <v>27.85</v>
      </c>
      <c r="M472" s="276">
        <v>35.153770000000002</v>
      </c>
    </row>
    <row r="473" spans="1:13">
      <c r="A473" s="267">
        <v>466</v>
      </c>
      <c r="B473" s="244" t="s">
        <v>192</v>
      </c>
      <c r="C473" s="276">
        <v>481.8</v>
      </c>
      <c r="D473" s="278">
        <v>479.83333333333331</v>
      </c>
      <c r="E473" s="278">
        <v>475.76666666666665</v>
      </c>
      <c r="F473" s="276">
        <v>469.73333333333335</v>
      </c>
      <c r="G473" s="278">
        <v>465.66666666666669</v>
      </c>
      <c r="H473" s="278">
        <v>485.86666666666662</v>
      </c>
      <c r="I473" s="276">
        <v>489.93333333333334</v>
      </c>
      <c r="J473" s="278">
        <v>495.96666666666658</v>
      </c>
      <c r="K473" s="278">
        <v>483.9</v>
      </c>
      <c r="L473" s="276">
        <v>473.8</v>
      </c>
      <c r="M473" s="278">
        <v>22.091889999999999</v>
      </c>
    </row>
    <row r="474" spans="1:13">
      <c r="A474" s="267">
        <v>467</v>
      </c>
      <c r="B474" s="244" t="s">
        <v>540</v>
      </c>
      <c r="C474" s="276">
        <v>200.95</v>
      </c>
      <c r="D474" s="278">
        <v>201.65</v>
      </c>
      <c r="E474" s="278">
        <v>199.3</v>
      </c>
      <c r="F474" s="276">
        <v>197.65</v>
      </c>
      <c r="G474" s="278">
        <v>195.3</v>
      </c>
      <c r="H474" s="278">
        <v>203.3</v>
      </c>
      <c r="I474" s="276">
        <v>205.64999999999998</v>
      </c>
      <c r="J474" s="278">
        <v>207.3</v>
      </c>
      <c r="K474" s="278">
        <v>204</v>
      </c>
      <c r="L474" s="276">
        <v>200</v>
      </c>
      <c r="M474" s="278">
        <v>0.32131999999999999</v>
      </c>
    </row>
    <row r="475" spans="1:13">
      <c r="A475" s="267">
        <v>468</v>
      </c>
      <c r="B475" s="244" t="s">
        <v>193</v>
      </c>
      <c r="C475" s="244">
        <v>1023.5</v>
      </c>
      <c r="D475" s="288">
        <v>1025.3833333333334</v>
      </c>
      <c r="E475" s="288">
        <v>1000.7666666666669</v>
      </c>
      <c r="F475" s="288">
        <v>978.03333333333342</v>
      </c>
      <c r="G475" s="288">
        <v>953.41666666666686</v>
      </c>
      <c r="H475" s="288">
        <v>1048.1166666666668</v>
      </c>
      <c r="I475" s="288">
        <v>1072.7333333333331</v>
      </c>
      <c r="J475" s="288">
        <v>1095.4666666666669</v>
      </c>
      <c r="K475" s="288">
        <v>1050</v>
      </c>
      <c r="L475" s="288">
        <v>1002.65</v>
      </c>
      <c r="M475" s="288">
        <v>5.9273699999999998</v>
      </c>
    </row>
    <row r="476" spans="1:13">
      <c r="A476" s="267">
        <v>469</v>
      </c>
      <c r="B476" s="244" t="s">
        <v>553</v>
      </c>
      <c r="C476" s="244">
        <v>11.8</v>
      </c>
      <c r="D476" s="288">
        <v>11.833333333333334</v>
      </c>
      <c r="E476" s="288">
        <v>11.716666666666669</v>
      </c>
      <c r="F476" s="288">
        <v>11.633333333333335</v>
      </c>
      <c r="G476" s="288">
        <v>11.516666666666669</v>
      </c>
      <c r="H476" s="288">
        <v>11.916666666666668</v>
      </c>
      <c r="I476" s="288">
        <v>12.033333333333331</v>
      </c>
      <c r="J476" s="288">
        <v>12.116666666666667</v>
      </c>
      <c r="K476" s="288">
        <v>11.95</v>
      </c>
      <c r="L476" s="288">
        <v>11.75</v>
      </c>
      <c r="M476" s="288">
        <v>7.8710100000000001</v>
      </c>
    </row>
    <row r="477" spans="1:13">
      <c r="A477" s="267">
        <v>470</v>
      </c>
      <c r="B477" s="244" t="s">
        <v>554</v>
      </c>
      <c r="C477" s="288">
        <v>330.85</v>
      </c>
      <c r="D477" s="288">
        <v>328.28333333333336</v>
      </c>
      <c r="E477" s="288">
        <v>321.56666666666672</v>
      </c>
      <c r="F477" s="288">
        <v>312.28333333333336</v>
      </c>
      <c r="G477" s="288">
        <v>305.56666666666672</v>
      </c>
      <c r="H477" s="288">
        <v>337.56666666666672</v>
      </c>
      <c r="I477" s="288">
        <v>344.2833333333333</v>
      </c>
      <c r="J477" s="288">
        <v>353.56666666666672</v>
      </c>
      <c r="K477" s="288">
        <v>335</v>
      </c>
      <c r="L477" s="288">
        <v>319</v>
      </c>
      <c r="M477" s="288">
        <v>5.9259000000000004</v>
      </c>
    </row>
    <row r="478" spans="1:13">
      <c r="A478" s="267">
        <v>471</v>
      </c>
      <c r="B478" s="244" t="s">
        <v>194</v>
      </c>
      <c r="C478" s="288">
        <v>242.9</v>
      </c>
      <c r="D478" s="288">
        <v>239.68333333333331</v>
      </c>
      <c r="E478" s="288">
        <v>234.21666666666661</v>
      </c>
      <c r="F478" s="288">
        <v>225.5333333333333</v>
      </c>
      <c r="G478" s="288">
        <v>220.06666666666661</v>
      </c>
      <c r="H478" s="288">
        <v>248.36666666666662</v>
      </c>
      <c r="I478" s="288">
        <v>253.83333333333331</v>
      </c>
      <c r="J478" s="288">
        <v>262.51666666666665</v>
      </c>
      <c r="K478" s="288">
        <v>245.15</v>
      </c>
      <c r="L478" s="288">
        <v>231</v>
      </c>
      <c r="M478" s="288">
        <v>9.4342100000000002</v>
      </c>
    </row>
    <row r="479" spans="1:13">
      <c r="A479" s="267">
        <v>472</v>
      </c>
      <c r="B479" s="244" t="s">
        <v>3098</v>
      </c>
      <c r="C479" s="288">
        <v>32.299999999999997</v>
      </c>
      <c r="D479" s="288">
        <v>32.366666666666667</v>
      </c>
      <c r="E479" s="288">
        <v>31.983333333333334</v>
      </c>
      <c r="F479" s="288">
        <v>31.666666666666664</v>
      </c>
      <c r="G479" s="288">
        <v>31.283333333333331</v>
      </c>
      <c r="H479" s="288">
        <v>32.683333333333337</v>
      </c>
      <c r="I479" s="288">
        <v>33.066666666666677</v>
      </c>
      <c r="J479" s="288">
        <v>33.38333333333334</v>
      </c>
      <c r="K479" s="288">
        <v>32.75</v>
      </c>
      <c r="L479" s="288">
        <v>32.049999999999997</v>
      </c>
      <c r="M479" s="288">
        <v>5.3393199999999998</v>
      </c>
    </row>
    <row r="480" spans="1:13">
      <c r="A480" s="267">
        <v>473</v>
      </c>
      <c r="B480" s="244" t="s">
        <v>195</v>
      </c>
      <c r="C480" s="288">
        <v>4846.1000000000004</v>
      </c>
      <c r="D480" s="288">
        <v>4832.2833333333338</v>
      </c>
      <c r="E480" s="288">
        <v>4798.0666666666675</v>
      </c>
      <c r="F480" s="288">
        <v>4750.0333333333338</v>
      </c>
      <c r="G480" s="288">
        <v>4715.8166666666675</v>
      </c>
      <c r="H480" s="288">
        <v>4880.3166666666675</v>
      </c>
      <c r="I480" s="288">
        <v>4914.5333333333328</v>
      </c>
      <c r="J480" s="288">
        <v>4962.5666666666675</v>
      </c>
      <c r="K480" s="288">
        <v>4866.5</v>
      </c>
      <c r="L480" s="288">
        <v>4784.25</v>
      </c>
      <c r="M480" s="288">
        <v>6.6850100000000001</v>
      </c>
    </row>
    <row r="481" spans="1:13">
      <c r="A481" s="267">
        <v>474</v>
      </c>
      <c r="B481" s="244" t="s">
        <v>196</v>
      </c>
      <c r="C481" s="288">
        <v>24.75</v>
      </c>
      <c r="D481" s="288">
        <v>24.866666666666664</v>
      </c>
      <c r="E481" s="288">
        <v>24.583333333333329</v>
      </c>
      <c r="F481" s="288">
        <v>24.416666666666664</v>
      </c>
      <c r="G481" s="288">
        <v>24.133333333333329</v>
      </c>
      <c r="H481" s="288">
        <v>25.033333333333328</v>
      </c>
      <c r="I481" s="288">
        <v>25.316666666666666</v>
      </c>
      <c r="J481" s="288">
        <v>25.483333333333327</v>
      </c>
      <c r="K481" s="288">
        <v>25.15</v>
      </c>
      <c r="L481" s="288">
        <v>24.7</v>
      </c>
      <c r="M481" s="288">
        <v>29.666869999999999</v>
      </c>
    </row>
    <row r="482" spans="1:13">
      <c r="A482" s="267">
        <v>475</v>
      </c>
      <c r="B482" s="244" t="s">
        <v>197</v>
      </c>
      <c r="C482" s="288">
        <v>429.6</v>
      </c>
      <c r="D482" s="288">
        <v>430.83333333333331</v>
      </c>
      <c r="E482" s="288">
        <v>423.86666666666662</v>
      </c>
      <c r="F482" s="288">
        <v>418.13333333333333</v>
      </c>
      <c r="G482" s="288">
        <v>411.16666666666663</v>
      </c>
      <c r="H482" s="288">
        <v>436.56666666666661</v>
      </c>
      <c r="I482" s="288">
        <v>443.5333333333333</v>
      </c>
      <c r="J482" s="288">
        <v>449.26666666666659</v>
      </c>
      <c r="K482" s="288">
        <v>437.8</v>
      </c>
      <c r="L482" s="288">
        <v>425.1</v>
      </c>
      <c r="M482" s="288">
        <v>55.115360000000003</v>
      </c>
    </row>
    <row r="483" spans="1:13">
      <c r="A483" s="267">
        <v>476</v>
      </c>
      <c r="B483" s="244" t="s">
        <v>560</v>
      </c>
      <c r="C483" s="288">
        <v>2043.05</v>
      </c>
      <c r="D483" s="288">
        <v>2034.3333333333333</v>
      </c>
      <c r="E483" s="288">
        <v>2008.7166666666667</v>
      </c>
      <c r="F483" s="288">
        <v>1974.3833333333334</v>
      </c>
      <c r="G483" s="288">
        <v>1948.7666666666669</v>
      </c>
      <c r="H483" s="288">
        <v>2068.6666666666665</v>
      </c>
      <c r="I483" s="288">
        <v>2094.2833333333328</v>
      </c>
      <c r="J483" s="288">
        <v>2128.6166666666663</v>
      </c>
      <c r="K483" s="288">
        <v>2059.9499999999998</v>
      </c>
      <c r="L483" s="288">
        <v>2000</v>
      </c>
      <c r="M483" s="288">
        <v>0.20277000000000001</v>
      </c>
    </row>
    <row r="484" spans="1:13">
      <c r="A484" s="267">
        <v>477</v>
      </c>
      <c r="B484" s="244" t="s">
        <v>561</v>
      </c>
      <c r="C484" s="288">
        <v>26.65</v>
      </c>
      <c r="D484" s="288">
        <v>26.583333333333332</v>
      </c>
      <c r="E484" s="288">
        <v>26.416666666666664</v>
      </c>
      <c r="F484" s="288">
        <v>26.183333333333334</v>
      </c>
      <c r="G484" s="288">
        <v>26.016666666666666</v>
      </c>
      <c r="H484" s="288">
        <v>26.816666666666663</v>
      </c>
      <c r="I484" s="288">
        <v>26.983333333333327</v>
      </c>
      <c r="J484" s="288">
        <v>27.216666666666661</v>
      </c>
      <c r="K484" s="288">
        <v>26.75</v>
      </c>
      <c r="L484" s="288">
        <v>26.35</v>
      </c>
      <c r="M484" s="288">
        <v>5.5233699999999999</v>
      </c>
    </row>
    <row r="485" spans="1:13">
      <c r="A485" s="267">
        <v>478</v>
      </c>
      <c r="B485" s="244" t="s">
        <v>285</v>
      </c>
      <c r="C485" s="288">
        <v>300.64999999999998</v>
      </c>
      <c r="D485" s="288">
        <v>300.45</v>
      </c>
      <c r="E485" s="288">
        <v>296.2</v>
      </c>
      <c r="F485" s="288">
        <v>291.75</v>
      </c>
      <c r="G485" s="288">
        <v>287.5</v>
      </c>
      <c r="H485" s="288">
        <v>304.89999999999998</v>
      </c>
      <c r="I485" s="288">
        <v>309.14999999999998</v>
      </c>
      <c r="J485" s="288">
        <v>313.59999999999997</v>
      </c>
      <c r="K485" s="288">
        <v>304.7</v>
      </c>
      <c r="L485" s="288">
        <v>296</v>
      </c>
      <c r="M485" s="288">
        <v>1.2602899999999999</v>
      </c>
    </row>
    <row r="486" spans="1:13">
      <c r="A486" s="267">
        <v>479</v>
      </c>
      <c r="B486" s="244" t="s">
        <v>563</v>
      </c>
      <c r="C486" s="288">
        <v>716.45</v>
      </c>
      <c r="D486" s="288">
        <v>722.11666666666679</v>
      </c>
      <c r="E486" s="288">
        <v>704.38333333333355</v>
      </c>
      <c r="F486" s="288">
        <v>692.31666666666672</v>
      </c>
      <c r="G486" s="288">
        <v>674.58333333333348</v>
      </c>
      <c r="H486" s="288">
        <v>734.18333333333362</v>
      </c>
      <c r="I486" s="288">
        <v>751.91666666666674</v>
      </c>
      <c r="J486" s="288">
        <v>763.98333333333369</v>
      </c>
      <c r="K486" s="288">
        <v>739.85</v>
      </c>
      <c r="L486" s="288">
        <v>710.05</v>
      </c>
      <c r="M486" s="288">
        <v>2.7545600000000001</v>
      </c>
    </row>
    <row r="487" spans="1:13">
      <c r="A487" s="267">
        <v>480</v>
      </c>
      <c r="B487" s="244" t="s">
        <v>564</v>
      </c>
      <c r="C487" s="288">
        <v>1588.95</v>
      </c>
      <c r="D487" s="288">
        <v>1579.6499999999999</v>
      </c>
      <c r="E487" s="288">
        <v>1560.2999999999997</v>
      </c>
      <c r="F487" s="288">
        <v>1531.6499999999999</v>
      </c>
      <c r="G487" s="288">
        <v>1512.2999999999997</v>
      </c>
      <c r="H487" s="288">
        <v>1608.2999999999997</v>
      </c>
      <c r="I487" s="288">
        <v>1627.6499999999996</v>
      </c>
      <c r="J487" s="288">
        <v>1656.2999999999997</v>
      </c>
      <c r="K487" s="288">
        <v>1599</v>
      </c>
      <c r="L487" s="288">
        <v>1551</v>
      </c>
      <c r="M487" s="288">
        <v>0.87153999999999998</v>
      </c>
    </row>
    <row r="488" spans="1:13">
      <c r="A488" s="267">
        <v>481</v>
      </c>
      <c r="B488" s="244" t="s">
        <v>2780</v>
      </c>
      <c r="C488" s="288">
        <v>896</v>
      </c>
      <c r="D488" s="288">
        <v>894.83333333333337</v>
      </c>
      <c r="E488" s="288">
        <v>886.36666666666679</v>
      </c>
      <c r="F488" s="288">
        <v>876.73333333333346</v>
      </c>
      <c r="G488" s="288">
        <v>868.26666666666688</v>
      </c>
      <c r="H488" s="288">
        <v>904.4666666666667</v>
      </c>
      <c r="I488" s="288">
        <v>912.93333333333317</v>
      </c>
      <c r="J488" s="288">
        <v>922.56666666666661</v>
      </c>
      <c r="K488" s="288">
        <v>903.3</v>
      </c>
      <c r="L488" s="288">
        <v>885.2</v>
      </c>
      <c r="M488" s="288">
        <v>6.5920000000000006E-2</v>
      </c>
    </row>
    <row r="489" spans="1:13">
      <c r="A489" s="267">
        <v>482</v>
      </c>
      <c r="B489" s="244" t="s">
        <v>284</v>
      </c>
      <c r="C489" s="288">
        <v>167.85</v>
      </c>
      <c r="D489" s="288">
        <v>168.1</v>
      </c>
      <c r="E489" s="288">
        <v>165.75</v>
      </c>
      <c r="F489" s="288">
        <v>163.65</v>
      </c>
      <c r="G489" s="288">
        <v>161.30000000000001</v>
      </c>
      <c r="H489" s="288">
        <v>170.2</v>
      </c>
      <c r="I489" s="288">
        <v>172.54999999999995</v>
      </c>
      <c r="J489" s="288">
        <v>174.64999999999998</v>
      </c>
      <c r="K489" s="288">
        <v>170.45</v>
      </c>
      <c r="L489" s="288">
        <v>166</v>
      </c>
      <c r="M489" s="288">
        <v>28.680779999999999</v>
      </c>
    </row>
    <row r="490" spans="1:13">
      <c r="A490" s="267">
        <v>483</v>
      </c>
      <c r="B490" s="244" t="s">
        <v>565</v>
      </c>
      <c r="C490" s="288">
        <v>1099.55</v>
      </c>
      <c r="D490" s="288">
        <v>1102.7333333333333</v>
      </c>
      <c r="E490" s="288">
        <v>1088.5166666666667</v>
      </c>
      <c r="F490" s="288">
        <v>1077.4833333333333</v>
      </c>
      <c r="G490" s="288">
        <v>1063.2666666666667</v>
      </c>
      <c r="H490" s="288">
        <v>1113.7666666666667</v>
      </c>
      <c r="I490" s="288">
        <v>1127.9833333333333</v>
      </c>
      <c r="J490" s="288">
        <v>1139.0166666666667</v>
      </c>
      <c r="K490" s="288">
        <v>1116.95</v>
      </c>
      <c r="L490" s="288">
        <v>1091.7</v>
      </c>
      <c r="M490" s="288">
        <v>1.1023799999999999</v>
      </c>
    </row>
    <row r="491" spans="1:13">
      <c r="A491" s="267">
        <v>484</v>
      </c>
      <c r="B491" s="244" t="s">
        <v>556</v>
      </c>
      <c r="C491" s="288">
        <v>295.05</v>
      </c>
      <c r="D491" s="288">
        <v>298.68333333333334</v>
      </c>
      <c r="E491" s="288">
        <v>289.36666666666667</v>
      </c>
      <c r="F491" s="288">
        <v>283.68333333333334</v>
      </c>
      <c r="G491" s="288">
        <v>274.36666666666667</v>
      </c>
      <c r="H491" s="288">
        <v>304.36666666666667</v>
      </c>
      <c r="I491" s="288">
        <v>313.68333333333339</v>
      </c>
      <c r="J491" s="288">
        <v>319.36666666666667</v>
      </c>
      <c r="K491" s="288">
        <v>308</v>
      </c>
      <c r="L491" s="288">
        <v>293</v>
      </c>
      <c r="M491" s="288">
        <v>3.3304100000000001</v>
      </c>
    </row>
    <row r="492" spans="1:13">
      <c r="A492" s="267">
        <v>485</v>
      </c>
      <c r="B492" s="244" t="s">
        <v>555</v>
      </c>
      <c r="C492" s="288">
        <v>1963.75</v>
      </c>
      <c r="D492" s="288">
        <v>1964.2333333333333</v>
      </c>
      <c r="E492" s="288">
        <v>1949.5166666666667</v>
      </c>
      <c r="F492" s="288">
        <v>1935.2833333333333</v>
      </c>
      <c r="G492" s="288">
        <v>1920.5666666666666</v>
      </c>
      <c r="H492" s="288">
        <v>1978.4666666666667</v>
      </c>
      <c r="I492" s="288">
        <v>1993.1833333333334</v>
      </c>
      <c r="J492" s="288">
        <v>2007.4166666666667</v>
      </c>
      <c r="K492" s="288">
        <v>1978.95</v>
      </c>
      <c r="L492" s="288">
        <v>1950</v>
      </c>
      <c r="M492" s="288">
        <v>0.22536</v>
      </c>
    </row>
    <row r="493" spans="1:13">
      <c r="A493" s="267">
        <v>486</v>
      </c>
      <c r="B493" s="244" t="s">
        <v>199</v>
      </c>
      <c r="C493" s="288">
        <v>755.15</v>
      </c>
      <c r="D493" s="288">
        <v>754.9</v>
      </c>
      <c r="E493" s="288">
        <v>746.59999999999991</v>
      </c>
      <c r="F493" s="288">
        <v>738.05</v>
      </c>
      <c r="G493" s="288">
        <v>729.74999999999989</v>
      </c>
      <c r="H493" s="288">
        <v>763.44999999999993</v>
      </c>
      <c r="I493" s="288">
        <v>771.74999999999989</v>
      </c>
      <c r="J493" s="288">
        <v>780.3</v>
      </c>
      <c r="K493" s="288">
        <v>763.2</v>
      </c>
      <c r="L493" s="288">
        <v>746.35</v>
      </c>
      <c r="M493" s="288">
        <v>22.9877</v>
      </c>
    </row>
    <row r="494" spans="1:13">
      <c r="A494" s="267">
        <v>487</v>
      </c>
      <c r="B494" s="244" t="s">
        <v>557</v>
      </c>
      <c r="C494" s="288">
        <v>159.1</v>
      </c>
      <c r="D494" s="288">
        <v>160.4</v>
      </c>
      <c r="E494" s="288">
        <v>157.30000000000001</v>
      </c>
      <c r="F494" s="288">
        <v>155.5</v>
      </c>
      <c r="G494" s="288">
        <v>152.4</v>
      </c>
      <c r="H494" s="288">
        <v>162.20000000000002</v>
      </c>
      <c r="I494" s="288">
        <v>165.29999999999998</v>
      </c>
      <c r="J494" s="288">
        <v>167.10000000000002</v>
      </c>
      <c r="K494" s="288">
        <v>163.5</v>
      </c>
      <c r="L494" s="288">
        <v>158.6</v>
      </c>
      <c r="M494" s="288">
        <v>1.6877500000000001</v>
      </c>
    </row>
    <row r="495" spans="1:13">
      <c r="A495" s="267">
        <v>488</v>
      </c>
      <c r="B495" s="244" t="s">
        <v>558</v>
      </c>
      <c r="C495" s="288">
        <v>3452.15</v>
      </c>
      <c r="D495" s="288">
        <v>3447.1666666666665</v>
      </c>
      <c r="E495" s="288">
        <v>3422.9833333333331</v>
      </c>
      <c r="F495" s="288">
        <v>3393.8166666666666</v>
      </c>
      <c r="G495" s="288">
        <v>3369.6333333333332</v>
      </c>
      <c r="H495" s="288">
        <v>3476.333333333333</v>
      </c>
      <c r="I495" s="288">
        <v>3500.5166666666664</v>
      </c>
      <c r="J495" s="288">
        <v>3529.6833333333329</v>
      </c>
      <c r="K495" s="288">
        <v>3471.35</v>
      </c>
      <c r="L495" s="288">
        <v>3418</v>
      </c>
      <c r="M495" s="288">
        <v>2.683E-2</v>
      </c>
    </row>
    <row r="496" spans="1:13">
      <c r="A496" s="267">
        <v>489</v>
      </c>
      <c r="B496" s="244" t="s">
        <v>562</v>
      </c>
      <c r="C496" s="288">
        <v>855.25</v>
      </c>
      <c r="D496" s="288">
        <v>857.65</v>
      </c>
      <c r="E496" s="288">
        <v>845.59999999999991</v>
      </c>
      <c r="F496" s="288">
        <v>835.94999999999993</v>
      </c>
      <c r="G496" s="288">
        <v>823.89999999999986</v>
      </c>
      <c r="H496" s="288">
        <v>867.3</v>
      </c>
      <c r="I496" s="288">
        <v>879.34999999999991</v>
      </c>
      <c r="J496" s="288">
        <v>889</v>
      </c>
      <c r="K496" s="288">
        <v>869.7</v>
      </c>
      <c r="L496" s="288">
        <v>848</v>
      </c>
      <c r="M496" s="288">
        <v>0.28256999999999999</v>
      </c>
    </row>
    <row r="497" spans="1:13">
      <c r="A497" s="267">
        <v>490</v>
      </c>
      <c r="B497" s="244" t="s">
        <v>566</v>
      </c>
      <c r="C497" s="288">
        <v>4795.8</v>
      </c>
      <c r="D497" s="288">
        <v>4805.2666666666664</v>
      </c>
      <c r="E497" s="288">
        <v>4770.5333333333328</v>
      </c>
      <c r="F497" s="288">
        <v>4745.2666666666664</v>
      </c>
      <c r="G497" s="288">
        <v>4710.5333333333328</v>
      </c>
      <c r="H497" s="288">
        <v>4830.5333333333328</v>
      </c>
      <c r="I497" s="288">
        <v>4865.2666666666664</v>
      </c>
      <c r="J497" s="288">
        <v>4890.5333333333328</v>
      </c>
      <c r="K497" s="288">
        <v>4840</v>
      </c>
      <c r="L497" s="288">
        <v>4780</v>
      </c>
      <c r="M497" s="288">
        <v>1.7590000000000001E-2</v>
      </c>
    </row>
    <row r="498" spans="1:13">
      <c r="A498" s="267">
        <v>491</v>
      </c>
      <c r="B498" s="244" t="s">
        <v>567</v>
      </c>
      <c r="C498" s="288">
        <v>102</v>
      </c>
      <c r="D498" s="288">
        <v>102.06666666666666</v>
      </c>
      <c r="E498" s="288">
        <v>100.93333333333332</v>
      </c>
      <c r="F498" s="288">
        <v>99.86666666666666</v>
      </c>
      <c r="G498" s="288">
        <v>98.73333333333332</v>
      </c>
      <c r="H498" s="288">
        <v>103.13333333333333</v>
      </c>
      <c r="I498" s="288">
        <v>104.26666666666665</v>
      </c>
      <c r="J498" s="288">
        <v>105.33333333333333</v>
      </c>
      <c r="K498" s="288">
        <v>103.2</v>
      </c>
      <c r="L498" s="288">
        <v>101</v>
      </c>
      <c r="M498" s="288">
        <v>5.94231</v>
      </c>
    </row>
    <row r="499" spans="1:13">
      <c r="A499" s="267">
        <v>492</v>
      </c>
      <c r="B499" s="244" t="s">
        <v>568</v>
      </c>
      <c r="C499" s="288">
        <v>65.55</v>
      </c>
      <c r="D499" s="288">
        <v>65.183333333333337</v>
      </c>
      <c r="E499" s="288">
        <v>64.366666666666674</v>
      </c>
      <c r="F499" s="288">
        <v>63.183333333333337</v>
      </c>
      <c r="G499" s="288">
        <v>62.366666666666674</v>
      </c>
      <c r="H499" s="288">
        <v>66.366666666666674</v>
      </c>
      <c r="I499" s="288">
        <v>67.183333333333337</v>
      </c>
      <c r="J499" s="288">
        <v>68.366666666666674</v>
      </c>
      <c r="K499" s="288">
        <v>66</v>
      </c>
      <c r="L499" s="288">
        <v>64</v>
      </c>
      <c r="M499" s="288">
        <v>5.1562000000000001</v>
      </c>
    </row>
    <row r="500" spans="1:13">
      <c r="A500" s="267">
        <v>493</v>
      </c>
      <c r="B500" s="244" t="s">
        <v>2851</v>
      </c>
      <c r="C500" s="288">
        <v>368.7</v>
      </c>
      <c r="D500" s="288">
        <v>373.26666666666671</v>
      </c>
      <c r="E500" s="288">
        <v>361.53333333333342</v>
      </c>
      <c r="F500" s="288">
        <v>354.36666666666673</v>
      </c>
      <c r="G500" s="288">
        <v>342.63333333333344</v>
      </c>
      <c r="H500" s="288">
        <v>380.43333333333339</v>
      </c>
      <c r="I500" s="288">
        <v>392.16666666666663</v>
      </c>
      <c r="J500" s="288">
        <v>399.33333333333337</v>
      </c>
      <c r="K500" s="288">
        <v>385</v>
      </c>
      <c r="L500" s="288">
        <v>366.1</v>
      </c>
      <c r="M500" s="288">
        <v>3.7351700000000001</v>
      </c>
    </row>
    <row r="501" spans="1:13">
      <c r="A501" s="267">
        <v>494</v>
      </c>
      <c r="B501" s="244" t="s">
        <v>569</v>
      </c>
      <c r="C501" s="288">
        <v>2088.75</v>
      </c>
      <c r="D501" s="288">
        <v>2107.25</v>
      </c>
      <c r="E501" s="288">
        <v>2064.5</v>
      </c>
      <c r="F501" s="288">
        <v>2040.25</v>
      </c>
      <c r="G501" s="288">
        <v>1997.5</v>
      </c>
      <c r="H501" s="288">
        <v>2131.5</v>
      </c>
      <c r="I501" s="288">
        <v>2174.25</v>
      </c>
      <c r="J501" s="288">
        <v>2198.5</v>
      </c>
      <c r="K501" s="288">
        <v>2150</v>
      </c>
      <c r="L501" s="288">
        <v>2083</v>
      </c>
      <c r="M501" s="288">
        <v>0.7016</v>
      </c>
    </row>
    <row r="502" spans="1:13">
      <c r="A502" s="267">
        <v>495</v>
      </c>
      <c r="B502" s="244" t="s">
        <v>200</v>
      </c>
      <c r="C502" s="288">
        <v>345.55</v>
      </c>
      <c r="D502" s="288">
        <v>346.84999999999997</v>
      </c>
      <c r="E502" s="288">
        <v>342.99999999999994</v>
      </c>
      <c r="F502" s="288">
        <v>340.45</v>
      </c>
      <c r="G502" s="288">
        <v>336.59999999999997</v>
      </c>
      <c r="H502" s="288">
        <v>349.39999999999992</v>
      </c>
      <c r="I502" s="288">
        <v>353.24999999999994</v>
      </c>
      <c r="J502" s="288">
        <v>355.7999999999999</v>
      </c>
      <c r="K502" s="288">
        <v>350.7</v>
      </c>
      <c r="L502" s="288">
        <v>344.3</v>
      </c>
      <c r="M502" s="288">
        <v>51.144240000000003</v>
      </c>
    </row>
    <row r="503" spans="1:13">
      <c r="A503" s="267">
        <v>496</v>
      </c>
      <c r="B503" s="244" t="s">
        <v>570</v>
      </c>
      <c r="C503" s="288">
        <v>292.55</v>
      </c>
      <c r="D503" s="288">
        <v>293.33333333333331</v>
      </c>
      <c r="E503" s="288">
        <v>289.21666666666664</v>
      </c>
      <c r="F503" s="288">
        <v>285.88333333333333</v>
      </c>
      <c r="G503" s="288">
        <v>281.76666666666665</v>
      </c>
      <c r="H503" s="288">
        <v>296.66666666666663</v>
      </c>
      <c r="I503" s="288">
        <v>300.7833333333333</v>
      </c>
      <c r="J503" s="288">
        <v>304.11666666666662</v>
      </c>
      <c r="K503" s="288">
        <v>297.45</v>
      </c>
      <c r="L503" s="288">
        <v>290</v>
      </c>
      <c r="M503" s="288">
        <v>4.5882899999999998</v>
      </c>
    </row>
    <row r="504" spans="1:13">
      <c r="A504" s="267">
        <v>497</v>
      </c>
      <c r="B504" s="244" t="s">
        <v>202</v>
      </c>
      <c r="C504" s="288">
        <v>198.45</v>
      </c>
      <c r="D504" s="288">
        <v>197.70000000000002</v>
      </c>
      <c r="E504" s="288">
        <v>195.40000000000003</v>
      </c>
      <c r="F504" s="288">
        <v>192.35000000000002</v>
      </c>
      <c r="G504" s="288">
        <v>190.05000000000004</v>
      </c>
      <c r="H504" s="288">
        <v>200.75000000000003</v>
      </c>
      <c r="I504" s="288">
        <v>203.05000000000004</v>
      </c>
      <c r="J504" s="288">
        <v>206.10000000000002</v>
      </c>
      <c r="K504" s="288">
        <v>200</v>
      </c>
      <c r="L504" s="288">
        <v>194.65</v>
      </c>
      <c r="M504" s="288">
        <v>111.85597</v>
      </c>
    </row>
    <row r="505" spans="1:13">
      <c r="A505" s="267">
        <v>498</v>
      </c>
      <c r="B505" s="244" t="s">
        <v>571</v>
      </c>
      <c r="C505" s="288">
        <v>192.95</v>
      </c>
      <c r="D505" s="288">
        <v>191.20000000000002</v>
      </c>
      <c r="E505" s="288">
        <v>188.75000000000003</v>
      </c>
      <c r="F505" s="288">
        <v>184.55</v>
      </c>
      <c r="G505" s="288">
        <v>182.10000000000002</v>
      </c>
      <c r="H505" s="288">
        <v>195.40000000000003</v>
      </c>
      <c r="I505" s="288">
        <v>197.85000000000002</v>
      </c>
      <c r="J505" s="288">
        <v>202.05000000000004</v>
      </c>
      <c r="K505" s="288">
        <v>193.65</v>
      </c>
      <c r="L505" s="288">
        <v>187</v>
      </c>
      <c r="M505" s="288">
        <v>1.62765</v>
      </c>
    </row>
    <row r="506" spans="1:13">
      <c r="A506" s="267">
        <v>499</v>
      </c>
      <c r="B506" s="244" t="s">
        <v>572</v>
      </c>
      <c r="C506" s="288">
        <v>1781.65</v>
      </c>
      <c r="D506" s="288">
        <v>1776.8666666666668</v>
      </c>
      <c r="E506" s="288">
        <v>1754.7833333333335</v>
      </c>
      <c r="F506" s="288">
        <v>1727.9166666666667</v>
      </c>
      <c r="G506" s="288">
        <v>1705.8333333333335</v>
      </c>
      <c r="H506" s="288">
        <v>1803.7333333333336</v>
      </c>
      <c r="I506" s="288">
        <v>1825.8166666666666</v>
      </c>
      <c r="J506" s="288">
        <v>1852.6833333333336</v>
      </c>
      <c r="K506" s="288">
        <v>1798.95</v>
      </c>
      <c r="L506" s="288">
        <v>1750</v>
      </c>
      <c r="M506" s="288">
        <v>0.39733000000000002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3" activePane="bottomLeft" state="frozen"/>
      <selection pane="bottomLeft" activeCell="H9" sqref="H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7"/>
      <c r="B5" s="577"/>
      <c r="C5" s="578"/>
      <c r="D5" s="578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79" t="s">
        <v>574</v>
      </c>
      <c r="C7" s="579"/>
      <c r="D7" s="261">
        <f>Main!B10</f>
        <v>44148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44147</v>
      </c>
      <c r="B10" s="266">
        <v>532404</v>
      </c>
      <c r="C10" s="267" t="s">
        <v>3783</v>
      </c>
      <c r="D10" s="267" t="s">
        <v>3784</v>
      </c>
      <c r="E10" s="267" t="s">
        <v>583</v>
      </c>
      <c r="F10" s="380">
        <v>100000</v>
      </c>
      <c r="G10" s="266">
        <v>53.05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44147</v>
      </c>
      <c r="B11" s="266">
        <v>532404</v>
      </c>
      <c r="C11" s="267" t="s">
        <v>3783</v>
      </c>
      <c r="D11" s="267" t="s">
        <v>3785</v>
      </c>
      <c r="E11" s="267" t="s">
        <v>584</v>
      </c>
      <c r="F11" s="380">
        <v>75000</v>
      </c>
      <c r="G11" s="266">
        <v>53.05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44147</v>
      </c>
      <c r="B12" s="266">
        <v>530809</v>
      </c>
      <c r="C12" s="267" t="s">
        <v>3786</v>
      </c>
      <c r="D12" s="267" t="s">
        <v>3787</v>
      </c>
      <c r="E12" s="267" t="s">
        <v>584</v>
      </c>
      <c r="F12" s="380">
        <v>40258</v>
      </c>
      <c r="G12" s="266">
        <v>10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44147</v>
      </c>
      <c r="B13" s="266">
        <v>530809</v>
      </c>
      <c r="C13" s="267" t="s">
        <v>3786</v>
      </c>
      <c r="D13" s="267" t="s">
        <v>3788</v>
      </c>
      <c r="E13" s="267" t="s">
        <v>583</v>
      </c>
      <c r="F13" s="380">
        <v>36157</v>
      </c>
      <c r="G13" s="266">
        <v>10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44147</v>
      </c>
      <c r="B14" s="266">
        <v>500207</v>
      </c>
      <c r="C14" s="267" t="s">
        <v>1624</v>
      </c>
      <c r="D14" s="267" t="s">
        <v>3789</v>
      </c>
      <c r="E14" s="267" t="s">
        <v>583</v>
      </c>
      <c r="F14" s="380">
        <v>2177796</v>
      </c>
      <c r="G14" s="266">
        <v>24.5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44147</v>
      </c>
      <c r="B15" s="266">
        <v>500207</v>
      </c>
      <c r="C15" s="267" t="s">
        <v>1624</v>
      </c>
      <c r="D15" s="267" t="s">
        <v>3790</v>
      </c>
      <c r="E15" s="267" t="s">
        <v>584</v>
      </c>
      <c r="F15" s="380">
        <v>2175000</v>
      </c>
      <c r="G15" s="266">
        <v>24.5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44147</v>
      </c>
      <c r="B16" s="266">
        <v>540730</v>
      </c>
      <c r="C16" s="267" t="s">
        <v>3765</v>
      </c>
      <c r="D16" s="267" t="s">
        <v>3743</v>
      </c>
      <c r="E16" s="267" t="s">
        <v>583</v>
      </c>
      <c r="F16" s="380">
        <v>100000</v>
      </c>
      <c r="G16" s="266">
        <v>10.5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44147</v>
      </c>
      <c r="B17" s="266">
        <v>532481</v>
      </c>
      <c r="C17" s="267" t="s">
        <v>3062</v>
      </c>
      <c r="D17" s="267" t="s">
        <v>3791</v>
      </c>
      <c r="E17" s="267" t="s">
        <v>583</v>
      </c>
      <c r="F17" s="380">
        <v>2520283</v>
      </c>
      <c r="G17" s="266">
        <v>6.02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44147</v>
      </c>
      <c r="B18" s="266">
        <v>532481</v>
      </c>
      <c r="C18" s="267" t="s">
        <v>3062</v>
      </c>
      <c r="D18" s="267" t="s">
        <v>3792</v>
      </c>
      <c r="E18" s="267" t="s">
        <v>584</v>
      </c>
      <c r="F18" s="380">
        <v>2520283</v>
      </c>
      <c r="G18" s="266">
        <v>6.02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44147</v>
      </c>
      <c r="B19" s="266">
        <v>512217</v>
      </c>
      <c r="C19" s="267" t="s">
        <v>3793</v>
      </c>
      <c r="D19" s="267" t="s">
        <v>3794</v>
      </c>
      <c r="E19" s="267" t="s">
        <v>583</v>
      </c>
      <c r="F19" s="380">
        <v>32414</v>
      </c>
      <c r="G19" s="266">
        <v>26.06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44147</v>
      </c>
      <c r="B20" s="266">
        <v>539673</v>
      </c>
      <c r="C20" s="267" t="s">
        <v>3766</v>
      </c>
      <c r="D20" s="267" t="s">
        <v>3795</v>
      </c>
      <c r="E20" s="267" t="s">
        <v>583</v>
      </c>
      <c r="F20" s="380">
        <v>9640</v>
      </c>
      <c r="G20" s="266">
        <v>14.07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44147</v>
      </c>
      <c r="B21" s="266">
        <v>539673</v>
      </c>
      <c r="C21" s="267" t="s">
        <v>3766</v>
      </c>
      <c r="D21" s="267" t="s">
        <v>3796</v>
      </c>
      <c r="E21" s="267" t="s">
        <v>583</v>
      </c>
      <c r="F21" s="380">
        <v>10000</v>
      </c>
      <c r="G21" s="266">
        <v>14.07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44147</v>
      </c>
      <c r="B22" s="266">
        <v>539673</v>
      </c>
      <c r="C22" s="267" t="s">
        <v>3766</v>
      </c>
      <c r="D22" s="267" t="s">
        <v>3767</v>
      </c>
      <c r="E22" s="267" t="s">
        <v>584</v>
      </c>
      <c r="F22" s="380">
        <v>52208</v>
      </c>
      <c r="G22" s="266">
        <v>14.07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44147</v>
      </c>
      <c r="B23" s="266">
        <v>539526</v>
      </c>
      <c r="C23" s="267" t="s">
        <v>3797</v>
      </c>
      <c r="D23" s="267" t="s">
        <v>3798</v>
      </c>
      <c r="E23" s="267" t="s">
        <v>584</v>
      </c>
      <c r="F23" s="380">
        <v>872000</v>
      </c>
      <c r="G23" s="266">
        <v>0.79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44147</v>
      </c>
      <c r="B24" s="266" t="s">
        <v>3799</v>
      </c>
      <c r="C24" s="267" t="s">
        <v>3800</v>
      </c>
      <c r="D24" s="267" t="s">
        <v>3801</v>
      </c>
      <c r="E24" s="267" t="s">
        <v>583</v>
      </c>
      <c r="F24" s="380">
        <v>216000</v>
      </c>
      <c r="G24" s="266">
        <v>8.8000000000000007</v>
      </c>
      <c r="H24" s="344" t="s">
        <v>2952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44147</v>
      </c>
      <c r="B25" s="266" t="s">
        <v>415</v>
      </c>
      <c r="C25" s="267" t="s">
        <v>3802</v>
      </c>
      <c r="D25" s="267" t="s">
        <v>3803</v>
      </c>
      <c r="E25" s="267" t="s">
        <v>583</v>
      </c>
      <c r="F25" s="380">
        <v>5000000</v>
      </c>
      <c r="G25" s="266">
        <v>57.73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44147</v>
      </c>
      <c r="B26" s="266" t="s">
        <v>117</v>
      </c>
      <c r="C26" s="267" t="s">
        <v>3804</v>
      </c>
      <c r="D26" s="267" t="s">
        <v>3745</v>
      </c>
      <c r="E26" s="267" t="s">
        <v>583</v>
      </c>
      <c r="F26" s="380">
        <v>3331526</v>
      </c>
      <c r="G26" s="266">
        <v>169.64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44147</v>
      </c>
      <c r="B27" s="266" t="s">
        <v>117</v>
      </c>
      <c r="C27" s="267" t="s">
        <v>3804</v>
      </c>
      <c r="D27" s="267" t="s">
        <v>3805</v>
      </c>
      <c r="E27" s="267" t="s">
        <v>583</v>
      </c>
      <c r="F27" s="380">
        <v>2733172</v>
      </c>
      <c r="G27" s="266">
        <v>169.98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44147</v>
      </c>
      <c r="B28" s="266" t="s">
        <v>117</v>
      </c>
      <c r="C28" s="267" t="s">
        <v>3804</v>
      </c>
      <c r="D28" s="267" t="s">
        <v>3806</v>
      </c>
      <c r="E28" s="267" t="s">
        <v>583</v>
      </c>
      <c r="F28" s="380">
        <v>3843605</v>
      </c>
      <c r="G28" s="266">
        <v>169.65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44147</v>
      </c>
      <c r="B29" s="266" t="s">
        <v>1624</v>
      </c>
      <c r="C29" s="267" t="s">
        <v>3807</v>
      </c>
      <c r="D29" s="267" t="s">
        <v>3789</v>
      </c>
      <c r="E29" s="267" t="s">
        <v>583</v>
      </c>
      <c r="F29" s="380">
        <v>2178211</v>
      </c>
      <c r="G29" s="266">
        <v>24.5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44147</v>
      </c>
      <c r="B30" s="266" t="s">
        <v>132</v>
      </c>
      <c r="C30" s="267" t="s">
        <v>3808</v>
      </c>
      <c r="D30" s="267" t="s">
        <v>3806</v>
      </c>
      <c r="E30" s="267" t="s">
        <v>583</v>
      </c>
      <c r="F30" s="380">
        <v>442709</v>
      </c>
      <c r="G30" s="266">
        <v>601.14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44147</v>
      </c>
      <c r="B31" s="266" t="s">
        <v>132</v>
      </c>
      <c r="C31" s="267" t="s">
        <v>3808</v>
      </c>
      <c r="D31" s="267" t="s">
        <v>3809</v>
      </c>
      <c r="E31" s="267" t="s">
        <v>583</v>
      </c>
      <c r="F31" s="380">
        <v>312869</v>
      </c>
      <c r="G31" s="266">
        <v>608.87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44147</v>
      </c>
      <c r="B32" s="266" t="s">
        <v>2369</v>
      </c>
      <c r="C32" s="267" t="s">
        <v>3768</v>
      </c>
      <c r="D32" s="267" t="s">
        <v>3744</v>
      </c>
      <c r="E32" s="267" t="s">
        <v>583</v>
      </c>
      <c r="F32" s="380">
        <v>167802</v>
      </c>
      <c r="G32" s="266">
        <v>112.29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44147</v>
      </c>
      <c r="B33" s="266" t="s">
        <v>3371</v>
      </c>
      <c r="C33" s="267" t="s">
        <v>3645</v>
      </c>
      <c r="D33" s="267" t="s">
        <v>3810</v>
      </c>
      <c r="E33" s="267" t="s">
        <v>583</v>
      </c>
      <c r="F33" s="380">
        <v>7500000</v>
      </c>
      <c r="G33" s="266">
        <v>0.53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44147</v>
      </c>
      <c r="B34" s="266" t="s">
        <v>3371</v>
      </c>
      <c r="C34" s="267" t="s">
        <v>3645</v>
      </c>
      <c r="D34" s="267" t="s">
        <v>3746</v>
      </c>
      <c r="E34" s="267" t="s">
        <v>583</v>
      </c>
      <c r="F34" s="380">
        <v>12500010</v>
      </c>
      <c r="G34" s="266">
        <v>0.51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44147</v>
      </c>
      <c r="B35" s="266" t="s">
        <v>3371</v>
      </c>
      <c r="C35" s="267" t="s">
        <v>3645</v>
      </c>
      <c r="D35" s="267" t="s">
        <v>3811</v>
      </c>
      <c r="E35" s="267" t="s">
        <v>583</v>
      </c>
      <c r="F35" s="380">
        <v>5200000</v>
      </c>
      <c r="G35" s="266">
        <v>0.5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44147</v>
      </c>
      <c r="B36" s="266" t="s">
        <v>3371</v>
      </c>
      <c r="C36" s="267" t="s">
        <v>3645</v>
      </c>
      <c r="D36" s="267" t="s">
        <v>3812</v>
      </c>
      <c r="E36" s="267" t="s">
        <v>583</v>
      </c>
      <c r="F36" s="380">
        <v>10000000</v>
      </c>
      <c r="G36" s="266">
        <v>0.5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44147</v>
      </c>
      <c r="B37" s="266" t="s">
        <v>3371</v>
      </c>
      <c r="C37" s="267" t="s">
        <v>3645</v>
      </c>
      <c r="D37" s="267" t="s">
        <v>3813</v>
      </c>
      <c r="E37" s="267" t="s">
        <v>583</v>
      </c>
      <c r="F37" s="380">
        <v>6233352</v>
      </c>
      <c r="G37" s="266">
        <v>0.5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44147</v>
      </c>
      <c r="B38" s="266" t="s">
        <v>2502</v>
      </c>
      <c r="C38" s="267" t="s">
        <v>3814</v>
      </c>
      <c r="D38" s="267" t="s">
        <v>3815</v>
      </c>
      <c r="E38" s="267" t="s">
        <v>583</v>
      </c>
      <c r="F38" s="380">
        <v>241799</v>
      </c>
      <c r="G38" s="266">
        <v>229.28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44147</v>
      </c>
      <c r="B39" s="266" t="s">
        <v>2655</v>
      </c>
      <c r="C39" s="267" t="s">
        <v>3816</v>
      </c>
      <c r="D39" s="267" t="s">
        <v>3817</v>
      </c>
      <c r="E39" s="267" t="s">
        <v>583</v>
      </c>
      <c r="F39" s="380">
        <v>500000</v>
      </c>
      <c r="G39" s="266">
        <v>39.54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44147</v>
      </c>
      <c r="B40" s="266" t="s">
        <v>2923</v>
      </c>
      <c r="C40" s="267" t="s">
        <v>3818</v>
      </c>
      <c r="D40" s="267" t="s">
        <v>3819</v>
      </c>
      <c r="E40" s="267" t="s">
        <v>583</v>
      </c>
      <c r="F40" s="380">
        <v>48970</v>
      </c>
      <c r="G40" s="266">
        <v>181.72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44147</v>
      </c>
      <c r="B41" s="266" t="s">
        <v>2923</v>
      </c>
      <c r="C41" s="267" t="s">
        <v>3818</v>
      </c>
      <c r="D41" s="267" t="s">
        <v>3820</v>
      </c>
      <c r="E41" s="267" t="s">
        <v>583</v>
      </c>
      <c r="F41" s="380">
        <v>64047</v>
      </c>
      <c r="G41" s="266">
        <v>181.98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44147</v>
      </c>
      <c r="B42" s="266" t="s">
        <v>3799</v>
      </c>
      <c r="C42" s="267" t="s">
        <v>3800</v>
      </c>
      <c r="D42" s="267" t="s">
        <v>3821</v>
      </c>
      <c r="E42" s="267" t="s">
        <v>584</v>
      </c>
      <c r="F42" s="380">
        <v>80000</v>
      </c>
      <c r="G42" s="266">
        <v>8.8000000000000007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44147</v>
      </c>
      <c r="B43" s="266" t="s">
        <v>3799</v>
      </c>
      <c r="C43" s="267" t="s">
        <v>3800</v>
      </c>
      <c r="D43" s="267" t="s">
        <v>3822</v>
      </c>
      <c r="E43" s="267" t="s">
        <v>584</v>
      </c>
      <c r="F43" s="380">
        <v>96000</v>
      </c>
      <c r="G43" s="266">
        <v>8.8000000000000007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44147</v>
      </c>
      <c r="B44" s="266" t="s">
        <v>585</v>
      </c>
      <c r="C44" s="267" t="s">
        <v>3823</v>
      </c>
      <c r="D44" s="267" t="s">
        <v>3824</v>
      </c>
      <c r="E44" s="267" t="s">
        <v>584</v>
      </c>
      <c r="F44" s="380">
        <v>100000</v>
      </c>
      <c r="G44" s="266">
        <v>36.92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44147</v>
      </c>
      <c r="B45" s="266" t="s">
        <v>415</v>
      </c>
      <c r="C45" s="267" t="s">
        <v>3802</v>
      </c>
      <c r="D45" s="267" t="s">
        <v>3825</v>
      </c>
      <c r="E45" s="267" t="s">
        <v>584</v>
      </c>
      <c r="F45" s="380">
        <v>7580281</v>
      </c>
      <c r="G45" s="266">
        <v>57.16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44147</v>
      </c>
      <c r="B46" s="266" t="s">
        <v>117</v>
      </c>
      <c r="C46" s="267" t="s">
        <v>3804</v>
      </c>
      <c r="D46" s="267" t="s">
        <v>3805</v>
      </c>
      <c r="E46" s="267" t="s">
        <v>584</v>
      </c>
      <c r="F46" s="380">
        <v>2733172</v>
      </c>
      <c r="G46" s="266">
        <v>170.07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44147</v>
      </c>
      <c r="B47" s="266" t="s">
        <v>117</v>
      </c>
      <c r="C47" s="267" t="s">
        <v>3804</v>
      </c>
      <c r="D47" s="267" t="s">
        <v>3806</v>
      </c>
      <c r="E47" s="267" t="s">
        <v>584</v>
      </c>
      <c r="F47" s="380">
        <v>3823520</v>
      </c>
      <c r="G47" s="266">
        <v>169.87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44147</v>
      </c>
      <c r="B48" s="266" t="s">
        <v>117</v>
      </c>
      <c r="C48" s="267" t="s">
        <v>3804</v>
      </c>
      <c r="D48" s="267" t="s">
        <v>3745</v>
      </c>
      <c r="E48" s="267" t="s">
        <v>584</v>
      </c>
      <c r="F48" s="380">
        <v>3454714</v>
      </c>
      <c r="G48" s="266">
        <v>170.02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44147</v>
      </c>
      <c r="B49" s="266" t="s">
        <v>1624</v>
      </c>
      <c r="C49" s="267" t="s">
        <v>3807</v>
      </c>
      <c r="D49" s="267" t="s">
        <v>3791</v>
      </c>
      <c r="E49" s="267" t="s">
        <v>584</v>
      </c>
      <c r="F49" s="380">
        <v>2175000</v>
      </c>
      <c r="G49" s="266">
        <v>24.5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44147</v>
      </c>
      <c r="B50" s="266" t="s">
        <v>132</v>
      </c>
      <c r="C50" s="267" t="s">
        <v>3808</v>
      </c>
      <c r="D50" s="267" t="s">
        <v>3806</v>
      </c>
      <c r="E50" s="267" t="s">
        <v>584</v>
      </c>
      <c r="F50" s="380">
        <v>448742</v>
      </c>
      <c r="G50" s="266">
        <v>601.59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44147</v>
      </c>
      <c r="B51" s="266" t="s">
        <v>2369</v>
      </c>
      <c r="C51" s="267" t="s">
        <v>3768</v>
      </c>
      <c r="D51" s="267" t="s">
        <v>3744</v>
      </c>
      <c r="E51" s="267" t="s">
        <v>584</v>
      </c>
      <c r="F51" s="380">
        <v>167802</v>
      </c>
      <c r="G51" s="266">
        <v>113.11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44147</v>
      </c>
      <c r="B52" s="266" t="s">
        <v>3371</v>
      </c>
      <c r="C52" s="267" t="s">
        <v>3645</v>
      </c>
      <c r="D52" s="267" t="s">
        <v>3813</v>
      </c>
      <c r="E52" s="267" t="s">
        <v>584</v>
      </c>
      <c r="F52" s="380">
        <v>19</v>
      </c>
      <c r="G52" s="266">
        <v>0.52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44147</v>
      </c>
      <c r="B53" s="266" t="s">
        <v>3371</v>
      </c>
      <c r="C53" s="267" t="s">
        <v>3645</v>
      </c>
      <c r="D53" s="267" t="s">
        <v>3746</v>
      </c>
      <c r="E53" s="267" t="s">
        <v>584</v>
      </c>
      <c r="F53" s="380">
        <v>5142010</v>
      </c>
      <c r="G53" s="266">
        <v>0.55000000000000004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44147</v>
      </c>
      <c r="B54" s="266" t="s">
        <v>3371</v>
      </c>
      <c r="C54" s="267" t="s">
        <v>3645</v>
      </c>
      <c r="D54" s="267" t="s">
        <v>3810</v>
      </c>
      <c r="E54" s="267" t="s">
        <v>584</v>
      </c>
      <c r="F54" s="380">
        <v>6730000</v>
      </c>
      <c r="G54" s="266">
        <v>0.55000000000000004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44147</v>
      </c>
      <c r="B55" s="266" t="s">
        <v>3371</v>
      </c>
      <c r="C55" s="267" t="s">
        <v>3645</v>
      </c>
      <c r="D55" s="267" t="s">
        <v>3812</v>
      </c>
      <c r="E55" s="267" t="s">
        <v>584</v>
      </c>
      <c r="F55" s="380">
        <v>39106</v>
      </c>
      <c r="G55" s="266">
        <v>0.6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44147</v>
      </c>
      <c r="B56" s="266" t="s">
        <v>3371</v>
      </c>
      <c r="C56" s="267" t="s">
        <v>3645</v>
      </c>
      <c r="D56" s="267" t="s">
        <v>3811</v>
      </c>
      <c r="E56" s="267" t="s">
        <v>584</v>
      </c>
      <c r="F56" s="380">
        <v>2500000</v>
      </c>
      <c r="G56" s="266">
        <v>0.55000000000000004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44147</v>
      </c>
      <c r="B57" s="266" t="s">
        <v>3371</v>
      </c>
      <c r="C57" s="267" t="s">
        <v>3645</v>
      </c>
      <c r="D57" s="267" t="s">
        <v>3769</v>
      </c>
      <c r="E57" s="267" t="s">
        <v>584</v>
      </c>
      <c r="F57" s="380">
        <v>42500000</v>
      </c>
      <c r="G57" s="266">
        <v>0.5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44147</v>
      </c>
      <c r="B58" s="266" t="s">
        <v>2923</v>
      </c>
      <c r="C58" s="267" t="s">
        <v>3818</v>
      </c>
      <c r="D58" s="267" t="s">
        <v>3820</v>
      </c>
      <c r="E58" s="267" t="s">
        <v>584</v>
      </c>
      <c r="F58" s="380">
        <v>65997</v>
      </c>
      <c r="G58" s="266">
        <v>181.68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44147</v>
      </c>
      <c r="B59" s="266" t="s">
        <v>2923</v>
      </c>
      <c r="C59" s="267" t="s">
        <v>3818</v>
      </c>
      <c r="D59" s="267" t="s">
        <v>3819</v>
      </c>
      <c r="E59" s="267" t="s">
        <v>584</v>
      </c>
      <c r="F59" s="380">
        <v>63970</v>
      </c>
      <c r="G59" s="266">
        <v>181.37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85" zoomScaleNormal="85" workbookViewId="0">
      <selection activeCell="K28" sqref="K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3748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3644</v>
      </c>
      <c r="J14" s="434" t="s">
        <v>3682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3658</v>
      </c>
      <c r="J17" s="434" t="s">
        <v>3727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3670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:M20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3770</v>
      </c>
      <c r="K20" s="428">
        <f t="shared" ref="K20" si="15">H20-F20</f>
        <v>80</v>
      </c>
      <c r="L20" s="445">
        <f t="shared" ref="L20" si="16">(F20*-0.8)/100</f>
        <v>-16.48</v>
      </c>
      <c r="M20" s="429">
        <f t="shared" si="14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3685</v>
      </c>
      <c r="J21" s="434" t="s">
        <v>725</v>
      </c>
      <c r="K21" s="434">
        <f t="shared" ref="K21" si="17">H21-F21</f>
        <v>145</v>
      </c>
      <c r="L21" s="444">
        <f>(F21*-0.8)/100</f>
        <v>-17.600000000000001</v>
      </c>
      <c r="M21" s="437">
        <f t="shared" ref="M21" si="18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3719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3690</v>
      </c>
      <c r="K33" s="434">
        <f t="shared" ref="K33" si="19">H33-F33</f>
        <v>75</v>
      </c>
      <c r="L33" s="444">
        <f t="shared" ref="L33" si="20">(F33*-0.7)/100</f>
        <v>-22.05</v>
      </c>
      <c r="M33" s="437">
        <f t="shared" ref="M33" si="21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3677</v>
      </c>
      <c r="K34" s="434">
        <f t="shared" ref="K34:K35" si="22">H34-F34</f>
        <v>52.5</v>
      </c>
      <c r="L34" s="444">
        <f t="shared" ref="L34:L35" si="23">(F34*-0.7)/100</f>
        <v>-15.365</v>
      </c>
      <c r="M34" s="437">
        <f t="shared" ref="M34:M35" si="24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3672</v>
      </c>
      <c r="K35" s="434">
        <f t="shared" si="22"/>
        <v>3.5</v>
      </c>
      <c r="L35" s="444">
        <f t="shared" si="23"/>
        <v>-0.97649999999999992</v>
      </c>
      <c r="M35" s="437">
        <f t="shared" si="24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3671</v>
      </c>
      <c r="K36" s="434">
        <f t="shared" ref="K36" si="25">H36-F36</f>
        <v>11.5</v>
      </c>
      <c r="L36" s="444">
        <f t="shared" ref="L36" si="26">(F36*-0.7)/100</f>
        <v>-3.4334999999999996</v>
      </c>
      <c r="M36" s="437">
        <f t="shared" ref="M36" si="27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3675</v>
      </c>
      <c r="K37" s="462">
        <f t="shared" ref="K37:K39" si="28">H37-F37</f>
        <v>-7</v>
      </c>
      <c r="L37" s="446">
        <f>(F37*-0.07)/100</f>
        <v>-0.16940000000000002</v>
      </c>
      <c r="M37" s="419">
        <f t="shared" ref="M37:M39" si="29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3676</v>
      </c>
      <c r="K38" s="434">
        <f t="shared" si="28"/>
        <v>45</v>
      </c>
      <c r="L38" s="444">
        <f t="shared" ref="L38:L39" si="30">(F38*-0.7)/100</f>
        <v>-14.63</v>
      </c>
      <c r="M38" s="437">
        <f t="shared" si="29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8"/>
        <v>10.5</v>
      </c>
      <c r="L39" s="444">
        <f t="shared" si="30"/>
        <v>-3.2725</v>
      </c>
      <c r="M39" s="437">
        <f t="shared" si="29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3697</v>
      </c>
      <c r="K40" s="434">
        <f t="shared" ref="K40" si="31">H40-F40</f>
        <v>58.5</v>
      </c>
      <c r="L40" s="444">
        <f t="shared" ref="L40" si="32">(F40*-0.7)/100</f>
        <v>-18.018000000000001</v>
      </c>
      <c r="M40" s="437">
        <f t="shared" ref="M40" si="33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3708</v>
      </c>
      <c r="K41" s="434">
        <f t="shared" ref="K41" si="34">H41-F41</f>
        <v>16</v>
      </c>
      <c r="L41" s="444">
        <f t="shared" ref="L41" si="35">(F41*-0.7)/100</f>
        <v>-3.4579999999999997</v>
      </c>
      <c r="M41" s="437">
        <f t="shared" ref="M41" si="36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3684</v>
      </c>
      <c r="J42" s="462" t="s">
        <v>3709</v>
      </c>
      <c r="K42" s="462">
        <f t="shared" ref="K42" si="37">H42-F42</f>
        <v>-45</v>
      </c>
      <c r="L42" s="446">
        <f t="shared" ref="L42:L44" si="38">(F42*-0.7)/100</f>
        <v>-9.6599999999999984</v>
      </c>
      <c r="M42" s="419">
        <f t="shared" ref="M42:M44" si="39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3693</v>
      </c>
      <c r="J43" s="462" t="s">
        <v>3732</v>
      </c>
      <c r="K43" s="462">
        <f>F43-H43</f>
        <v>-24</v>
      </c>
      <c r="L43" s="446">
        <f t="shared" si="38"/>
        <v>-5.5894999999999992</v>
      </c>
      <c r="M43" s="419">
        <f t="shared" si="39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3698</v>
      </c>
      <c r="J44" s="434" t="s">
        <v>740</v>
      </c>
      <c r="K44" s="434">
        <f t="shared" ref="K44" si="40">H44-F44</f>
        <v>32.5</v>
      </c>
      <c r="L44" s="444">
        <f t="shared" si="38"/>
        <v>-10.342499999999999</v>
      </c>
      <c r="M44" s="437">
        <f t="shared" si="39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3701</v>
      </c>
      <c r="J45" s="434" t="s">
        <v>3720</v>
      </c>
      <c r="K45" s="434">
        <f t="shared" ref="K45" si="41">H45-F45</f>
        <v>230</v>
      </c>
      <c r="L45" s="444">
        <f t="shared" ref="L45" si="42">(F45*-0.7)/100</f>
        <v>-22.33</v>
      </c>
      <c r="M45" s="437">
        <f t="shared" ref="M45" si="43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3702</v>
      </c>
      <c r="J46" s="434" t="s">
        <v>3710</v>
      </c>
      <c r="K46" s="434">
        <f t="shared" ref="K46:K47" si="44">H46-F46</f>
        <v>82.5</v>
      </c>
      <c r="L46" s="444">
        <f t="shared" ref="L46:L47" si="45">(F46*-0.7)/100</f>
        <v>-24.272500000000001</v>
      </c>
      <c r="M46" s="437">
        <f t="shared" ref="M46:M47" si="46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3717</v>
      </c>
      <c r="J47" s="462" t="s">
        <v>3733</v>
      </c>
      <c r="K47" s="462">
        <f t="shared" si="44"/>
        <v>-4.0999999999999943</v>
      </c>
      <c r="L47" s="446">
        <f t="shared" si="45"/>
        <v>-0.87149999999999994</v>
      </c>
      <c r="M47" s="419">
        <f t="shared" si="46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3725</v>
      </c>
      <c r="J48" s="462" t="s">
        <v>3735</v>
      </c>
      <c r="K48" s="462">
        <f t="shared" ref="K48" si="47">H48-F48</f>
        <v>-75</v>
      </c>
      <c r="L48" s="446">
        <f t="shared" ref="L48" si="48">(F48*-0.7)/100</f>
        <v>-17.920000000000002</v>
      </c>
      <c r="M48" s="419">
        <f t="shared" ref="M48" si="49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3726</v>
      </c>
      <c r="J49" s="434" t="s">
        <v>3734</v>
      </c>
      <c r="K49" s="434">
        <f t="shared" ref="K49:K50" si="50">H49-F49</f>
        <v>66</v>
      </c>
      <c r="L49" s="444">
        <f t="shared" ref="L49:L50" si="51">(F49*-0.7)/100</f>
        <v>-9.1980000000000004</v>
      </c>
      <c r="M49" s="437">
        <f t="shared" ref="M49:M50" si="52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3731</v>
      </c>
      <c r="J50" s="462" t="s">
        <v>3736</v>
      </c>
      <c r="K50" s="462">
        <f t="shared" si="50"/>
        <v>-65</v>
      </c>
      <c r="L50" s="446">
        <f t="shared" si="51"/>
        <v>-14.42</v>
      </c>
      <c r="M50" s="419">
        <f t="shared" si="52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3702</v>
      </c>
      <c r="J51" s="434" t="s">
        <v>723</v>
      </c>
      <c r="K51" s="434">
        <f t="shared" ref="K51" si="53">H51-F51</f>
        <v>55</v>
      </c>
      <c r="L51" s="444">
        <f>(F51*-0.07)/100</f>
        <v>-2.4202500000000002</v>
      </c>
      <c r="M51" s="437">
        <f t="shared" ref="M51" si="54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503">
        <v>20</v>
      </c>
      <c r="B52" s="501">
        <v>44146</v>
      </c>
      <c r="C52" s="504"/>
      <c r="D52" s="505" t="s">
        <v>475</v>
      </c>
      <c r="E52" s="436" t="s">
        <v>600</v>
      </c>
      <c r="F52" s="436">
        <v>334</v>
      </c>
      <c r="G52" s="506">
        <v>322</v>
      </c>
      <c r="H52" s="506">
        <v>346</v>
      </c>
      <c r="I52" s="436">
        <v>355</v>
      </c>
      <c r="J52" s="434" t="s">
        <v>3752</v>
      </c>
      <c r="K52" s="434">
        <f t="shared" ref="K52" si="55">H52-F52</f>
        <v>12</v>
      </c>
      <c r="L52" s="444">
        <f>(F52*-0.07)/100</f>
        <v>-0.23380000000000004</v>
      </c>
      <c r="M52" s="437">
        <f t="shared" ref="M52" si="56">(K52+L52)/F52</f>
        <v>3.522814371257485E-2</v>
      </c>
      <c r="N52" s="438" t="s">
        <v>599</v>
      </c>
      <c r="O52" s="548">
        <v>44146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0" customFormat="1" ht="15" customHeight="1">
      <c r="A53" s="460">
        <v>21</v>
      </c>
      <c r="B53" s="492">
        <v>44146</v>
      </c>
      <c r="C53" s="507"/>
      <c r="D53" s="440" t="s">
        <v>75</v>
      </c>
      <c r="E53" s="443" t="s">
        <v>600</v>
      </c>
      <c r="F53" s="443" t="s">
        <v>3751</v>
      </c>
      <c r="G53" s="508">
        <v>3450</v>
      </c>
      <c r="H53" s="508"/>
      <c r="I53" s="443" t="s">
        <v>3702</v>
      </c>
      <c r="J53" s="376" t="s">
        <v>601</v>
      </c>
      <c r="K53" s="376"/>
      <c r="L53" s="476"/>
      <c r="M53" s="474"/>
      <c r="N53" s="412"/>
      <c r="O53" s="459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400" customFormat="1" ht="15" customHeight="1">
      <c r="A54" s="503">
        <v>22</v>
      </c>
      <c r="B54" s="501">
        <v>44146</v>
      </c>
      <c r="C54" s="504"/>
      <c r="D54" s="505" t="s">
        <v>3754</v>
      </c>
      <c r="E54" s="436" t="s">
        <v>600</v>
      </c>
      <c r="F54" s="436">
        <v>2010</v>
      </c>
      <c r="G54" s="506">
        <v>1950</v>
      </c>
      <c r="H54" s="506">
        <v>2047.5</v>
      </c>
      <c r="I54" s="436">
        <v>2100</v>
      </c>
      <c r="J54" s="434" t="s">
        <v>3755</v>
      </c>
      <c r="K54" s="434">
        <f t="shared" ref="K54" si="57">H54-F54</f>
        <v>37.5</v>
      </c>
      <c r="L54" s="444">
        <f>(F54*-0.07)/100</f>
        <v>-1.4070000000000003</v>
      </c>
      <c r="M54" s="437">
        <f t="shared" ref="M54" si="58">(K54+L54)/F54</f>
        <v>1.7956716417910447E-2</v>
      </c>
      <c r="N54" s="438" t="s">
        <v>599</v>
      </c>
      <c r="O54" s="548">
        <v>44146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400" customFormat="1" ht="15" customHeight="1">
      <c r="A55" s="503">
        <v>23</v>
      </c>
      <c r="B55" s="501">
        <v>44146</v>
      </c>
      <c r="C55" s="504"/>
      <c r="D55" s="505" t="s">
        <v>266</v>
      </c>
      <c r="E55" s="436" t="s">
        <v>600</v>
      </c>
      <c r="F55" s="436">
        <v>2907.5</v>
      </c>
      <c r="G55" s="506">
        <v>2830</v>
      </c>
      <c r="H55" s="506">
        <v>2960</v>
      </c>
      <c r="I55" s="436" t="s">
        <v>3756</v>
      </c>
      <c r="J55" s="434" t="s">
        <v>3677</v>
      </c>
      <c r="K55" s="434">
        <f t="shared" ref="K55" si="59">H55-F55</f>
        <v>52.5</v>
      </c>
      <c r="L55" s="444">
        <f>(F55*-0.07)/100</f>
        <v>-2.03525</v>
      </c>
      <c r="M55" s="437">
        <f t="shared" ref="M55:M56" si="60">(K55+L55)/F55</f>
        <v>1.7356749785038695E-2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400" customFormat="1" ht="15" customHeight="1">
      <c r="A56" s="503">
        <v>24</v>
      </c>
      <c r="B56" s="501">
        <v>44147</v>
      </c>
      <c r="C56" s="504"/>
      <c r="D56" s="505" t="s">
        <v>172</v>
      </c>
      <c r="E56" s="436" t="s">
        <v>3627</v>
      </c>
      <c r="F56" s="436">
        <v>231</v>
      </c>
      <c r="G56" s="506">
        <v>237</v>
      </c>
      <c r="H56" s="506">
        <v>227.4</v>
      </c>
      <c r="I56" s="436">
        <v>220</v>
      </c>
      <c r="J56" s="434" t="s">
        <v>3777</v>
      </c>
      <c r="K56" s="434">
        <f>F56-H56</f>
        <v>3.5999999999999943</v>
      </c>
      <c r="L56" s="444">
        <f>(F56*-0.07)/100</f>
        <v>-0.16170000000000001</v>
      </c>
      <c r="M56" s="437">
        <f t="shared" si="60"/>
        <v>1.4884415584415559E-2</v>
      </c>
      <c r="N56" s="438" t="s">
        <v>599</v>
      </c>
      <c r="O56" s="548">
        <v>44147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400" customFormat="1" ht="15" customHeight="1">
      <c r="A57" s="460">
        <v>25</v>
      </c>
      <c r="B57" s="492">
        <v>44147</v>
      </c>
      <c r="C57" s="507"/>
      <c r="D57" s="440" t="s">
        <v>189</v>
      </c>
      <c r="E57" s="443" t="s">
        <v>3627</v>
      </c>
      <c r="F57" s="443" t="s">
        <v>3775</v>
      </c>
      <c r="G57" s="508">
        <v>1325</v>
      </c>
      <c r="H57" s="508"/>
      <c r="I57" s="443" t="s">
        <v>3776</v>
      </c>
      <c r="J57" s="376" t="s">
        <v>601</v>
      </c>
      <c r="K57" s="376"/>
      <c r="L57" s="476"/>
      <c r="M57" s="474"/>
      <c r="N57" s="412"/>
      <c r="O57" s="459"/>
      <c r="P57" s="7"/>
      <c r="Q57" s="7"/>
      <c r="R57" s="343" t="s">
        <v>602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400" customFormat="1" ht="15" customHeight="1">
      <c r="A58" s="460">
        <v>26</v>
      </c>
      <c r="B58" s="492">
        <v>44147</v>
      </c>
      <c r="C58" s="507"/>
      <c r="D58" s="440" t="s">
        <v>533</v>
      </c>
      <c r="E58" s="443" t="s">
        <v>600</v>
      </c>
      <c r="F58" s="443" t="s">
        <v>3778</v>
      </c>
      <c r="G58" s="508">
        <v>1360</v>
      </c>
      <c r="H58" s="508"/>
      <c r="I58" s="443">
        <v>1490</v>
      </c>
      <c r="J58" s="376" t="s">
        <v>601</v>
      </c>
      <c r="K58" s="376"/>
      <c r="L58" s="476"/>
      <c r="M58" s="474"/>
      <c r="N58" s="412"/>
      <c r="O58" s="459"/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34" s="400" customFormat="1" ht="15" customHeight="1">
      <c r="A59" s="460">
        <v>27</v>
      </c>
      <c r="B59" s="492">
        <v>44147</v>
      </c>
      <c r="C59" s="507"/>
      <c r="D59" s="440" t="s">
        <v>1220</v>
      </c>
      <c r="E59" s="443" t="s">
        <v>600</v>
      </c>
      <c r="F59" s="443" t="s">
        <v>3780</v>
      </c>
      <c r="G59" s="508">
        <v>680</v>
      </c>
      <c r="H59" s="508"/>
      <c r="I59" s="443" t="s">
        <v>3781</v>
      </c>
      <c r="J59" s="376" t="s">
        <v>601</v>
      </c>
      <c r="K59" s="376"/>
      <c r="L59" s="476"/>
      <c r="M59" s="474"/>
      <c r="N59" s="412"/>
      <c r="O59" s="459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34" s="400" customFormat="1" ht="15" customHeight="1">
      <c r="A60" s="460"/>
      <c r="B60" s="492"/>
      <c r="C60" s="507"/>
      <c r="D60" s="440"/>
      <c r="E60" s="443"/>
      <c r="F60" s="443"/>
      <c r="G60" s="508"/>
      <c r="H60" s="508"/>
      <c r="I60" s="443"/>
      <c r="J60" s="376"/>
      <c r="K60" s="376"/>
      <c r="L60" s="476"/>
      <c r="M60" s="474"/>
      <c r="N60" s="412"/>
      <c r="O60" s="459"/>
      <c r="P60" s="7"/>
      <c r="Q60" s="7"/>
      <c r="R60" s="343"/>
      <c r="S60" s="40"/>
      <c r="T60" s="40"/>
      <c r="U60" s="40"/>
      <c r="V60" s="40"/>
      <c r="W60" s="40"/>
      <c r="X60" s="40"/>
      <c r="Y60" s="40"/>
      <c r="Z60" s="40"/>
      <c r="AA60" s="40"/>
    </row>
    <row r="61" spans="1:34" s="400" customFormat="1" ht="15" customHeight="1">
      <c r="A61" s="460"/>
      <c r="B61" s="492"/>
      <c r="C61" s="507"/>
      <c r="D61" s="440"/>
      <c r="E61" s="443"/>
      <c r="F61" s="443"/>
      <c r="G61" s="508"/>
      <c r="H61" s="508"/>
      <c r="I61" s="443"/>
      <c r="J61" s="376"/>
      <c r="K61" s="376"/>
      <c r="L61" s="476"/>
      <c r="M61" s="474"/>
      <c r="N61" s="412"/>
      <c r="O61" s="459"/>
      <c r="P61" s="7"/>
      <c r="Q61" s="7"/>
      <c r="R61" s="343"/>
      <c r="S61" s="40"/>
      <c r="T61" s="40"/>
      <c r="U61" s="40"/>
      <c r="V61" s="40"/>
      <c r="W61" s="40"/>
      <c r="X61" s="40"/>
      <c r="Y61" s="40"/>
      <c r="Z61" s="40"/>
      <c r="AA61" s="40"/>
    </row>
    <row r="62" spans="1:34" s="400" customFormat="1" ht="15" customHeight="1">
      <c r="A62" s="460"/>
      <c r="B62" s="492"/>
      <c r="C62" s="507"/>
      <c r="D62" s="440"/>
      <c r="E62" s="443"/>
      <c r="F62" s="443"/>
      <c r="G62" s="508"/>
      <c r="H62" s="508"/>
      <c r="I62" s="443"/>
      <c r="J62" s="376"/>
      <c r="K62" s="376"/>
      <c r="L62" s="476"/>
      <c r="M62" s="474"/>
      <c r="N62" s="412"/>
      <c r="O62" s="459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34" ht="44.25" customHeight="1">
      <c r="A63" s="23" t="s">
        <v>603</v>
      </c>
      <c r="B63" s="39"/>
      <c r="C63" s="39"/>
      <c r="D63" s="40"/>
      <c r="E63" s="36"/>
      <c r="F63" s="36"/>
      <c r="G63" s="35"/>
      <c r="H63" s="35" t="s">
        <v>3632</v>
      </c>
      <c r="I63" s="36"/>
      <c r="J63" s="17"/>
      <c r="K63" s="79"/>
      <c r="L63" s="80"/>
      <c r="M63" s="79"/>
      <c r="N63" s="81"/>
      <c r="O63" s="79"/>
      <c r="P63" s="7"/>
      <c r="Q63" s="482"/>
      <c r="R63" s="509"/>
      <c r="S63" s="482"/>
      <c r="T63" s="482"/>
      <c r="U63" s="482"/>
      <c r="V63" s="482"/>
      <c r="W63" s="482"/>
      <c r="X63" s="482"/>
      <c r="Y63" s="482"/>
      <c r="Z63" s="40"/>
      <c r="AA63" s="40"/>
      <c r="AB63" s="40"/>
    </row>
    <row r="64" spans="1:34" s="6" customFormat="1">
      <c r="A64" s="29" t="s">
        <v>604</v>
      </c>
      <c r="B64" s="23"/>
      <c r="C64" s="23"/>
      <c r="D64" s="23"/>
      <c r="E64" s="5"/>
      <c r="F64" s="30" t="s">
        <v>605</v>
      </c>
      <c r="G64" s="41"/>
      <c r="H64" s="42"/>
      <c r="I64" s="82"/>
      <c r="J64" s="17"/>
      <c r="K64" s="83"/>
      <c r="L64" s="84"/>
      <c r="M64" s="85"/>
      <c r="N64" s="86"/>
      <c r="O64" s="87"/>
      <c r="P64" s="5"/>
      <c r="Q64" s="4"/>
      <c r="R64" s="12"/>
      <c r="Z64" s="9"/>
      <c r="AA64" s="9"/>
      <c r="AB64" s="9"/>
      <c r="AC64" s="9"/>
      <c r="AD64" s="9"/>
      <c r="AE64" s="9"/>
      <c r="AF64" s="9"/>
      <c r="AG64" s="9"/>
      <c r="AH64" s="9"/>
    </row>
    <row r="65" spans="1:26" s="9" customFormat="1" ht="14.25" customHeight="1">
      <c r="A65" s="29"/>
      <c r="B65" s="23"/>
      <c r="C65" s="23"/>
      <c r="D65" s="23"/>
      <c r="E65" s="32"/>
      <c r="F65" s="30" t="s">
        <v>607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S65" s="6"/>
      <c r="Y65" s="6"/>
      <c r="Z65" s="6"/>
    </row>
    <row r="66" spans="1:26" s="9" customFormat="1" ht="14.25" customHeight="1">
      <c r="A66" s="23"/>
      <c r="B66" s="23"/>
      <c r="C66" s="23"/>
      <c r="D66" s="23"/>
      <c r="E66" s="32"/>
      <c r="F66" s="17"/>
      <c r="G66" s="17"/>
      <c r="H66" s="31"/>
      <c r="I66" s="36"/>
      <c r="J66" s="71"/>
      <c r="K66" s="68"/>
      <c r="L66" s="69"/>
      <c r="M66" s="17"/>
      <c r="N66" s="72"/>
      <c r="O66" s="57"/>
      <c r="P66" s="8"/>
      <c r="Q66" s="4"/>
      <c r="R66" s="12"/>
      <c r="S66" s="6"/>
      <c r="Y66" s="6"/>
      <c r="Z66" s="6"/>
    </row>
    <row r="67" spans="1:26" s="9" customFormat="1" ht="15">
      <c r="A67" s="43" t="s">
        <v>614</v>
      </c>
      <c r="B67" s="43"/>
      <c r="C67" s="43"/>
      <c r="D67" s="43"/>
      <c r="E67" s="32"/>
      <c r="F67" s="17"/>
      <c r="G67" s="12"/>
      <c r="H67" s="17"/>
      <c r="I67" s="12"/>
      <c r="J67" s="88"/>
      <c r="K67" s="12"/>
      <c r="L67" s="12"/>
      <c r="M67" s="12"/>
      <c r="N67" s="12"/>
      <c r="O67" s="89"/>
      <c r="P67"/>
      <c r="Q67" s="4"/>
      <c r="R67" s="12"/>
      <c r="S67" s="6"/>
      <c r="Y67" s="6"/>
      <c r="Z67" s="6"/>
    </row>
    <row r="68" spans="1:26" s="9" customFormat="1" ht="38.25">
      <c r="A68" s="21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609</v>
      </c>
      <c r="H68" s="21" t="s">
        <v>592</v>
      </c>
      <c r="I68" s="21" t="s">
        <v>593</v>
      </c>
      <c r="J68" s="20" t="s">
        <v>594</v>
      </c>
      <c r="K68" s="77" t="s">
        <v>615</v>
      </c>
      <c r="L68" s="63" t="s">
        <v>3630</v>
      </c>
      <c r="M68" s="77" t="s">
        <v>611</v>
      </c>
      <c r="N68" s="21" t="s">
        <v>612</v>
      </c>
      <c r="O68" s="20" t="s">
        <v>597</v>
      </c>
      <c r="P68" s="90" t="s">
        <v>598</v>
      </c>
      <c r="Q68" s="4"/>
      <c r="R68" s="17"/>
      <c r="S68" s="6"/>
      <c r="Y68" s="6"/>
      <c r="Z68" s="6"/>
    </row>
    <row r="69" spans="1:26" s="400" customFormat="1" ht="13.9" customHeight="1">
      <c r="A69" s="495">
        <v>1</v>
      </c>
      <c r="B69" s="496">
        <v>44134</v>
      </c>
      <c r="C69" s="497"/>
      <c r="D69" s="498" t="s">
        <v>3651</v>
      </c>
      <c r="E69" s="490" t="s">
        <v>600</v>
      </c>
      <c r="F69" s="467">
        <v>1076</v>
      </c>
      <c r="G69" s="467">
        <v>1052</v>
      </c>
      <c r="H69" s="467">
        <v>1056</v>
      </c>
      <c r="I69" s="462">
        <v>1120</v>
      </c>
      <c r="J69" s="462" t="s">
        <v>3662</v>
      </c>
      <c r="K69" s="462">
        <f t="shared" ref="K69:K70" si="61">H69-F69</f>
        <v>-20</v>
      </c>
      <c r="L69" s="446">
        <f t="shared" ref="L69:L70" si="62">(H69*N69)*0.035%</f>
        <v>221.76000000000002</v>
      </c>
      <c r="M69" s="499">
        <f t="shared" ref="M69:M70" si="63">(K69*N69)-L69</f>
        <v>-12221.76</v>
      </c>
      <c r="N69" s="462">
        <v>600</v>
      </c>
      <c r="O69" s="432" t="s">
        <v>663</v>
      </c>
      <c r="P69" s="420">
        <v>44137</v>
      </c>
      <c r="Q69" s="387"/>
      <c r="R69" s="343" t="s">
        <v>3186</v>
      </c>
      <c r="S69" s="40"/>
      <c r="Y69" s="40"/>
      <c r="Z69" s="40"/>
    </row>
    <row r="70" spans="1:26" s="400" customFormat="1" ht="13.9" customHeight="1">
      <c r="A70" s="500">
        <v>2</v>
      </c>
      <c r="B70" s="501">
        <v>44134</v>
      </c>
      <c r="C70" s="502"/>
      <c r="D70" s="468" t="s">
        <v>3653</v>
      </c>
      <c r="E70" s="458" t="s">
        <v>600</v>
      </c>
      <c r="F70" s="436">
        <v>436.5</v>
      </c>
      <c r="G70" s="436">
        <v>425</v>
      </c>
      <c r="H70" s="436">
        <v>442.5</v>
      </c>
      <c r="I70" s="434">
        <v>460</v>
      </c>
      <c r="J70" s="434" t="s">
        <v>3673</v>
      </c>
      <c r="K70" s="434">
        <f t="shared" si="61"/>
        <v>6</v>
      </c>
      <c r="L70" s="444">
        <f t="shared" si="62"/>
        <v>185.85000000000002</v>
      </c>
      <c r="M70" s="491">
        <f t="shared" si="63"/>
        <v>7014.15</v>
      </c>
      <c r="N70" s="434">
        <v>1200</v>
      </c>
      <c r="O70" s="438" t="s">
        <v>599</v>
      </c>
      <c r="P70" s="465">
        <v>44138</v>
      </c>
      <c r="Q70" s="387"/>
      <c r="R70" s="343" t="s">
        <v>3186</v>
      </c>
      <c r="S70" s="40"/>
      <c r="Y70" s="40"/>
      <c r="Z70" s="40"/>
    </row>
    <row r="71" spans="1:26" s="400" customFormat="1" ht="13.9" customHeight="1">
      <c r="A71" s="500">
        <v>3</v>
      </c>
      <c r="B71" s="501">
        <v>44134</v>
      </c>
      <c r="C71" s="502"/>
      <c r="D71" s="468" t="s">
        <v>3642</v>
      </c>
      <c r="E71" s="458" t="s">
        <v>600</v>
      </c>
      <c r="F71" s="436">
        <v>2202.5</v>
      </c>
      <c r="G71" s="436">
        <v>2160</v>
      </c>
      <c r="H71" s="436">
        <v>2225</v>
      </c>
      <c r="I71" s="434" t="s">
        <v>3659</v>
      </c>
      <c r="J71" s="434" t="s">
        <v>3639</v>
      </c>
      <c r="K71" s="434">
        <f t="shared" ref="K71" si="64">H71-F71</f>
        <v>22.5</v>
      </c>
      <c r="L71" s="444">
        <f t="shared" ref="L71:L72" si="65">(H71*N71)*0.035%</f>
        <v>233.62500000000003</v>
      </c>
      <c r="M71" s="491">
        <f t="shared" ref="M71:M72" si="66">(K71*N71)-L71</f>
        <v>6516.375</v>
      </c>
      <c r="N71" s="434">
        <v>300</v>
      </c>
      <c r="O71" s="438" t="s">
        <v>599</v>
      </c>
      <c r="P71" s="465">
        <v>44137</v>
      </c>
      <c r="Q71" s="387"/>
      <c r="R71" s="343" t="s">
        <v>3186</v>
      </c>
      <c r="S71" s="40"/>
      <c r="Y71" s="40"/>
      <c r="Z71" s="40"/>
    </row>
    <row r="72" spans="1:26" s="400" customFormat="1" ht="13.9" customHeight="1">
      <c r="A72" s="500">
        <v>4</v>
      </c>
      <c r="B72" s="501">
        <v>44137</v>
      </c>
      <c r="C72" s="502"/>
      <c r="D72" s="468" t="s">
        <v>3667</v>
      </c>
      <c r="E72" s="458" t="s">
        <v>3627</v>
      </c>
      <c r="F72" s="436">
        <v>25080</v>
      </c>
      <c r="G72" s="436">
        <v>25400</v>
      </c>
      <c r="H72" s="436">
        <v>24890</v>
      </c>
      <c r="I72" s="434">
        <v>24500</v>
      </c>
      <c r="J72" s="434" t="s">
        <v>3668</v>
      </c>
      <c r="K72" s="434">
        <f>F72-H72</f>
        <v>190</v>
      </c>
      <c r="L72" s="444">
        <f t="shared" si="65"/>
        <v>217.78750000000002</v>
      </c>
      <c r="M72" s="491">
        <f t="shared" si="66"/>
        <v>4532.2124999999996</v>
      </c>
      <c r="N72" s="434">
        <v>25</v>
      </c>
      <c r="O72" s="438" t="s">
        <v>599</v>
      </c>
      <c r="P72" s="548">
        <v>44137</v>
      </c>
      <c r="Q72" s="387"/>
      <c r="R72" s="343" t="s">
        <v>602</v>
      </c>
      <c r="S72" s="40"/>
      <c r="Y72" s="40"/>
      <c r="Z72" s="40"/>
    </row>
    <row r="73" spans="1:26" s="400" customFormat="1" ht="13.9" customHeight="1">
      <c r="A73" s="500">
        <v>5</v>
      </c>
      <c r="B73" s="501">
        <v>44138</v>
      </c>
      <c r="C73" s="502"/>
      <c r="D73" s="468" t="s">
        <v>3642</v>
      </c>
      <c r="E73" s="458" t="s">
        <v>600</v>
      </c>
      <c r="F73" s="436">
        <v>2190</v>
      </c>
      <c r="G73" s="436">
        <v>2150</v>
      </c>
      <c r="H73" s="436">
        <v>2214</v>
      </c>
      <c r="I73" s="434" t="s">
        <v>3659</v>
      </c>
      <c r="J73" s="434" t="s">
        <v>3682</v>
      </c>
      <c r="K73" s="434">
        <f t="shared" ref="K73" si="67">H73-F73</f>
        <v>24</v>
      </c>
      <c r="L73" s="444">
        <f t="shared" ref="L73" si="68">(H73*N73)*0.035%</f>
        <v>232.47000000000003</v>
      </c>
      <c r="M73" s="491">
        <f t="shared" ref="M73" si="69">(K73*N73)-L73</f>
        <v>6967.53</v>
      </c>
      <c r="N73" s="434">
        <v>300</v>
      </c>
      <c r="O73" s="438" t="s">
        <v>599</v>
      </c>
      <c r="P73" s="465">
        <v>44139</v>
      </c>
      <c r="Q73" s="387"/>
      <c r="R73" s="343" t="s">
        <v>3186</v>
      </c>
      <c r="S73" s="40"/>
      <c r="Y73" s="40"/>
      <c r="Z73" s="40"/>
    </row>
    <row r="74" spans="1:26" s="400" customFormat="1" ht="13.9" customHeight="1">
      <c r="A74" s="500">
        <v>6</v>
      </c>
      <c r="B74" s="501">
        <v>44139</v>
      </c>
      <c r="C74" s="502"/>
      <c r="D74" s="468" t="s">
        <v>3680</v>
      </c>
      <c r="E74" s="458" t="s">
        <v>600</v>
      </c>
      <c r="F74" s="436">
        <v>1303</v>
      </c>
      <c r="G74" s="436">
        <v>1279</v>
      </c>
      <c r="H74" s="436">
        <v>1315.5</v>
      </c>
      <c r="I74" s="434" t="s">
        <v>3681</v>
      </c>
      <c r="J74" s="434" t="s">
        <v>3683</v>
      </c>
      <c r="K74" s="434">
        <f t="shared" ref="K74" si="70">H74-F74</f>
        <v>12.5</v>
      </c>
      <c r="L74" s="444">
        <f t="shared" ref="L74" si="71">(H74*N74)*0.035%</f>
        <v>253.23375000000004</v>
      </c>
      <c r="M74" s="491">
        <f t="shared" ref="M74" si="72">(K74*N74)-L74</f>
        <v>6621.7662499999997</v>
      </c>
      <c r="N74" s="434">
        <v>550</v>
      </c>
      <c r="O74" s="438" t="s">
        <v>599</v>
      </c>
      <c r="P74" s="548">
        <v>44139</v>
      </c>
      <c r="Q74" s="387"/>
      <c r="R74" s="343" t="s">
        <v>602</v>
      </c>
      <c r="S74" s="40"/>
      <c r="Y74" s="40"/>
      <c r="Z74" s="40"/>
    </row>
    <row r="75" spans="1:26" s="400" customFormat="1" ht="13.9" customHeight="1">
      <c r="A75" s="500">
        <v>7</v>
      </c>
      <c r="B75" s="501">
        <v>44139</v>
      </c>
      <c r="C75" s="502"/>
      <c r="D75" s="468" t="s">
        <v>3686</v>
      </c>
      <c r="E75" s="458" t="s">
        <v>600</v>
      </c>
      <c r="F75" s="436">
        <v>468</v>
      </c>
      <c r="G75" s="436">
        <v>459</v>
      </c>
      <c r="H75" s="436">
        <v>473.25</v>
      </c>
      <c r="I75" s="434">
        <v>487</v>
      </c>
      <c r="J75" s="434" t="s">
        <v>3687</v>
      </c>
      <c r="K75" s="434">
        <f t="shared" ref="K75" si="73">H75-F75</f>
        <v>5.25</v>
      </c>
      <c r="L75" s="444">
        <f t="shared" ref="L75:L77" si="74">(H75*N75)*0.035%</f>
        <v>248.45625000000004</v>
      </c>
      <c r="M75" s="491">
        <f t="shared" ref="M75:M77" si="75">(K75*N75)-L75</f>
        <v>7626.5437499999998</v>
      </c>
      <c r="N75" s="434">
        <v>1500</v>
      </c>
      <c r="O75" s="438" t="s">
        <v>599</v>
      </c>
      <c r="P75" s="548">
        <v>44139</v>
      </c>
      <c r="Q75" s="387"/>
      <c r="R75" s="343" t="s">
        <v>3186</v>
      </c>
      <c r="S75" s="40"/>
      <c r="Y75" s="40"/>
      <c r="Z75" s="40"/>
    </row>
    <row r="76" spans="1:26" s="400" customFormat="1" ht="13.9" customHeight="1">
      <c r="A76" s="500">
        <v>8</v>
      </c>
      <c r="B76" s="501">
        <v>44139</v>
      </c>
      <c r="C76" s="502"/>
      <c r="D76" s="468" t="s">
        <v>3688</v>
      </c>
      <c r="E76" s="458" t="s">
        <v>3627</v>
      </c>
      <c r="F76" s="436">
        <v>11910</v>
      </c>
      <c r="G76" s="436">
        <v>12040</v>
      </c>
      <c r="H76" s="436">
        <v>11835</v>
      </c>
      <c r="I76" s="434">
        <v>11700</v>
      </c>
      <c r="J76" s="434" t="s">
        <v>3690</v>
      </c>
      <c r="K76" s="434">
        <f>F76-H76</f>
        <v>75</v>
      </c>
      <c r="L76" s="444">
        <f t="shared" si="74"/>
        <v>310.66875000000005</v>
      </c>
      <c r="M76" s="491">
        <f t="shared" si="75"/>
        <v>5314.3312500000002</v>
      </c>
      <c r="N76" s="434">
        <v>75</v>
      </c>
      <c r="O76" s="438" t="s">
        <v>599</v>
      </c>
      <c r="P76" s="548">
        <v>44139</v>
      </c>
      <c r="Q76" s="387"/>
      <c r="R76" s="343" t="s">
        <v>602</v>
      </c>
      <c r="S76" s="40"/>
      <c r="Y76" s="40"/>
      <c r="Z76" s="40"/>
    </row>
    <row r="77" spans="1:26" s="400" customFormat="1" ht="13.9" customHeight="1">
      <c r="A77" s="500">
        <v>9</v>
      </c>
      <c r="B77" s="501">
        <v>44139</v>
      </c>
      <c r="C77" s="502"/>
      <c r="D77" s="468" t="s">
        <v>3689</v>
      </c>
      <c r="E77" s="458" t="s">
        <v>600</v>
      </c>
      <c r="F77" s="436">
        <v>464.5</v>
      </c>
      <c r="G77" s="436">
        <v>456</v>
      </c>
      <c r="H77" s="436">
        <v>472.5</v>
      </c>
      <c r="I77" s="434">
        <v>480</v>
      </c>
      <c r="J77" s="434" t="s">
        <v>3696</v>
      </c>
      <c r="K77" s="434">
        <f t="shared" ref="K77" si="76">H77-F77</f>
        <v>8</v>
      </c>
      <c r="L77" s="444">
        <f t="shared" si="74"/>
        <v>248.06250000000003</v>
      </c>
      <c r="M77" s="491">
        <f t="shared" si="75"/>
        <v>11751.9375</v>
      </c>
      <c r="N77" s="434">
        <v>1500</v>
      </c>
      <c r="O77" s="438" t="s">
        <v>599</v>
      </c>
      <c r="P77" s="465">
        <v>44140</v>
      </c>
      <c r="Q77" s="387"/>
      <c r="R77" s="343" t="s">
        <v>3186</v>
      </c>
      <c r="S77" s="40"/>
      <c r="Y77" s="40"/>
      <c r="Z77" s="40"/>
    </row>
    <row r="78" spans="1:26" s="400" customFormat="1" ht="13.9" customHeight="1">
      <c r="A78" s="500">
        <v>10</v>
      </c>
      <c r="B78" s="501">
        <v>44139</v>
      </c>
      <c r="C78" s="502"/>
      <c r="D78" s="468" t="s">
        <v>3688</v>
      </c>
      <c r="E78" s="458" t="s">
        <v>3627</v>
      </c>
      <c r="F78" s="436">
        <v>11900</v>
      </c>
      <c r="G78" s="436">
        <v>12030</v>
      </c>
      <c r="H78" s="436">
        <v>11835</v>
      </c>
      <c r="I78" s="434">
        <v>11700</v>
      </c>
      <c r="J78" s="434" t="s">
        <v>3691</v>
      </c>
      <c r="K78" s="434">
        <f>F78-H78</f>
        <v>65</v>
      </c>
      <c r="L78" s="444">
        <f t="shared" ref="L78:L79" si="77">(H78*N78)*0.035%</f>
        <v>310.66875000000005</v>
      </c>
      <c r="M78" s="491">
        <f t="shared" ref="M78:M79" si="78">(K78*N78)-L78</f>
        <v>4564.3312500000002</v>
      </c>
      <c r="N78" s="434">
        <v>75</v>
      </c>
      <c r="O78" s="438" t="s">
        <v>599</v>
      </c>
      <c r="P78" s="548">
        <v>44139</v>
      </c>
      <c r="Q78" s="387"/>
      <c r="R78" s="343" t="s">
        <v>602</v>
      </c>
      <c r="S78" s="40"/>
      <c r="Y78" s="40"/>
      <c r="Z78" s="40"/>
    </row>
    <row r="79" spans="1:26" s="400" customFormat="1" ht="13.9" customHeight="1">
      <c r="A79" s="500">
        <v>11</v>
      </c>
      <c r="B79" s="501">
        <v>44139</v>
      </c>
      <c r="C79" s="502"/>
      <c r="D79" s="468" t="s">
        <v>3642</v>
      </c>
      <c r="E79" s="458" t="s">
        <v>600</v>
      </c>
      <c r="F79" s="436">
        <v>2172</v>
      </c>
      <c r="G79" s="436">
        <v>2210</v>
      </c>
      <c r="H79" s="436">
        <v>2196.5</v>
      </c>
      <c r="I79" s="434" t="s">
        <v>3659</v>
      </c>
      <c r="J79" s="434" t="s">
        <v>3695</v>
      </c>
      <c r="K79" s="434">
        <f t="shared" ref="K79" si="79">H79-F79</f>
        <v>24.5</v>
      </c>
      <c r="L79" s="444">
        <f t="shared" si="77"/>
        <v>230.63250000000002</v>
      </c>
      <c r="M79" s="491">
        <f t="shared" si="78"/>
        <v>7119.3675000000003</v>
      </c>
      <c r="N79" s="434">
        <v>300</v>
      </c>
      <c r="O79" s="438" t="s">
        <v>599</v>
      </c>
      <c r="P79" s="465">
        <v>44140</v>
      </c>
      <c r="Q79" s="387"/>
      <c r="R79" s="343" t="s">
        <v>3186</v>
      </c>
      <c r="S79" s="40"/>
      <c r="Y79" s="40"/>
      <c r="Z79" s="40"/>
    </row>
    <row r="80" spans="1:26" s="400" customFormat="1" ht="13.9" customHeight="1">
      <c r="A80" s="500">
        <v>12</v>
      </c>
      <c r="B80" s="501">
        <v>44139</v>
      </c>
      <c r="C80" s="502"/>
      <c r="D80" s="468" t="s">
        <v>3692</v>
      </c>
      <c r="E80" s="458" t="s">
        <v>600</v>
      </c>
      <c r="F80" s="436">
        <v>2064</v>
      </c>
      <c r="G80" s="436">
        <v>2024</v>
      </c>
      <c r="H80" s="436">
        <v>2090</v>
      </c>
      <c r="I80" s="434">
        <v>2140</v>
      </c>
      <c r="J80" s="434" t="s">
        <v>3694</v>
      </c>
      <c r="K80" s="434">
        <f t="shared" ref="K80" si="80">H80-F80</f>
        <v>26</v>
      </c>
      <c r="L80" s="444">
        <f t="shared" ref="L80:L81" si="81">(H80*N80)*0.035%</f>
        <v>219.45000000000005</v>
      </c>
      <c r="M80" s="491">
        <f t="shared" ref="M80:M81" si="82">(K80*N80)-L80</f>
        <v>7580.55</v>
      </c>
      <c r="N80" s="434">
        <v>300</v>
      </c>
      <c r="O80" s="438" t="s">
        <v>599</v>
      </c>
      <c r="P80" s="465">
        <v>44140</v>
      </c>
      <c r="Q80" s="387"/>
      <c r="R80" s="343" t="s">
        <v>602</v>
      </c>
      <c r="S80" s="40"/>
      <c r="Y80" s="40"/>
      <c r="Z80" s="40"/>
    </row>
    <row r="81" spans="1:34" s="400" customFormat="1" ht="13.9" customHeight="1">
      <c r="A81" s="495">
        <v>13</v>
      </c>
      <c r="B81" s="496">
        <v>44140</v>
      </c>
      <c r="C81" s="497"/>
      <c r="D81" s="498" t="s">
        <v>3688</v>
      </c>
      <c r="E81" s="490" t="s">
        <v>3627</v>
      </c>
      <c r="F81" s="467">
        <v>12070</v>
      </c>
      <c r="G81" s="467">
        <v>12200</v>
      </c>
      <c r="H81" s="467">
        <v>12200</v>
      </c>
      <c r="I81" s="546">
        <v>11800</v>
      </c>
      <c r="J81" s="462" t="s">
        <v>3711</v>
      </c>
      <c r="K81" s="462">
        <f>F81-H81</f>
        <v>-130</v>
      </c>
      <c r="L81" s="446">
        <f t="shared" si="81"/>
        <v>320.25000000000006</v>
      </c>
      <c r="M81" s="499">
        <f t="shared" si="82"/>
        <v>-10070.25</v>
      </c>
      <c r="N81" s="462">
        <v>75</v>
      </c>
      <c r="O81" s="432" t="s">
        <v>663</v>
      </c>
      <c r="P81" s="420">
        <v>44141</v>
      </c>
      <c r="Q81" s="387"/>
      <c r="R81" s="343" t="s">
        <v>602</v>
      </c>
      <c r="S81" s="40"/>
      <c r="Y81" s="40"/>
      <c r="Z81" s="40"/>
    </row>
    <row r="82" spans="1:34" s="400" customFormat="1" ht="13.9" customHeight="1">
      <c r="A82" s="495">
        <v>14</v>
      </c>
      <c r="B82" s="496">
        <v>44141</v>
      </c>
      <c r="C82" s="497"/>
      <c r="D82" s="498" t="s">
        <v>3712</v>
      </c>
      <c r="E82" s="490" t="s">
        <v>3627</v>
      </c>
      <c r="F82" s="467">
        <v>2003.5</v>
      </c>
      <c r="G82" s="467">
        <v>2024</v>
      </c>
      <c r="H82" s="467">
        <v>2020</v>
      </c>
      <c r="I82" s="546">
        <v>1960</v>
      </c>
      <c r="J82" s="462" t="s">
        <v>3713</v>
      </c>
      <c r="K82" s="462">
        <f>F82-H82</f>
        <v>-16.5</v>
      </c>
      <c r="L82" s="446">
        <f t="shared" ref="L82:L83" si="83">(H82*N82)*0.035%</f>
        <v>357.03500000000003</v>
      </c>
      <c r="M82" s="499">
        <f t="shared" ref="M82:M83" si="84">(K82*N82)-L82</f>
        <v>-8689.5349999999999</v>
      </c>
      <c r="N82" s="462">
        <v>505</v>
      </c>
      <c r="O82" s="432" t="s">
        <v>663</v>
      </c>
      <c r="P82" s="420">
        <v>44141</v>
      </c>
      <c r="Q82" s="387"/>
      <c r="R82" s="343" t="s">
        <v>602</v>
      </c>
      <c r="S82" s="40"/>
      <c r="Y82" s="40"/>
      <c r="Z82" s="40"/>
    </row>
    <row r="83" spans="1:34" s="400" customFormat="1" ht="13.9" customHeight="1">
      <c r="A83" s="495">
        <v>15</v>
      </c>
      <c r="B83" s="496">
        <v>44144</v>
      </c>
      <c r="C83" s="497"/>
      <c r="D83" s="498" t="s">
        <v>3688</v>
      </c>
      <c r="E83" s="490" t="s">
        <v>3627</v>
      </c>
      <c r="F83" s="467">
        <v>12440</v>
      </c>
      <c r="G83" s="467">
        <v>12550</v>
      </c>
      <c r="H83" s="467">
        <v>12610</v>
      </c>
      <c r="I83" s="546">
        <v>12200</v>
      </c>
      <c r="J83" s="462" t="s">
        <v>3738</v>
      </c>
      <c r="K83" s="462">
        <f>F83-H83</f>
        <v>-170</v>
      </c>
      <c r="L83" s="446">
        <f t="shared" si="83"/>
        <v>331.01250000000005</v>
      </c>
      <c r="M83" s="499">
        <f t="shared" si="84"/>
        <v>-13081.012500000001</v>
      </c>
      <c r="N83" s="462">
        <v>75</v>
      </c>
      <c r="O83" s="432" t="s">
        <v>663</v>
      </c>
      <c r="P83" s="420">
        <v>44145</v>
      </c>
      <c r="Q83" s="387"/>
      <c r="R83" s="343" t="s">
        <v>602</v>
      </c>
      <c r="S83" s="40"/>
      <c r="Y83" s="40"/>
      <c r="Z83" s="40"/>
    </row>
    <row r="84" spans="1:34" s="400" customFormat="1" ht="13.9" customHeight="1">
      <c r="A84" s="495">
        <v>16</v>
      </c>
      <c r="B84" s="496">
        <v>44144</v>
      </c>
      <c r="C84" s="497"/>
      <c r="D84" s="498" t="s">
        <v>3730</v>
      </c>
      <c r="E84" s="490" t="s">
        <v>3627</v>
      </c>
      <c r="F84" s="467">
        <v>220.5</v>
      </c>
      <c r="G84" s="467">
        <v>224.5</v>
      </c>
      <c r="H84" s="467">
        <v>224.25</v>
      </c>
      <c r="I84" s="546">
        <v>210</v>
      </c>
      <c r="J84" s="462" t="s">
        <v>3742</v>
      </c>
      <c r="K84" s="462">
        <f>F84-H84</f>
        <v>-3.75</v>
      </c>
      <c r="L84" s="446">
        <f t="shared" ref="L84:L85" si="85">(H84*N84)*0.035%</f>
        <v>235.46250000000003</v>
      </c>
      <c r="M84" s="499">
        <f t="shared" ref="M84:M85" si="86">(K84*N84)-L84</f>
        <v>-11485.4625</v>
      </c>
      <c r="N84" s="462">
        <v>3000</v>
      </c>
      <c r="O84" s="432" t="s">
        <v>663</v>
      </c>
      <c r="P84" s="420">
        <v>44145</v>
      </c>
      <c r="Q84" s="387"/>
      <c r="R84" s="343" t="s">
        <v>602</v>
      </c>
      <c r="S84" s="40"/>
      <c r="Y84" s="40"/>
      <c r="Z84" s="40"/>
    </row>
    <row r="85" spans="1:34" s="400" customFormat="1" ht="13.9" customHeight="1">
      <c r="A85" s="500">
        <v>17</v>
      </c>
      <c r="B85" s="501">
        <v>44146</v>
      </c>
      <c r="C85" s="502"/>
      <c r="D85" s="468" t="s">
        <v>3688</v>
      </c>
      <c r="E85" s="458" t="s">
        <v>3627</v>
      </c>
      <c r="F85" s="436">
        <v>11755</v>
      </c>
      <c r="G85" s="436">
        <v>11860</v>
      </c>
      <c r="H85" s="436">
        <v>11695</v>
      </c>
      <c r="I85" s="434">
        <v>11500</v>
      </c>
      <c r="J85" s="434" t="s">
        <v>3147</v>
      </c>
      <c r="K85" s="434">
        <f>F85-H85</f>
        <v>60</v>
      </c>
      <c r="L85" s="444">
        <f t="shared" si="85"/>
        <v>306.99375000000003</v>
      </c>
      <c r="M85" s="491">
        <f t="shared" si="86"/>
        <v>4193.0062500000004</v>
      </c>
      <c r="N85" s="434">
        <v>75</v>
      </c>
      <c r="O85" s="438" t="s">
        <v>599</v>
      </c>
      <c r="P85" s="548">
        <v>44146</v>
      </c>
      <c r="Q85" s="387"/>
      <c r="R85" s="343" t="s">
        <v>602</v>
      </c>
      <c r="S85" s="40"/>
      <c r="Y85" s="40"/>
      <c r="Z85" s="40"/>
    </row>
    <row r="86" spans="1:34" s="400" customFormat="1" ht="13.9" customHeight="1">
      <c r="A86" s="584">
        <v>18</v>
      </c>
      <c r="B86" s="582">
        <v>44146</v>
      </c>
      <c r="C86" s="493"/>
      <c r="D86" s="484" t="s">
        <v>3757</v>
      </c>
      <c r="E86" s="485" t="s">
        <v>3627</v>
      </c>
      <c r="F86" s="443" t="s">
        <v>3758</v>
      </c>
      <c r="G86" s="443">
        <v>1410</v>
      </c>
      <c r="H86" s="443"/>
      <c r="I86" s="376">
        <v>1330</v>
      </c>
      <c r="J86" s="580" t="s">
        <v>601</v>
      </c>
      <c r="K86" s="376"/>
      <c r="L86" s="376"/>
      <c r="M86" s="376"/>
      <c r="N86" s="376"/>
      <c r="O86" s="376"/>
      <c r="P86" s="376"/>
      <c r="Q86" s="387"/>
      <c r="R86" s="343" t="s">
        <v>602</v>
      </c>
      <c r="S86" s="40"/>
      <c r="Y86" s="40"/>
      <c r="Z86" s="40"/>
    </row>
    <row r="87" spans="1:34" s="400" customFormat="1" ht="13.9" customHeight="1">
      <c r="A87" s="585"/>
      <c r="B87" s="583"/>
      <c r="C87" s="493"/>
      <c r="D87" s="484" t="s">
        <v>3759</v>
      </c>
      <c r="E87" s="485" t="s">
        <v>3627</v>
      </c>
      <c r="F87" s="443" t="s">
        <v>3760</v>
      </c>
      <c r="G87" s="443"/>
      <c r="H87" s="443"/>
      <c r="I87" s="376"/>
      <c r="J87" s="581"/>
      <c r="K87" s="376"/>
      <c r="L87" s="376"/>
      <c r="M87" s="376"/>
      <c r="N87" s="376"/>
      <c r="O87" s="376"/>
      <c r="P87" s="376"/>
      <c r="Q87" s="387"/>
      <c r="R87" s="343" t="s">
        <v>602</v>
      </c>
      <c r="S87" s="40"/>
      <c r="Y87" s="40"/>
      <c r="Z87" s="40"/>
    </row>
    <row r="88" spans="1:34" s="400" customFormat="1" ht="13.9" customHeight="1">
      <c r="A88" s="500">
        <v>19</v>
      </c>
      <c r="B88" s="558">
        <v>44146</v>
      </c>
      <c r="C88" s="559"/>
      <c r="D88" s="560" t="s">
        <v>3642</v>
      </c>
      <c r="E88" s="561" t="s">
        <v>600</v>
      </c>
      <c r="F88" s="562">
        <v>2171</v>
      </c>
      <c r="G88" s="562">
        <v>2130</v>
      </c>
      <c r="H88" s="562">
        <v>2194</v>
      </c>
      <c r="I88" s="563">
        <v>2250</v>
      </c>
      <c r="J88" s="563" t="s">
        <v>3764</v>
      </c>
      <c r="K88" s="563">
        <f t="shared" ref="K88" si="87">H88-F88</f>
        <v>23</v>
      </c>
      <c r="L88" s="564">
        <f t="shared" ref="L88" si="88">(H88*N88)*0.035%</f>
        <v>230.37000000000003</v>
      </c>
      <c r="M88" s="491">
        <f t="shared" ref="M88" si="89">(K88*N88)-L88</f>
        <v>6669.63</v>
      </c>
      <c r="N88" s="434">
        <v>300</v>
      </c>
      <c r="O88" s="438" t="s">
        <v>599</v>
      </c>
      <c r="P88" s="548">
        <v>44146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4"/>
      <c r="B89" s="565"/>
      <c r="C89" s="565"/>
      <c r="D89" s="565"/>
      <c r="E89" s="565"/>
      <c r="F89" s="565"/>
      <c r="G89" s="565"/>
      <c r="H89" s="565"/>
      <c r="I89" s="565"/>
      <c r="J89" s="565"/>
      <c r="K89" s="376"/>
      <c r="L89" s="376"/>
      <c r="M89" s="376"/>
      <c r="N89" s="376"/>
      <c r="O89" s="376"/>
      <c r="P89" s="376"/>
      <c r="Q89" s="387"/>
      <c r="R89" s="343"/>
      <c r="S89" s="40"/>
      <c r="Y89" s="40"/>
      <c r="Z89" s="40"/>
    </row>
    <row r="90" spans="1:34" s="400" customFormat="1" ht="13.9" customHeight="1">
      <c r="A90" s="494"/>
      <c r="B90" s="565"/>
      <c r="C90" s="565"/>
      <c r="D90" s="565"/>
      <c r="E90" s="565"/>
      <c r="F90" s="565"/>
      <c r="G90" s="565"/>
      <c r="H90" s="565"/>
      <c r="I90" s="565"/>
      <c r="J90" s="565"/>
      <c r="K90" s="376"/>
      <c r="L90" s="376"/>
      <c r="M90" s="376"/>
      <c r="N90" s="376"/>
      <c r="O90" s="376"/>
      <c r="P90" s="376"/>
      <c r="Q90" s="387"/>
      <c r="R90" s="343"/>
      <c r="S90" s="40"/>
      <c r="Y90" s="40"/>
      <c r="Z90" s="40"/>
    </row>
    <row r="91" spans="1:34" s="400" customFormat="1" ht="13.9" customHeight="1">
      <c r="A91" s="494"/>
      <c r="B91" s="565"/>
      <c r="C91" s="565"/>
      <c r="D91" s="565"/>
      <c r="E91" s="565"/>
      <c r="F91" s="565"/>
      <c r="G91" s="565"/>
      <c r="H91" s="565"/>
      <c r="I91" s="565"/>
      <c r="J91" s="565"/>
      <c r="K91" s="376"/>
      <c r="L91" s="376"/>
      <c r="M91" s="376"/>
      <c r="N91" s="376"/>
      <c r="O91" s="376"/>
      <c r="P91" s="376"/>
      <c r="Q91" s="387"/>
      <c r="R91" s="343"/>
      <c r="S91" s="40"/>
      <c r="Y91" s="40"/>
      <c r="Z91" s="40"/>
    </row>
    <row r="92" spans="1:34" s="400" customFormat="1" ht="13.9" customHeight="1">
      <c r="A92" s="494"/>
      <c r="B92" s="492"/>
      <c r="C92" s="493"/>
      <c r="D92" s="484"/>
      <c r="E92" s="485"/>
      <c r="F92" s="443"/>
      <c r="G92" s="443"/>
      <c r="H92" s="443"/>
      <c r="I92" s="376"/>
      <c r="J92" s="376"/>
      <c r="K92" s="376"/>
      <c r="L92" s="376"/>
      <c r="M92" s="376"/>
      <c r="N92" s="376"/>
      <c r="O92" s="376"/>
      <c r="P92" s="376"/>
      <c r="Q92" s="387"/>
      <c r="R92" s="343"/>
      <c r="S92" s="40"/>
      <c r="Y92" s="40"/>
      <c r="Z92" s="40"/>
    </row>
    <row r="93" spans="1:34" s="400" customFormat="1" ht="13.9" customHeight="1">
      <c r="A93" s="516"/>
      <c r="B93" s="510"/>
      <c r="C93" s="517"/>
      <c r="D93" s="518"/>
      <c r="E93" s="377"/>
      <c r="F93" s="471"/>
      <c r="G93" s="471"/>
      <c r="H93" s="471"/>
      <c r="I93" s="461"/>
      <c r="J93" s="461"/>
      <c r="K93" s="461"/>
      <c r="L93" s="461"/>
      <c r="M93" s="461"/>
      <c r="N93" s="461"/>
      <c r="O93" s="461"/>
      <c r="P93" s="461"/>
      <c r="Q93" s="387"/>
      <c r="R93" s="343"/>
      <c r="S93" s="40"/>
      <c r="Y93" s="40"/>
      <c r="Z93" s="40"/>
    </row>
    <row r="94" spans="1:34" s="6" customFormat="1">
      <c r="A94" s="44"/>
      <c r="B94" s="45"/>
      <c r="C94" s="46"/>
      <c r="D94" s="47"/>
      <c r="E94" s="48"/>
      <c r="F94" s="49"/>
      <c r="G94" s="49"/>
      <c r="H94" s="49"/>
      <c r="I94" s="49"/>
      <c r="J94" s="17"/>
      <c r="K94" s="91"/>
      <c r="L94" s="91"/>
      <c r="M94" s="17"/>
      <c r="N94" s="16"/>
      <c r="O94" s="92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0" t="s">
        <v>616</v>
      </c>
      <c r="B95" s="50"/>
      <c r="C95" s="50"/>
      <c r="D95" s="50"/>
      <c r="E95" s="51"/>
      <c r="F95" s="49"/>
      <c r="G95" s="49"/>
      <c r="H95" s="49"/>
      <c r="I95" s="49"/>
      <c r="J95" s="53"/>
      <c r="K95" s="12"/>
      <c r="L95" s="12"/>
      <c r="M95" s="12"/>
      <c r="N95" s="11"/>
      <c r="O95" s="53"/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38.25">
      <c r="A96" s="21" t="s">
        <v>16</v>
      </c>
      <c r="B96" s="21" t="s">
        <v>575</v>
      </c>
      <c r="C96" s="21"/>
      <c r="D96" s="22" t="s">
        <v>588</v>
      </c>
      <c r="E96" s="21" t="s">
        <v>589</v>
      </c>
      <c r="F96" s="21" t="s">
        <v>590</v>
      </c>
      <c r="G96" s="52" t="s">
        <v>609</v>
      </c>
      <c r="H96" s="21" t="s">
        <v>592</v>
      </c>
      <c r="I96" s="21" t="s">
        <v>593</v>
      </c>
      <c r="J96" s="20" t="s">
        <v>594</v>
      </c>
      <c r="K96" s="20" t="s">
        <v>617</v>
      </c>
      <c r="L96" s="63" t="s">
        <v>3630</v>
      </c>
      <c r="M96" s="77" t="s">
        <v>611</v>
      </c>
      <c r="N96" s="21" t="s">
        <v>612</v>
      </c>
      <c r="O96" s="21" t="s">
        <v>597</v>
      </c>
      <c r="P96" s="22" t="s">
        <v>598</v>
      </c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40" customFormat="1" ht="14.25">
      <c r="A97" s="522">
        <v>1</v>
      </c>
      <c r="B97" s="523">
        <v>44134</v>
      </c>
      <c r="C97" s="523"/>
      <c r="D97" s="505" t="s">
        <v>3650</v>
      </c>
      <c r="E97" s="436" t="s">
        <v>600</v>
      </c>
      <c r="F97" s="436">
        <v>13.2</v>
      </c>
      <c r="G97" s="457">
        <v>8</v>
      </c>
      <c r="H97" s="457">
        <v>17</v>
      </c>
      <c r="I97" s="457">
        <v>22</v>
      </c>
      <c r="J97" s="524" t="s">
        <v>3660</v>
      </c>
      <c r="K97" s="524">
        <f t="shared" ref="K97" si="90">H97-F97</f>
        <v>3.8000000000000007</v>
      </c>
      <c r="L97" s="525">
        <v>100</v>
      </c>
      <c r="M97" s="524">
        <f t="shared" ref="M97" si="91">(K97*N97)-100</f>
        <v>5125.0000000000009</v>
      </c>
      <c r="N97" s="524">
        <v>1375</v>
      </c>
      <c r="O97" s="526" t="s">
        <v>599</v>
      </c>
      <c r="P97" s="465">
        <v>44137</v>
      </c>
      <c r="Q97" s="387"/>
      <c r="R97" s="343" t="s">
        <v>602</v>
      </c>
      <c r="Z97" s="400"/>
      <c r="AA97" s="400"/>
      <c r="AB97" s="400"/>
      <c r="AC97" s="400"/>
      <c r="AD97" s="400"/>
      <c r="AE97" s="400"/>
      <c r="AF97" s="400"/>
      <c r="AG97" s="400"/>
      <c r="AH97" s="400"/>
    </row>
    <row r="98" spans="1:34" s="40" customFormat="1" ht="14.25">
      <c r="A98" s="522">
        <v>2</v>
      </c>
      <c r="B98" s="523">
        <v>44137</v>
      </c>
      <c r="C98" s="523"/>
      <c r="D98" s="505" t="s">
        <v>3661</v>
      </c>
      <c r="E98" s="436" t="s">
        <v>600</v>
      </c>
      <c r="F98" s="436">
        <v>12.5</v>
      </c>
      <c r="G98" s="457">
        <v>8</v>
      </c>
      <c r="H98" s="457">
        <v>15.25</v>
      </c>
      <c r="I98" s="457">
        <v>20</v>
      </c>
      <c r="J98" s="524" t="s">
        <v>3678</v>
      </c>
      <c r="K98" s="524">
        <f t="shared" ref="K98" si="92">H98-F98</f>
        <v>2.75</v>
      </c>
      <c r="L98" s="525">
        <v>100</v>
      </c>
      <c r="M98" s="524">
        <f t="shared" ref="M98" si="93">(K98*N98)-100</f>
        <v>3612.5</v>
      </c>
      <c r="N98" s="524">
        <v>1350</v>
      </c>
      <c r="O98" s="526" t="s">
        <v>599</v>
      </c>
      <c r="P98" s="465">
        <v>44138</v>
      </c>
      <c r="Q98" s="387"/>
      <c r="R98" s="343" t="s">
        <v>602</v>
      </c>
      <c r="Z98" s="400"/>
      <c r="AA98" s="400"/>
      <c r="AB98" s="400"/>
      <c r="AC98" s="400"/>
      <c r="AD98" s="400"/>
      <c r="AE98" s="400"/>
      <c r="AF98" s="400"/>
      <c r="AG98" s="400"/>
      <c r="AH98" s="400"/>
    </row>
    <row r="99" spans="1:34" s="40" customFormat="1" ht="14.25">
      <c r="A99" s="522">
        <v>3</v>
      </c>
      <c r="B99" s="523">
        <v>44137</v>
      </c>
      <c r="C99" s="523"/>
      <c r="D99" s="505" t="s">
        <v>3665</v>
      </c>
      <c r="E99" s="436" t="s">
        <v>600</v>
      </c>
      <c r="F99" s="436">
        <v>72</v>
      </c>
      <c r="G99" s="457">
        <v>30</v>
      </c>
      <c r="H99" s="457">
        <v>82.5</v>
      </c>
      <c r="I99" s="457">
        <v>130</v>
      </c>
      <c r="J99" s="524" t="s">
        <v>3666</v>
      </c>
      <c r="K99" s="524">
        <f t="shared" ref="K99" si="94">H99-F99</f>
        <v>10.5</v>
      </c>
      <c r="L99" s="525">
        <v>100</v>
      </c>
      <c r="M99" s="524">
        <f t="shared" ref="M99" si="95">(K99*N99)-100</f>
        <v>687.5</v>
      </c>
      <c r="N99" s="524">
        <v>75</v>
      </c>
      <c r="O99" s="526" t="s">
        <v>599</v>
      </c>
      <c r="P99" s="465">
        <v>44137</v>
      </c>
      <c r="Q99" s="387"/>
      <c r="R99" s="343" t="s">
        <v>3186</v>
      </c>
      <c r="Z99" s="400"/>
      <c r="AA99" s="400"/>
      <c r="AB99" s="400"/>
      <c r="AC99" s="400"/>
      <c r="AD99" s="400"/>
      <c r="AE99" s="400"/>
      <c r="AF99" s="400"/>
      <c r="AG99" s="400"/>
      <c r="AH99" s="400"/>
    </row>
    <row r="100" spans="1:34" s="40" customFormat="1" ht="14.25">
      <c r="A100" s="544">
        <v>4</v>
      </c>
      <c r="B100" s="545">
        <v>44138</v>
      </c>
      <c r="C100" s="545"/>
      <c r="D100" s="466" t="s">
        <v>3674</v>
      </c>
      <c r="E100" s="467" t="s">
        <v>600</v>
      </c>
      <c r="F100" s="467">
        <v>105</v>
      </c>
      <c r="G100" s="541">
        <v>60</v>
      </c>
      <c r="H100" s="541">
        <v>60</v>
      </c>
      <c r="I100" s="541">
        <v>180</v>
      </c>
      <c r="J100" s="546" t="s">
        <v>3679</v>
      </c>
      <c r="K100" s="546">
        <f t="shared" ref="K100:K103" si="96">H100-F100</f>
        <v>-45</v>
      </c>
      <c r="L100" s="547">
        <v>100</v>
      </c>
      <c r="M100" s="546">
        <f t="shared" ref="M100:M103" si="97">(K100*N100)-100</f>
        <v>-3475</v>
      </c>
      <c r="N100" s="546">
        <v>75</v>
      </c>
      <c r="O100" s="432" t="s">
        <v>663</v>
      </c>
      <c r="P100" s="420">
        <v>44139</v>
      </c>
      <c r="Q100" s="387"/>
      <c r="R100" s="343" t="s">
        <v>3186</v>
      </c>
      <c r="Z100" s="400"/>
      <c r="AA100" s="400"/>
      <c r="AB100" s="400"/>
      <c r="AC100" s="400"/>
      <c r="AD100" s="400"/>
      <c r="AE100" s="400"/>
      <c r="AF100" s="400"/>
      <c r="AG100" s="400"/>
      <c r="AH100" s="400"/>
    </row>
    <row r="101" spans="1:34" s="40" customFormat="1" ht="14.25">
      <c r="A101" s="522">
        <v>5</v>
      </c>
      <c r="B101" s="523">
        <v>44140</v>
      </c>
      <c r="C101" s="523"/>
      <c r="D101" s="505" t="s">
        <v>3703</v>
      </c>
      <c r="E101" s="436" t="s">
        <v>600</v>
      </c>
      <c r="F101" s="436">
        <v>15</v>
      </c>
      <c r="G101" s="457">
        <v>10</v>
      </c>
      <c r="H101" s="457">
        <v>17.2</v>
      </c>
      <c r="I101" s="457">
        <v>23</v>
      </c>
      <c r="J101" s="524" t="s">
        <v>3704</v>
      </c>
      <c r="K101" s="524">
        <f t="shared" si="96"/>
        <v>2.1999999999999993</v>
      </c>
      <c r="L101" s="525">
        <v>100</v>
      </c>
      <c r="M101" s="524">
        <f t="shared" si="97"/>
        <v>2869.9999999999991</v>
      </c>
      <c r="N101" s="524">
        <v>1350</v>
      </c>
      <c r="O101" s="526" t="s">
        <v>599</v>
      </c>
      <c r="P101" s="548">
        <v>44140</v>
      </c>
      <c r="Q101" s="387"/>
      <c r="R101" s="343" t="s">
        <v>602</v>
      </c>
      <c r="Z101" s="400"/>
      <c r="AA101" s="400"/>
      <c r="AB101" s="400"/>
      <c r="AC101" s="400"/>
      <c r="AD101" s="400"/>
      <c r="AE101" s="400"/>
      <c r="AF101" s="400"/>
      <c r="AG101" s="400"/>
      <c r="AH101" s="400"/>
    </row>
    <row r="102" spans="1:34" s="40" customFormat="1" ht="14.25">
      <c r="A102" s="522">
        <v>6</v>
      </c>
      <c r="B102" s="523">
        <v>44140</v>
      </c>
      <c r="C102" s="523"/>
      <c r="D102" s="505" t="s">
        <v>3706</v>
      </c>
      <c r="E102" s="436" t="s">
        <v>600</v>
      </c>
      <c r="F102" s="436">
        <v>45</v>
      </c>
      <c r="G102" s="457">
        <v>29</v>
      </c>
      <c r="H102" s="457">
        <v>52</v>
      </c>
      <c r="I102" s="457">
        <v>70</v>
      </c>
      <c r="J102" s="524" t="s">
        <v>3715</v>
      </c>
      <c r="K102" s="524">
        <f t="shared" si="96"/>
        <v>7</v>
      </c>
      <c r="L102" s="525">
        <v>100</v>
      </c>
      <c r="M102" s="524">
        <f t="shared" si="97"/>
        <v>2000</v>
      </c>
      <c r="N102" s="524">
        <v>300</v>
      </c>
      <c r="O102" s="526" t="s">
        <v>599</v>
      </c>
      <c r="P102" s="465">
        <v>44141</v>
      </c>
      <c r="Q102" s="387"/>
      <c r="R102" s="343" t="s">
        <v>602</v>
      </c>
      <c r="Z102" s="400"/>
      <c r="AA102" s="400"/>
      <c r="AB102" s="400"/>
      <c r="AC102" s="400"/>
      <c r="AD102" s="400"/>
      <c r="AE102" s="400"/>
      <c r="AF102" s="400"/>
      <c r="AG102" s="400"/>
      <c r="AH102" s="400"/>
    </row>
    <row r="103" spans="1:34" s="40" customFormat="1" ht="14.25">
      <c r="A103" s="522">
        <v>7</v>
      </c>
      <c r="B103" s="523">
        <v>44141</v>
      </c>
      <c r="C103" s="523"/>
      <c r="D103" s="505" t="s">
        <v>3703</v>
      </c>
      <c r="E103" s="436" t="s">
        <v>600</v>
      </c>
      <c r="F103" s="436">
        <v>16.5</v>
      </c>
      <c r="G103" s="457">
        <v>11.5</v>
      </c>
      <c r="H103" s="457">
        <v>18.25</v>
      </c>
      <c r="I103" s="457">
        <v>25</v>
      </c>
      <c r="J103" s="524" t="s">
        <v>3722</v>
      </c>
      <c r="K103" s="524">
        <f t="shared" si="96"/>
        <v>1.75</v>
      </c>
      <c r="L103" s="525">
        <v>100</v>
      </c>
      <c r="M103" s="524">
        <f t="shared" si="97"/>
        <v>2262.5</v>
      </c>
      <c r="N103" s="524">
        <v>1350</v>
      </c>
      <c r="O103" s="526" t="s">
        <v>599</v>
      </c>
      <c r="P103" s="465">
        <v>44144</v>
      </c>
      <c r="Q103" s="387"/>
      <c r="R103" s="343" t="s">
        <v>602</v>
      </c>
      <c r="Z103" s="400"/>
      <c r="AA103" s="400"/>
      <c r="AB103" s="400"/>
      <c r="AC103" s="400"/>
      <c r="AD103" s="400"/>
      <c r="AE103" s="400"/>
      <c r="AF103" s="400"/>
      <c r="AG103" s="400"/>
      <c r="AH103" s="400"/>
    </row>
    <row r="104" spans="1:34" s="40" customFormat="1" ht="14.25">
      <c r="A104" s="522">
        <v>8</v>
      </c>
      <c r="B104" s="523">
        <v>44141</v>
      </c>
      <c r="C104" s="523"/>
      <c r="D104" s="505" t="s">
        <v>3714</v>
      </c>
      <c r="E104" s="436" t="s">
        <v>600</v>
      </c>
      <c r="F104" s="436">
        <v>46</v>
      </c>
      <c r="G104" s="457">
        <v>30</v>
      </c>
      <c r="H104" s="457">
        <v>53</v>
      </c>
      <c r="I104" s="457">
        <v>70</v>
      </c>
      <c r="J104" s="524" t="s">
        <v>3715</v>
      </c>
      <c r="K104" s="524">
        <f t="shared" ref="K104:K105" si="98">H104-F104</f>
        <v>7</v>
      </c>
      <c r="L104" s="525">
        <v>100</v>
      </c>
      <c r="M104" s="524">
        <f t="shared" ref="M104:M105" si="99">(K104*N104)-100</f>
        <v>2000</v>
      </c>
      <c r="N104" s="524">
        <v>300</v>
      </c>
      <c r="O104" s="526" t="s">
        <v>599</v>
      </c>
      <c r="P104" s="548">
        <v>44141</v>
      </c>
      <c r="Q104" s="387"/>
      <c r="R104" s="343" t="s">
        <v>3186</v>
      </c>
      <c r="Z104" s="400"/>
      <c r="AA104" s="400"/>
      <c r="AB104" s="400"/>
      <c r="AC104" s="400"/>
      <c r="AD104" s="400"/>
      <c r="AE104" s="400"/>
      <c r="AF104" s="400"/>
      <c r="AG104" s="400"/>
      <c r="AH104" s="400"/>
    </row>
    <row r="105" spans="1:34" s="6" customFormat="1" ht="14.25">
      <c r="A105" s="522">
        <v>9</v>
      </c>
      <c r="B105" s="523">
        <v>44141</v>
      </c>
      <c r="C105" s="523"/>
      <c r="D105" s="505" t="s">
        <v>3718</v>
      </c>
      <c r="E105" s="436" t="s">
        <v>600</v>
      </c>
      <c r="F105" s="436">
        <v>44.5</v>
      </c>
      <c r="G105" s="457">
        <v>29</v>
      </c>
      <c r="H105" s="457">
        <v>52</v>
      </c>
      <c r="I105" s="457">
        <v>70</v>
      </c>
      <c r="J105" s="524" t="s">
        <v>3721</v>
      </c>
      <c r="K105" s="524">
        <f t="shared" si="98"/>
        <v>7.5</v>
      </c>
      <c r="L105" s="525">
        <v>100</v>
      </c>
      <c r="M105" s="524">
        <f t="shared" si="99"/>
        <v>2150</v>
      </c>
      <c r="N105" s="524">
        <v>300</v>
      </c>
      <c r="O105" s="526" t="s">
        <v>599</v>
      </c>
      <c r="P105" s="465">
        <v>44144</v>
      </c>
      <c r="Q105" s="4"/>
      <c r="R105" s="408" t="s">
        <v>602</v>
      </c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554" customFormat="1" ht="14.25">
      <c r="A106" s="522">
        <v>10</v>
      </c>
      <c r="B106" s="523">
        <v>44144</v>
      </c>
      <c r="C106" s="523"/>
      <c r="D106" s="505" t="s">
        <v>3723</v>
      </c>
      <c r="E106" s="436" t="s">
        <v>600</v>
      </c>
      <c r="F106" s="436">
        <v>2.4</v>
      </c>
      <c r="G106" s="457">
        <v>1</v>
      </c>
      <c r="H106" s="457">
        <v>2.95</v>
      </c>
      <c r="I106" s="457" t="s">
        <v>3724</v>
      </c>
      <c r="J106" s="524" t="s">
        <v>3737</v>
      </c>
      <c r="K106" s="524">
        <f t="shared" ref="K106:K108" si="100">H106-F106</f>
        <v>0.55000000000000027</v>
      </c>
      <c r="L106" s="525">
        <v>100</v>
      </c>
      <c r="M106" s="524">
        <f t="shared" ref="M106:M108" si="101">(K106*N106)-100</f>
        <v>1935.0000000000009</v>
      </c>
      <c r="N106" s="524">
        <v>3700</v>
      </c>
      <c r="O106" s="526" t="s">
        <v>599</v>
      </c>
      <c r="P106" s="465">
        <v>44145</v>
      </c>
      <c r="Q106" s="552"/>
      <c r="R106" s="553" t="s">
        <v>602</v>
      </c>
      <c r="Z106" s="555"/>
      <c r="AA106" s="555"/>
      <c r="AB106" s="555"/>
      <c r="AC106" s="555"/>
      <c r="AD106" s="555"/>
      <c r="AE106" s="555"/>
      <c r="AF106" s="555"/>
      <c r="AG106" s="555"/>
      <c r="AH106" s="555"/>
    </row>
    <row r="107" spans="1:34" s="554" customFormat="1" ht="14.25">
      <c r="A107" s="544">
        <v>11</v>
      </c>
      <c r="B107" s="545">
        <v>44144</v>
      </c>
      <c r="C107" s="545"/>
      <c r="D107" s="466" t="s">
        <v>3728</v>
      </c>
      <c r="E107" s="467" t="s">
        <v>600</v>
      </c>
      <c r="F107" s="467">
        <v>320</v>
      </c>
      <c r="G107" s="541">
        <v>140</v>
      </c>
      <c r="H107" s="541">
        <v>95</v>
      </c>
      <c r="I107" s="541" t="s">
        <v>3729</v>
      </c>
      <c r="J107" s="546" t="s">
        <v>3747</v>
      </c>
      <c r="K107" s="546">
        <f t="shared" si="100"/>
        <v>-225</v>
      </c>
      <c r="L107" s="547">
        <v>100</v>
      </c>
      <c r="M107" s="546">
        <f t="shared" si="101"/>
        <v>-5725</v>
      </c>
      <c r="N107" s="546">
        <v>25</v>
      </c>
      <c r="O107" s="432" t="s">
        <v>663</v>
      </c>
      <c r="P107" s="420">
        <v>44145</v>
      </c>
      <c r="Q107" s="552"/>
      <c r="R107" s="553" t="s">
        <v>602</v>
      </c>
      <c r="Z107" s="555"/>
      <c r="AA107" s="555"/>
      <c r="AB107" s="555"/>
      <c r="AC107" s="555"/>
      <c r="AD107" s="555"/>
      <c r="AE107" s="555"/>
      <c r="AF107" s="555"/>
      <c r="AG107" s="555"/>
      <c r="AH107" s="555"/>
    </row>
    <row r="108" spans="1:34" s="554" customFormat="1" ht="14.25">
      <c r="A108" s="522">
        <v>12</v>
      </c>
      <c r="B108" s="523">
        <v>44145</v>
      </c>
      <c r="C108" s="523"/>
      <c r="D108" s="505" t="s">
        <v>3661</v>
      </c>
      <c r="E108" s="436" t="s">
        <v>600</v>
      </c>
      <c r="F108" s="436">
        <v>11.5</v>
      </c>
      <c r="G108" s="457">
        <v>6.5</v>
      </c>
      <c r="H108" s="457">
        <v>13.35</v>
      </c>
      <c r="I108" s="457">
        <v>20</v>
      </c>
      <c r="J108" s="524" t="s">
        <v>3771</v>
      </c>
      <c r="K108" s="524">
        <f t="shared" si="100"/>
        <v>1.8499999999999996</v>
      </c>
      <c r="L108" s="525">
        <v>100</v>
      </c>
      <c r="M108" s="524">
        <f t="shared" si="101"/>
        <v>2397.4999999999995</v>
      </c>
      <c r="N108" s="524">
        <v>1350</v>
      </c>
      <c r="O108" s="526" t="s">
        <v>599</v>
      </c>
      <c r="P108" s="465">
        <v>44147</v>
      </c>
      <c r="Q108" s="552"/>
      <c r="R108" s="553" t="s">
        <v>602</v>
      </c>
      <c r="Z108" s="555"/>
      <c r="AA108" s="555"/>
      <c r="AB108" s="555"/>
      <c r="AC108" s="555"/>
      <c r="AD108" s="555"/>
      <c r="AE108" s="555"/>
      <c r="AF108" s="555"/>
      <c r="AG108" s="555"/>
      <c r="AH108" s="555"/>
    </row>
    <row r="109" spans="1:34" s="554" customFormat="1" ht="14.25">
      <c r="A109" s="544">
        <v>13</v>
      </c>
      <c r="B109" s="545">
        <v>44145</v>
      </c>
      <c r="C109" s="545"/>
      <c r="D109" s="466" t="s">
        <v>3728</v>
      </c>
      <c r="E109" s="467" t="s">
        <v>600</v>
      </c>
      <c r="F109" s="467">
        <v>320</v>
      </c>
      <c r="G109" s="541">
        <v>140</v>
      </c>
      <c r="H109" s="541">
        <v>140</v>
      </c>
      <c r="I109" s="541" t="s">
        <v>3729</v>
      </c>
      <c r="J109" s="546" t="s">
        <v>3739</v>
      </c>
      <c r="K109" s="546">
        <f t="shared" ref="K109:K111" si="102">H109-F109</f>
        <v>-180</v>
      </c>
      <c r="L109" s="547">
        <v>100</v>
      </c>
      <c r="M109" s="546">
        <f t="shared" ref="M109:M111" si="103">(K109*N109)-100</f>
        <v>-4600</v>
      </c>
      <c r="N109" s="546">
        <v>25</v>
      </c>
      <c r="O109" s="432" t="s">
        <v>663</v>
      </c>
      <c r="P109" s="420">
        <v>44145</v>
      </c>
      <c r="Q109" s="552"/>
      <c r="R109" s="553" t="s">
        <v>602</v>
      </c>
      <c r="Z109" s="555"/>
      <c r="AA109" s="555"/>
      <c r="AB109" s="555"/>
      <c r="AC109" s="555"/>
      <c r="AD109" s="555"/>
      <c r="AE109" s="555"/>
      <c r="AF109" s="555"/>
      <c r="AG109" s="555"/>
      <c r="AH109" s="555"/>
    </row>
    <row r="110" spans="1:34" s="554" customFormat="1" ht="14.25">
      <c r="A110" s="522">
        <v>14</v>
      </c>
      <c r="B110" s="523">
        <v>44145</v>
      </c>
      <c r="C110" s="523"/>
      <c r="D110" s="505" t="s">
        <v>3740</v>
      </c>
      <c r="E110" s="436" t="s">
        <v>600</v>
      </c>
      <c r="F110" s="436">
        <v>39.5</v>
      </c>
      <c r="G110" s="457"/>
      <c r="H110" s="457">
        <v>54</v>
      </c>
      <c r="I110" s="457">
        <v>95</v>
      </c>
      <c r="J110" s="524" t="s">
        <v>3741</v>
      </c>
      <c r="K110" s="524">
        <f t="shared" si="102"/>
        <v>14.5</v>
      </c>
      <c r="L110" s="525">
        <v>100</v>
      </c>
      <c r="M110" s="524">
        <f t="shared" si="103"/>
        <v>987.5</v>
      </c>
      <c r="N110" s="524">
        <v>75</v>
      </c>
      <c r="O110" s="526" t="s">
        <v>599</v>
      </c>
      <c r="P110" s="548">
        <v>44145</v>
      </c>
      <c r="Q110" s="552"/>
      <c r="R110" s="553" t="s">
        <v>3186</v>
      </c>
      <c r="Z110" s="555"/>
      <c r="AA110" s="555"/>
      <c r="AB110" s="555"/>
      <c r="AC110" s="555"/>
      <c r="AD110" s="555"/>
      <c r="AE110" s="555"/>
      <c r="AF110" s="555"/>
      <c r="AG110" s="555"/>
      <c r="AH110" s="555"/>
    </row>
    <row r="111" spans="1:34" s="554" customFormat="1" ht="14.25">
      <c r="A111" s="522">
        <v>15</v>
      </c>
      <c r="B111" s="523">
        <v>44146</v>
      </c>
      <c r="C111" s="523"/>
      <c r="D111" s="505" t="s">
        <v>3749</v>
      </c>
      <c r="E111" s="436" t="s">
        <v>600</v>
      </c>
      <c r="F111" s="436">
        <v>44</v>
      </c>
      <c r="G111" s="457">
        <v>29</v>
      </c>
      <c r="H111" s="457">
        <v>56.5</v>
      </c>
      <c r="I111" s="457">
        <v>70</v>
      </c>
      <c r="J111" s="524" t="s">
        <v>3683</v>
      </c>
      <c r="K111" s="524">
        <f t="shared" si="102"/>
        <v>12.5</v>
      </c>
      <c r="L111" s="525">
        <v>100</v>
      </c>
      <c r="M111" s="524">
        <f t="shared" si="103"/>
        <v>3650</v>
      </c>
      <c r="N111" s="524">
        <v>300</v>
      </c>
      <c r="O111" s="526" t="s">
        <v>599</v>
      </c>
      <c r="P111" s="465">
        <v>44147</v>
      </c>
      <c r="Q111" s="552"/>
      <c r="R111" s="553" t="s">
        <v>3186</v>
      </c>
      <c r="Z111" s="555"/>
      <c r="AA111" s="555"/>
      <c r="AB111" s="555"/>
      <c r="AC111" s="555"/>
      <c r="AD111" s="555"/>
      <c r="AE111" s="555"/>
      <c r="AF111" s="555"/>
      <c r="AG111" s="555"/>
      <c r="AH111" s="555"/>
    </row>
    <row r="112" spans="1:34" s="554" customFormat="1" ht="14.25">
      <c r="A112" s="522">
        <v>16</v>
      </c>
      <c r="B112" s="523">
        <v>44146</v>
      </c>
      <c r="C112" s="523"/>
      <c r="D112" s="505" t="s">
        <v>3750</v>
      </c>
      <c r="E112" s="436" t="s">
        <v>600</v>
      </c>
      <c r="F112" s="436">
        <v>45.5</v>
      </c>
      <c r="G112" s="457"/>
      <c r="H112" s="457">
        <v>59</v>
      </c>
      <c r="I112" s="457">
        <v>95</v>
      </c>
      <c r="J112" s="524" t="s">
        <v>3753</v>
      </c>
      <c r="K112" s="524">
        <f t="shared" ref="K112" si="104">H112-F112</f>
        <v>13.5</v>
      </c>
      <c r="L112" s="525">
        <v>100</v>
      </c>
      <c r="M112" s="524">
        <f t="shared" ref="M112" si="105">(K112*N112)-100</f>
        <v>912.5</v>
      </c>
      <c r="N112" s="524">
        <v>75</v>
      </c>
      <c r="O112" s="526" t="s">
        <v>599</v>
      </c>
      <c r="P112" s="548">
        <v>44146</v>
      </c>
      <c r="Q112" s="552"/>
      <c r="R112" s="553" t="s">
        <v>3186</v>
      </c>
      <c r="Z112" s="555"/>
      <c r="AA112" s="555"/>
      <c r="AB112" s="555"/>
      <c r="AC112" s="555"/>
      <c r="AD112" s="555"/>
      <c r="AE112" s="555"/>
      <c r="AF112" s="555"/>
      <c r="AG112" s="555"/>
      <c r="AH112" s="555"/>
    </row>
    <row r="113" spans="1:34" s="554" customFormat="1" ht="14.25">
      <c r="A113" s="522">
        <v>17</v>
      </c>
      <c r="B113" s="523">
        <v>44146</v>
      </c>
      <c r="C113" s="523"/>
      <c r="D113" s="505" t="s">
        <v>3761</v>
      </c>
      <c r="E113" s="436" t="s">
        <v>3627</v>
      </c>
      <c r="F113" s="436">
        <v>88</v>
      </c>
      <c r="G113" s="457">
        <v>140</v>
      </c>
      <c r="H113" s="457">
        <v>65</v>
      </c>
      <c r="I113" s="457">
        <v>1</v>
      </c>
      <c r="J113" s="524" t="s">
        <v>3764</v>
      </c>
      <c r="K113" s="524">
        <f>F113-H113</f>
        <v>23</v>
      </c>
      <c r="L113" s="525">
        <v>100</v>
      </c>
      <c r="M113" s="524">
        <f t="shared" ref="M113" si="106">(K113*N113)-100</f>
        <v>1625</v>
      </c>
      <c r="N113" s="524">
        <v>75</v>
      </c>
      <c r="O113" s="526" t="s">
        <v>599</v>
      </c>
      <c r="P113" s="465">
        <v>44147</v>
      </c>
      <c r="Q113" s="552"/>
      <c r="R113" s="553" t="s">
        <v>602</v>
      </c>
      <c r="Z113" s="555"/>
      <c r="AA113" s="555"/>
      <c r="AB113" s="555"/>
      <c r="AC113" s="555"/>
      <c r="AD113" s="555"/>
      <c r="AE113" s="555"/>
      <c r="AF113" s="555"/>
      <c r="AG113" s="555"/>
      <c r="AH113" s="555"/>
    </row>
    <row r="114" spans="1:34" s="554" customFormat="1" ht="14.25">
      <c r="A114" s="522">
        <v>18</v>
      </c>
      <c r="B114" s="523">
        <v>44146</v>
      </c>
      <c r="C114" s="523"/>
      <c r="D114" s="505" t="s">
        <v>3762</v>
      </c>
      <c r="E114" s="436" t="s">
        <v>600</v>
      </c>
      <c r="F114" s="436">
        <v>29</v>
      </c>
      <c r="G114" s="457"/>
      <c r="H114" s="457">
        <v>41</v>
      </c>
      <c r="I114" s="457" t="s">
        <v>3763</v>
      </c>
      <c r="J114" s="524" t="s">
        <v>3752</v>
      </c>
      <c r="K114" s="524">
        <f t="shared" ref="K114:K115" si="107">H114-F114</f>
        <v>12</v>
      </c>
      <c r="L114" s="525">
        <v>100</v>
      </c>
      <c r="M114" s="524">
        <f t="shared" ref="M114:M115" si="108">(K114*N114)-100</f>
        <v>800</v>
      </c>
      <c r="N114" s="524">
        <v>75</v>
      </c>
      <c r="O114" s="526" t="s">
        <v>599</v>
      </c>
      <c r="P114" s="548">
        <v>44146</v>
      </c>
      <c r="Q114" s="552"/>
      <c r="R114" s="553" t="s">
        <v>3186</v>
      </c>
      <c r="Z114" s="555"/>
      <c r="AA114" s="555"/>
      <c r="AB114" s="555"/>
      <c r="AC114" s="555"/>
      <c r="AD114" s="555"/>
      <c r="AE114" s="555"/>
      <c r="AF114" s="555"/>
      <c r="AG114" s="555"/>
      <c r="AH114" s="555"/>
    </row>
    <row r="115" spans="1:34" s="554" customFormat="1" ht="14.25">
      <c r="A115" s="522">
        <v>19</v>
      </c>
      <c r="B115" s="523">
        <v>44147</v>
      </c>
      <c r="C115" s="523"/>
      <c r="D115" s="505" t="s">
        <v>3772</v>
      </c>
      <c r="E115" s="436" t="s">
        <v>600</v>
      </c>
      <c r="F115" s="436">
        <v>25</v>
      </c>
      <c r="G115" s="457">
        <v>16</v>
      </c>
      <c r="H115" s="457">
        <v>30.5</v>
      </c>
      <c r="I115" s="457" t="s">
        <v>3773</v>
      </c>
      <c r="J115" s="524" t="s">
        <v>3782</v>
      </c>
      <c r="K115" s="524">
        <f t="shared" si="107"/>
        <v>5.5</v>
      </c>
      <c r="L115" s="525">
        <v>100</v>
      </c>
      <c r="M115" s="524">
        <f t="shared" si="108"/>
        <v>2925</v>
      </c>
      <c r="N115" s="524">
        <v>550</v>
      </c>
      <c r="O115" s="526" t="s">
        <v>599</v>
      </c>
      <c r="P115" s="548">
        <v>44147</v>
      </c>
      <c r="Q115" s="552"/>
      <c r="R115" s="553" t="s">
        <v>602</v>
      </c>
      <c r="Z115" s="555"/>
      <c r="AA115" s="555"/>
      <c r="AB115" s="555"/>
      <c r="AC115" s="555"/>
      <c r="AD115" s="555"/>
      <c r="AE115" s="555"/>
      <c r="AF115" s="555"/>
      <c r="AG115" s="555"/>
      <c r="AH115" s="555"/>
    </row>
    <row r="116" spans="1:34" s="554" customFormat="1" ht="14.25">
      <c r="A116" s="463">
        <v>20</v>
      </c>
      <c r="B116" s="492">
        <v>44147</v>
      </c>
      <c r="C116" s="493"/>
      <c r="D116" s="484" t="s">
        <v>3703</v>
      </c>
      <c r="E116" s="485" t="s">
        <v>600</v>
      </c>
      <c r="F116" s="443" t="s">
        <v>3779</v>
      </c>
      <c r="G116" s="443">
        <v>6.5</v>
      </c>
      <c r="H116" s="443"/>
      <c r="I116" s="376">
        <v>20</v>
      </c>
      <c r="J116" s="376" t="s">
        <v>601</v>
      </c>
      <c r="K116" s="376"/>
      <c r="L116" s="476"/>
      <c r="M116" s="376"/>
      <c r="N116" s="376"/>
      <c r="O116" s="412"/>
      <c r="P116" s="481"/>
      <c r="Q116" s="552"/>
      <c r="R116" s="553" t="s">
        <v>602</v>
      </c>
      <c r="Z116" s="555"/>
      <c r="AA116" s="555"/>
      <c r="AB116" s="555"/>
      <c r="AC116" s="555"/>
      <c r="AD116" s="555"/>
      <c r="AE116" s="555"/>
      <c r="AF116" s="555"/>
      <c r="AG116" s="555"/>
      <c r="AH116" s="555"/>
    </row>
    <row r="117" spans="1:34" s="554" customFormat="1" ht="14.25">
      <c r="A117" s="463">
        <v>21</v>
      </c>
      <c r="B117" s="492">
        <v>44147</v>
      </c>
      <c r="C117" s="493"/>
      <c r="D117" s="484" t="s">
        <v>3772</v>
      </c>
      <c r="E117" s="485" t="s">
        <v>600</v>
      </c>
      <c r="F117" s="443" t="s">
        <v>3774</v>
      </c>
      <c r="G117" s="443">
        <v>16</v>
      </c>
      <c r="H117" s="443"/>
      <c r="I117" s="376" t="s">
        <v>3773</v>
      </c>
      <c r="J117" s="376" t="s">
        <v>601</v>
      </c>
      <c r="K117" s="376"/>
      <c r="L117" s="476"/>
      <c r="M117" s="376"/>
      <c r="N117" s="376"/>
      <c r="O117" s="412"/>
      <c r="P117" s="481"/>
      <c r="Q117" s="552"/>
      <c r="R117" s="553" t="s">
        <v>602</v>
      </c>
      <c r="Z117" s="555"/>
      <c r="AA117" s="555"/>
      <c r="AB117" s="555"/>
      <c r="AC117" s="555"/>
      <c r="AD117" s="555"/>
      <c r="AE117" s="555"/>
      <c r="AF117" s="555"/>
      <c r="AG117" s="555"/>
      <c r="AH117" s="555"/>
    </row>
    <row r="118" spans="1:34" s="40" customFormat="1" ht="14.25">
      <c r="A118" s="463"/>
      <c r="B118" s="441"/>
      <c r="C118" s="441"/>
      <c r="D118" s="442"/>
      <c r="E118" s="443"/>
      <c r="F118" s="443"/>
      <c r="G118" s="418"/>
      <c r="H118" s="418"/>
      <c r="I118" s="418"/>
      <c r="J118" s="376"/>
      <c r="K118" s="376"/>
      <c r="L118" s="476"/>
      <c r="M118" s="376"/>
      <c r="N118" s="376"/>
      <c r="O118" s="412"/>
      <c r="P118" s="481"/>
      <c r="Q118" s="387"/>
      <c r="R118" s="343"/>
      <c r="Z118" s="400"/>
      <c r="AA118" s="400"/>
      <c r="AB118" s="400"/>
      <c r="AC118" s="400"/>
      <c r="AD118" s="400"/>
      <c r="AE118" s="400"/>
      <c r="AF118" s="400"/>
      <c r="AG118" s="400"/>
      <c r="AH118" s="400"/>
    </row>
    <row r="119" spans="1:34" s="40" customFormat="1" ht="14.25">
      <c r="A119" s="36"/>
      <c r="B119" s="469"/>
      <c r="C119" s="469"/>
      <c r="D119" s="470"/>
      <c r="E119" s="471"/>
      <c r="F119" s="471"/>
      <c r="G119" s="472"/>
      <c r="H119" s="472"/>
      <c r="I119" s="471"/>
      <c r="J119" s="461"/>
      <c r="K119" s="461"/>
      <c r="L119" s="461"/>
      <c r="M119" s="461"/>
      <c r="N119" s="461"/>
      <c r="O119" s="461"/>
      <c r="P119" s="461"/>
      <c r="Q119" s="387"/>
      <c r="R119" s="343"/>
      <c r="Z119" s="400"/>
      <c r="AA119" s="400"/>
      <c r="AB119" s="400"/>
      <c r="AC119" s="400"/>
      <c r="AD119" s="400"/>
      <c r="AE119" s="400"/>
      <c r="AF119" s="400"/>
      <c r="AG119" s="400"/>
      <c r="AH119" s="400"/>
    </row>
    <row r="120" spans="1:34" s="40" customFormat="1" ht="14.25">
      <c r="A120" s="36"/>
      <c r="B120" s="469"/>
      <c r="C120" s="469"/>
      <c r="D120" s="470"/>
      <c r="E120" s="471"/>
      <c r="F120" s="471"/>
      <c r="G120" s="472"/>
      <c r="H120" s="472"/>
      <c r="I120" s="471"/>
      <c r="J120" s="461"/>
      <c r="K120" s="461"/>
      <c r="L120" s="461"/>
      <c r="M120" s="461"/>
      <c r="N120" s="461"/>
      <c r="O120" s="461"/>
      <c r="P120" s="461"/>
      <c r="Q120" s="387"/>
      <c r="R120" s="343"/>
      <c r="Z120" s="400"/>
      <c r="AA120" s="400"/>
      <c r="AB120" s="400"/>
      <c r="AC120" s="400"/>
      <c r="AD120" s="400"/>
      <c r="AE120" s="400"/>
      <c r="AF120" s="400"/>
      <c r="AG120" s="400"/>
      <c r="AH120" s="400"/>
    </row>
    <row r="121" spans="1:34" s="40" customFormat="1" ht="14.25">
      <c r="A121" s="36"/>
      <c r="B121" s="469"/>
      <c r="C121" s="469"/>
      <c r="D121" s="470"/>
      <c r="E121" s="471"/>
      <c r="F121" s="471"/>
      <c r="G121" s="472"/>
      <c r="H121" s="472"/>
      <c r="I121" s="471"/>
      <c r="J121" s="461"/>
      <c r="K121" s="461"/>
      <c r="L121" s="461"/>
      <c r="M121" s="461"/>
      <c r="N121" s="461"/>
      <c r="O121" s="473"/>
      <c r="P121" s="461"/>
      <c r="Q121" s="387"/>
      <c r="R121" s="343"/>
      <c r="Z121" s="400"/>
      <c r="AA121" s="400"/>
      <c r="AB121" s="400"/>
      <c r="AC121" s="400"/>
      <c r="AD121" s="400"/>
      <c r="AE121" s="400"/>
      <c r="AF121" s="400"/>
      <c r="AG121" s="400"/>
      <c r="AH121" s="400"/>
    </row>
    <row r="122" spans="1:34" s="40" customFormat="1" ht="14.25">
      <c r="A122" s="377"/>
      <c r="B122" s="378"/>
      <c r="C122" s="378"/>
      <c r="D122" s="379"/>
      <c r="E122" s="377"/>
      <c r="F122" s="401"/>
      <c r="G122" s="377"/>
      <c r="H122" s="377"/>
      <c r="I122" s="377"/>
      <c r="J122" s="378"/>
      <c r="K122" s="402"/>
      <c r="L122" s="377"/>
      <c r="M122" s="377"/>
      <c r="N122" s="377"/>
      <c r="O122" s="403"/>
      <c r="P122" s="387"/>
      <c r="Q122" s="387"/>
      <c r="R122" s="343"/>
      <c r="Z122" s="400"/>
      <c r="AA122" s="400"/>
      <c r="AB122" s="400"/>
      <c r="AC122" s="400"/>
      <c r="AD122" s="400"/>
      <c r="AE122" s="400"/>
      <c r="AF122" s="400"/>
      <c r="AG122" s="400"/>
      <c r="AH122" s="400"/>
    </row>
    <row r="123" spans="1:34" ht="15">
      <c r="A123" s="99" t="s">
        <v>618</v>
      </c>
      <c r="B123" s="100"/>
      <c r="C123" s="100"/>
      <c r="D123" s="101"/>
      <c r="E123" s="34"/>
      <c r="F123" s="32"/>
      <c r="G123" s="32"/>
      <c r="H123" s="73"/>
      <c r="I123" s="119"/>
      <c r="J123" s="120"/>
      <c r="K123" s="17"/>
      <c r="L123" s="17"/>
      <c r="M123" s="17"/>
      <c r="N123" s="11"/>
      <c r="O123" s="53"/>
      <c r="Q123" s="95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575</v>
      </c>
      <c r="C124" s="21"/>
      <c r="D124" s="22" t="s">
        <v>588</v>
      </c>
      <c r="E124" s="21" t="s">
        <v>589</v>
      </c>
      <c r="F124" s="21" t="s">
        <v>590</v>
      </c>
      <c r="G124" s="21" t="s">
        <v>591</v>
      </c>
      <c r="H124" s="21" t="s">
        <v>592</v>
      </c>
      <c r="I124" s="21" t="s">
        <v>593</v>
      </c>
      <c r="J124" s="20" t="s">
        <v>594</v>
      </c>
      <c r="K124" s="62" t="s">
        <v>610</v>
      </c>
      <c r="L124" s="452" t="s">
        <v>3630</v>
      </c>
      <c r="M124" s="63" t="s">
        <v>3629</v>
      </c>
      <c r="N124" s="21" t="s">
        <v>597</v>
      </c>
      <c r="O124" s="78" t="s">
        <v>598</v>
      </c>
      <c r="P124" s="97"/>
      <c r="Q124" s="11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 s="400" customFormat="1" ht="14.25">
      <c r="A125" s="463"/>
      <c r="B125" s="441"/>
      <c r="C125" s="441"/>
      <c r="D125" s="442"/>
      <c r="E125" s="443"/>
      <c r="F125" s="443"/>
      <c r="G125" s="418"/>
      <c r="H125" s="418"/>
      <c r="I125" s="443"/>
      <c r="J125" s="486"/>
      <c r="K125" s="486"/>
      <c r="L125" s="487"/>
      <c r="M125" s="474"/>
      <c r="N125" s="411"/>
      <c r="O125" s="481"/>
      <c r="P125" s="98"/>
      <c r="Q125" s="488"/>
      <c r="R125" s="31"/>
      <c r="S125" s="482"/>
      <c r="T125" s="482"/>
      <c r="U125" s="482"/>
      <c r="V125" s="482"/>
      <c r="W125" s="482"/>
      <c r="X125" s="482"/>
      <c r="Y125" s="482"/>
      <c r="Z125" s="482"/>
    </row>
    <row r="126" spans="1:34" s="8" customFormat="1">
      <c r="A126" s="388"/>
      <c r="B126" s="389"/>
      <c r="C126" s="390"/>
      <c r="D126" s="391"/>
      <c r="E126" s="392"/>
      <c r="F126" s="392"/>
      <c r="G126" s="393"/>
      <c r="H126" s="393"/>
      <c r="I126" s="392"/>
      <c r="J126" s="394"/>
      <c r="K126" s="395"/>
      <c r="L126" s="396"/>
      <c r="M126" s="397"/>
      <c r="N126" s="398"/>
      <c r="O126" s="399"/>
      <c r="P126" s="123"/>
      <c r="Q126"/>
      <c r="R126" s="94"/>
      <c r="T126" s="57"/>
      <c r="U126" s="57"/>
      <c r="V126" s="57"/>
      <c r="W126" s="57"/>
      <c r="X126" s="57"/>
      <c r="Y126" s="57"/>
      <c r="Z126" s="57"/>
    </row>
    <row r="127" spans="1:34">
      <c r="A127" s="23" t="s">
        <v>603</v>
      </c>
      <c r="B127" s="23"/>
      <c r="C127" s="23"/>
      <c r="D127" s="23"/>
      <c r="E127" s="5"/>
      <c r="F127" s="30" t="s">
        <v>605</v>
      </c>
      <c r="G127" s="82"/>
      <c r="H127" s="82"/>
      <c r="I127" s="38"/>
      <c r="J127" s="85"/>
      <c r="K127" s="83"/>
      <c r="L127" s="84"/>
      <c r="M127" s="85"/>
      <c r="N127" s="86"/>
      <c r="O127" s="124"/>
      <c r="P127" s="11"/>
      <c r="Q127" s="16"/>
      <c r="R127" s="96"/>
      <c r="S127" s="16"/>
      <c r="T127" s="16"/>
      <c r="U127" s="16"/>
      <c r="V127" s="16"/>
      <c r="W127" s="16"/>
      <c r="X127" s="16"/>
      <c r="Y127" s="16"/>
    </row>
    <row r="128" spans="1:34">
      <c r="A128" s="29" t="s">
        <v>604</v>
      </c>
      <c r="B128" s="23"/>
      <c r="C128" s="23"/>
      <c r="D128" s="23"/>
      <c r="E128" s="32"/>
      <c r="F128" s="30" t="s">
        <v>607</v>
      </c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9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82"/>
      <c r="S129" s="16"/>
      <c r="T129" s="16"/>
      <c r="U129" s="16"/>
      <c r="V129" s="16"/>
      <c r="W129" s="16"/>
      <c r="X129" s="16"/>
      <c r="Y129" s="16"/>
      <c r="Z129" s="16"/>
    </row>
    <row r="130" spans="1:29" ht="15">
      <c r="A130" s="11"/>
      <c r="B130" s="33" t="s">
        <v>3635</v>
      </c>
      <c r="C130" s="33"/>
      <c r="D130" s="33"/>
      <c r="E130" s="33"/>
      <c r="F130" s="34"/>
      <c r="G130" s="32"/>
      <c r="H130" s="32"/>
      <c r="I130" s="73"/>
      <c r="J130" s="74"/>
      <c r="K130" s="75"/>
      <c r="L130" s="451"/>
      <c r="M130" s="12"/>
      <c r="N130" s="11"/>
      <c r="O130" s="53"/>
      <c r="Q130" s="7"/>
      <c r="R130" s="82"/>
      <c r="S130" s="16"/>
      <c r="T130" s="16"/>
      <c r="U130" s="16"/>
      <c r="V130" s="16"/>
      <c r="W130" s="16"/>
      <c r="X130" s="16"/>
      <c r="Y130" s="16"/>
      <c r="Z130" s="16"/>
    </row>
    <row r="131" spans="1:29" ht="38.25">
      <c r="A131" s="20" t="s">
        <v>16</v>
      </c>
      <c r="B131" s="21" t="s">
        <v>575</v>
      </c>
      <c r="C131" s="21"/>
      <c r="D131" s="22" t="s">
        <v>588</v>
      </c>
      <c r="E131" s="21" t="s">
        <v>589</v>
      </c>
      <c r="F131" s="21" t="s">
        <v>590</v>
      </c>
      <c r="G131" s="21" t="s">
        <v>609</v>
      </c>
      <c r="H131" s="21" t="s">
        <v>592</v>
      </c>
      <c r="I131" s="21" t="s">
        <v>593</v>
      </c>
      <c r="J131" s="76" t="s">
        <v>594</v>
      </c>
      <c r="K131" s="62" t="s">
        <v>610</v>
      </c>
      <c r="L131" s="77" t="s">
        <v>611</v>
      </c>
      <c r="M131" s="21" t="s">
        <v>612</v>
      </c>
      <c r="N131" s="452" t="s">
        <v>3630</v>
      </c>
      <c r="O131" s="63" t="s">
        <v>3629</v>
      </c>
      <c r="P131" s="21" t="s">
        <v>597</v>
      </c>
      <c r="Q131" s="78" t="s">
        <v>598</v>
      </c>
      <c r="R131" s="82"/>
      <c r="S131" s="16"/>
      <c r="T131" s="16"/>
      <c r="U131" s="16"/>
      <c r="V131" s="16"/>
      <c r="W131" s="16"/>
      <c r="X131" s="16"/>
      <c r="Y131" s="16"/>
      <c r="Z131" s="16"/>
    </row>
    <row r="132" spans="1:29" ht="14.25">
      <c r="A132" s="382"/>
      <c r="B132" s="404"/>
      <c r="C132" s="409"/>
      <c r="D132" s="439"/>
      <c r="E132" s="410"/>
      <c r="F132" s="475"/>
      <c r="G132" s="418"/>
      <c r="H132" s="410"/>
      <c r="I132" s="406"/>
      <c r="J132" s="486"/>
      <c r="K132" s="486"/>
      <c r="L132" s="487"/>
      <c r="M132" s="485"/>
      <c r="N132" s="487"/>
      <c r="O132" s="474"/>
      <c r="P132" s="411"/>
      <c r="Q132" s="459"/>
      <c r="R132" s="483"/>
      <c r="S132" s="473"/>
      <c r="T132" s="16"/>
      <c r="U132" s="482"/>
      <c r="V132" s="482"/>
      <c r="W132" s="482"/>
      <c r="X132" s="482"/>
      <c r="Y132" s="482"/>
      <c r="Z132" s="482"/>
      <c r="AA132" s="400"/>
      <c r="AB132" s="400"/>
      <c r="AC132" s="400"/>
    </row>
    <row r="133" spans="1:29" ht="14.25">
      <c r="A133" s="382"/>
      <c r="B133" s="404"/>
      <c r="C133" s="409"/>
      <c r="D133" s="439"/>
      <c r="E133" s="410"/>
      <c r="F133" s="475"/>
      <c r="G133" s="418"/>
      <c r="H133" s="410"/>
      <c r="I133" s="406"/>
      <c r="J133" s="486"/>
      <c r="K133" s="486"/>
      <c r="L133" s="487"/>
      <c r="M133" s="485"/>
      <c r="N133" s="487"/>
      <c r="O133" s="474"/>
      <c r="P133" s="411"/>
      <c r="Q133" s="459"/>
      <c r="R133" s="483"/>
      <c r="S133" s="473"/>
      <c r="T133" s="16"/>
      <c r="U133" s="482"/>
      <c r="V133" s="482"/>
      <c r="W133" s="482"/>
      <c r="X133" s="482"/>
      <c r="Y133" s="482"/>
      <c r="Z133" s="482"/>
      <c r="AA133" s="400"/>
      <c r="AB133" s="400"/>
      <c r="AC133" s="400"/>
    </row>
    <row r="134" spans="1:29" s="400" customFormat="1" ht="14.25">
      <c r="A134" s="382"/>
      <c r="B134" s="404"/>
      <c r="C134" s="409"/>
      <c r="D134" s="439"/>
      <c r="E134" s="410"/>
      <c r="F134" s="475"/>
      <c r="G134" s="418"/>
      <c r="H134" s="410"/>
      <c r="I134" s="406"/>
      <c r="J134" s="486"/>
      <c r="K134" s="486"/>
      <c r="L134" s="487"/>
      <c r="M134" s="485"/>
      <c r="N134" s="487"/>
      <c r="O134" s="474"/>
      <c r="P134" s="411"/>
      <c r="Q134" s="459"/>
      <c r="R134" s="480"/>
      <c r="S134" s="482"/>
      <c r="T134" s="482"/>
      <c r="U134" s="482"/>
      <c r="V134" s="482"/>
      <c r="W134" s="482"/>
      <c r="X134" s="482"/>
      <c r="Y134" s="482"/>
      <c r="Z134" s="482"/>
    </row>
    <row r="135" spans="1:29" s="400" customFormat="1" ht="14.25">
      <c r="A135" s="382"/>
      <c r="B135" s="404"/>
      <c r="C135" s="409"/>
      <c r="D135" s="439"/>
      <c r="E135" s="410"/>
      <c r="F135" s="486"/>
      <c r="G135" s="443"/>
      <c r="H135" s="410"/>
      <c r="I135" s="406"/>
      <c r="J135" s="486"/>
      <c r="K135" s="486"/>
      <c r="L135" s="487"/>
      <c r="M135" s="485"/>
      <c r="N135" s="487"/>
      <c r="O135" s="474"/>
      <c r="P135" s="411"/>
      <c r="Q135" s="459"/>
      <c r="R135" s="480"/>
      <c r="S135" s="482"/>
      <c r="T135" s="482"/>
      <c r="U135" s="482"/>
      <c r="V135" s="482"/>
      <c r="W135" s="482"/>
      <c r="X135" s="482"/>
      <c r="Y135" s="482"/>
      <c r="Z135" s="482"/>
    </row>
    <row r="136" spans="1:29" s="400" customFormat="1" ht="14.25">
      <c r="A136" s="382"/>
      <c r="B136" s="404"/>
      <c r="C136" s="409"/>
      <c r="D136" s="439"/>
      <c r="E136" s="410"/>
      <c r="F136" s="486"/>
      <c r="G136" s="443"/>
      <c r="H136" s="410"/>
      <c r="I136" s="406"/>
      <c r="J136" s="486"/>
      <c r="K136" s="486"/>
      <c r="L136" s="487"/>
      <c r="M136" s="485"/>
      <c r="N136" s="487"/>
      <c r="O136" s="474"/>
      <c r="P136" s="411"/>
      <c r="Q136" s="459"/>
      <c r="R136" s="480"/>
      <c r="S136" s="482"/>
      <c r="T136" s="482"/>
      <c r="U136" s="482"/>
      <c r="V136" s="482"/>
      <c r="W136" s="482"/>
      <c r="X136" s="482"/>
      <c r="Y136" s="482"/>
      <c r="Z136" s="482"/>
    </row>
    <row r="137" spans="1:29" s="400" customFormat="1" ht="14.25">
      <c r="A137" s="382"/>
      <c r="B137" s="404"/>
      <c r="C137" s="409"/>
      <c r="D137" s="439"/>
      <c r="E137" s="410"/>
      <c r="F137" s="475"/>
      <c r="G137" s="418"/>
      <c r="H137" s="410"/>
      <c r="I137" s="406"/>
      <c r="J137" s="486"/>
      <c r="K137" s="477"/>
      <c r="L137" s="487"/>
      <c r="M137" s="485"/>
      <c r="N137" s="487"/>
      <c r="O137" s="474"/>
      <c r="P137" s="479"/>
      <c r="Q137" s="459"/>
      <c r="R137" s="480"/>
      <c r="S137" s="482"/>
      <c r="T137" s="482"/>
      <c r="U137" s="482"/>
      <c r="V137" s="482"/>
      <c r="W137" s="482"/>
      <c r="X137" s="482"/>
      <c r="Y137" s="482"/>
      <c r="Z137" s="482"/>
    </row>
    <row r="138" spans="1:29" s="400" customFormat="1" ht="14.25">
      <c r="A138" s="382"/>
      <c r="B138" s="404"/>
      <c r="C138" s="409"/>
      <c r="D138" s="439"/>
      <c r="E138" s="410"/>
      <c r="F138" s="475"/>
      <c r="G138" s="418"/>
      <c r="H138" s="410"/>
      <c r="I138" s="406"/>
      <c r="J138" s="477"/>
      <c r="K138" s="477"/>
      <c r="L138" s="477"/>
      <c r="M138" s="477"/>
      <c r="N138" s="478"/>
      <c r="O138" s="489"/>
      <c r="P138" s="479"/>
      <c r="Q138" s="459"/>
      <c r="R138" s="480"/>
      <c r="S138" s="482"/>
      <c r="T138" s="482"/>
      <c r="U138" s="482"/>
      <c r="V138" s="482"/>
      <c r="W138" s="482"/>
      <c r="X138" s="482"/>
      <c r="Y138" s="482"/>
      <c r="Z138" s="482"/>
    </row>
    <row r="139" spans="1:29" s="400" customFormat="1" ht="14.25">
      <c r="A139" s="382"/>
      <c r="B139" s="404"/>
      <c r="C139" s="409"/>
      <c r="D139" s="439"/>
      <c r="E139" s="410"/>
      <c r="F139" s="486"/>
      <c r="G139" s="443"/>
      <c r="H139" s="410"/>
      <c r="I139" s="406"/>
      <c r="J139" s="486"/>
      <c r="K139" s="486"/>
      <c r="L139" s="487"/>
      <c r="M139" s="485"/>
      <c r="N139" s="487"/>
      <c r="O139" s="474"/>
      <c r="P139" s="411"/>
      <c r="Q139" s="459"/>
      <c r="R139" s="483"/>
      <c r="S139" s="473"/>
      <c r="T139" s="482"/>
      <c r="U139" s="482"/>
      <c r="V139" s="482"/>
      <c r="W139" s="482"/>
      <c r="X139" s="482"/>
      <c r="Y139" s="482"/>
      <c r="Z139" s="482"/>
    </row>
    <row r="140" spans="1:29" s="400" customFormat="1" ht="14.25">
      <c r="A140" s="382"/>
      <c r="B140" s="404"/>
      <c r="C140" s="409"/>
      <c r="D140" s="439"/>
      <c r="E140" s="410"/>
      <c r="F140" s="475"/>
      <c r="G140" s="418"/>
      <c r="H140" s="410"/>
      <c r="I140" s="406"/>
      <c r="J140" s="376"/>
      <c r="K140" s="376"/>
      <c r="L140" s="376"/>
      <c r="M140" s="376"/>
      <c r="N140" s="476"/>
      <c r="O140" s="474"/>
      <c r="P140" s="412"/>
      <c r="Q140" s="459"/>
      <c r="R140" s="483"/>
      <c r="S140" s="473"/>
      <c r="T140" s="482"/>
      <c r="U140" s="482"/>
      <c r="V140" s="482"/>
      <c r="W140" s="482"/>
      <c r="X140" s="482"/>
      <c r="Y140" s="482"/>
      <c r="Z140" s="482"/>
    </row>
    <row r="141" spans="1:29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P141" s="7"/>
      <c r="Q141" s="11"/>
      <c r="R141" s="141"/>
      <c r="S141" s="16"/>
      <c r="T141" s="16"/>
      <c r="U141" s="16"/>
      <c r="V141" s="16"/>
      <c r="W141" s="16"/>
      <c r="X141" s="16"/>
      <c r="Y141" s="16"/>
      <c r="Z141" s="16"/>
    </row>
    <row r="142" spans="1:29">
      <c r="A142" s="29"/>
      <c r="B142" s="23"/>
      <c r="C142" s="23"/>
      <c r="D142" s="23"/>
      <c r="E142" s="32"/>
      <c r="F142" s="30"/>
      <c r="G142" s="41"/>
      <c r="H142" s="42"/>
      <c r="I142" s="82"/>
      <c r="J142" s="17"/>
      <c r="K142" s="83"/>
      <c r="L142" s="84"/>
      <c r="M142" s="85"/>
      <c r="N142" s="86"/>
      <c r="O142" s="87"/>
      <c r="P142" s="11"/>
      <c r="Q142" s="16"/>
      <c r="R142" s="141"/>
      <c r="S142" s="16"/>
      <c r="T142" s="16"/>
      <c r="U142" s="16"/>
      <c r="V142" s="16"/>
      <c r="W142" s="16"/>
      <c r="X142" s="16"/>
      <c r="Y142" s="16"/>
      <c r="Z142" s="16"/>
    </row>
    <row r="143" spans="1:29">
      <c r="A143" s="37"/>
      <c r="B143" s="45"/>
      <c r="C143" s="102"/>
      <c r="D143" s="6"/>
      <c r="E143" s="38"/>
      <c r="F143" s="82"/>
      <c r="G143" s="41"/>
      <c r="H143" s="42"/>
      <c r="I143" s="82"/>
      <c r="J143" s="17"/>
      <c r="K143" s="83"/>
      <c r="L143" s="84"/>
      <c r="M143" s="85"/>
      <c r="N143" s="86"/>
      <c r="O143" s="87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9" ht="15">
      <c r="A144" s="5"/>
      <c r="B144" s="103" t="s">
        <v>619</v>
      </c>
      <c r="C144" s="103"/>
      <c r="D144" s="103"/>
      <c r="E144" s="103"/>
      <c r="F144" s="17"/>
      <c r="G144" s="17"/>
      <c r="H144" s="104"/>
      <c r="I144" s="17"/>
      <c r="J144" s="74"/>
      <c r="K144" s="75"/>
      <c r="L144" s="17"/>
      <c r="M144" s="17"/>
      <c r="N144" s="16"/>
      <c r="O144" s="98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620</v>
      </c>
      <c r="H145" s="21" t="s">
        <v>621</v>
      </c>
      <c r="I145" s="21" t="s">
        <v>593</v>
      </c>
      <c r="J145" s="61" t="s">
        <v>594</v>
      </c>
      <c r="K145" s="21" t="s">
        <v>595</v>
      </c>
      <c r="L145" s="21" t="s">
        <v>596</v>
      </c>
      <c r="M145" s="21" t="s">
        <v>597</v>
      </c>
      <c r="N145" s="22" t="s">
        <v>598</v>
      </c>
      <c r="O145" s="98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1</v>
      </c>
      <c r="B146" s="105">
        <v>41579</v>
      </c>
      <c r="C146" s="105"/>
      <c r="D146" s="106" t="s">
        <v>622</v>
      </c>
      <c r="E146" s="107" t="s">
        <v>623</v>
      </c>
      <c r="F146" s="108">
        <v>82</v>
      </c>
      <c r="G146" s="107" t="s">
        <v>624</v>
      </c>
      <c r="H146" s="107">
        <v>100</v>
      </c>
      <c r="I146" s="125">
        <v>100</v>
      </c>
      <c r="J146" s="126" t="s">
        <v>625</v>
      </c>
      <c r="K146" s="127">
        <f t="shared" ref="K146:K177" si="109">H146-F146</f>
        <v>18</v>
      </c>
      <c r="L146" s="128">
        <f t="shared" ref="L146:L177" si="110">K146/F146</f>
        <v>0.21951219512195122</v>
      </c>
      <c r="M146" s="129" t="s">
        <v>599</v>
      </c>
      <c r="N146" s="130">
        <v>42657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</v>
      </c>
      <c r="B147" s="105">
        <v>41794</v>
      </c>
      <c r="C147" s="105"/>
      <c r="D147" s="106" t="s">
        <v>626</v>
      </c>
      <c r="E147" s="107" t="s">
        <v>600</v>
      </c>
      <c r="F147" s="108">
        <v>257</v>
      </c>
      <c r="G147" s="107" t="s">
        <v>624</v>
      </c>
      <c r="H147" s="107">
        <v>300</v>
      </c>
      <c r="I147" s="125">
        <v>300</v>
      </c>
      <c r="J147" s="126" t="s">
        <v>625</v>
      </c>
      <c r="K147" s="127">
        <f t="shared" si="109"/>
        <v>43</v>
      </c>
      <c r="L147" s="128">
        <f t="shared" si="110"/>
        <v>0.16731517509727625</v>
      </c>
      <c r="M147" s="129" t="s">
        <v>599</v>
      </c>
      <c r="N147" s="130">
        <v>41822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3</v>
      </c>
      <c r="B148" s="105">
        <v>41828</v>
      </c>
      <c r="C148" s="105"/>
      <c r="D148" s="106" t="s">
        <v>627</v>
      </c>
      <c r="E148" s="107" t="s">
        <v>600</v>
      </c>
      <c r="F148" s="108">
        <v>393</v>
      </c>
      <c r="G148" s="107" t="s">
        <v>624</v>
      </c>
      <c r="H148" s="107">
        <v>468</v>
      </c>
      <c r="I148" s="125">
        <v>468</v>
      </c>
      <c r="J148" s="126" t="s">
        <v>625</v>
      </c>
      <c r="K148" s="127">
        <f t="shared" si="109"/>
        <v>75</v>
      </c>
      <c r="L148" s="128">
        <f t="shared" si="110"/>
        <v>0.19083969465648856</v>
      </c>
      <c r="M148" s="129" t="s">
        <v>599</v>
      </c>
      <c r="N148" s="130">
        <v>41863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</v>
      </c>
      <c r="B149" s="105">
        <v>41857</v>
      </c>
      <c r="C149" s="105"/>
      <c r="D149" s="106" t="s">
        <v>628</v>
      </c>
      <c r="E149" s="107" t="s">
        <v>600</v>
      </c>
      <c r="F149" s="108">
        <v>205</v>
      </c>
      <c r="G149" s="107" t="s">
        <v>624</v>
      </c>
      <c r="H149" s="107">
        <v>275</v>
      </c>
      <c r="I149" s="125">
        <v>250</v>
      </c>
      <c r="J149" s="126" t="s">
        <v>625</v>
      </c>
      <c r="K149" s="127">
        <f t="shared" si="109"/>
        <v>70</v>
      </c>
      <c r="L149" s="128">
        <f t="shared" si="110"/>
        <v>0.34146341463414637</v>
      </c>
      <c r="M149" s="129" t="s">
        <v>599</v>
      </c>
      <c r="N149" s="130">
        <v>41962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5</v>
      </c>
      <c r="B150" s="105">
        <v>41886</v>
      </c>
      <c r="C150" s="105"/>
      <c r="D150" s="106" t="s">
        <v>629</v>
      </c>
      <c r="E150" s="107" t="s">
        <v>600</v>
      </c>
      <c r="F150" s="108">
        <v>162</v>
      </c>
      <c r="G150" s="107" t="s">
        <v>624</v>
      </c>
      <c r="H150" s="107">
        <v>190</v>
      </c>
      <c r="I150" s="125">
        <v>190</v>
      </c>
      <c r="J150" s="126" t="s">
        <v>625</v>
      </c>
      <c r="K150" s="127">
        <f t="shared" si="109"/>
        <v>28</v>
      </c>
      <c r="L150" s="128">
        <f t="shared" si="110"/>
        <v>0.1728395061728395</v>
      </c>
      <c r="M150" s="129" t="s">
        <v>599</v>
      </c>
      <c r="N150" s="130">
        <v>42006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6</v>
      </c>
      <c r="B151" s="105">
        <v>41886</v>
      </c>
      <c r="C151" s="105"/>
      <c r="D151" s="106" t="s">
        <v>630</v>
      </c>
      <c r="E151" s="107" t="s">
        <v>600</v>
      </c>
      <c r="F151" s="108">
        <v>75</v>
      </c>
      <c r="G151" s="107" t="s">
        <v>624</v>
      </c>
      <c r="H151" s="107">
        <v>91.5</v>
      </c>
      <c r="I151" s="125" t="s">
        <v>631</v>
      </c>
      <c r="J151" s="126" t="s">
        <v>632</v>
      </c>
      <c r="K151" s="127">
        <f t="shared" si="109"/>
        <v>16.5</v>
      </c>
      <c r="L151" s="128">
        <f t="shared" si="110"/>
        <v>0.22</v>
      </c>
      <c r="M151" s="129" t="s">
        <v>599</v>
      </c>
      <c r="N151" s="130">
        <v>41954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7</v>
      </c>
      <c r="B152" s="105">
        <v>41913</v>
      </c>
      <c r="C152" s="105"/>
      <c r="D152" s="106" t="s">
        <v>633</v>
      </c>
      <c r="E152" s="107" t="s">
        <v>600</v>
      </c>
      <c r="F152" s="108">
        <v>850</v>
      </c>
      <c r="G152" s="107" t="s">
        <v>624</v>
      </c>
      <c r="H152" s="107">
        <v>982.5</v>
      </c>
      <c r="I152" s="125">
        <v>1050</v>
      </c>
      <c r="J152" s="126" t="s">
        <v>634</v>
      </c>
      <c r="K152" s="127">
        <f t="shared" si="109"/>
        <v>132.5</v>
      </c>
      <c r="L152" s="128">
        <f t="shared" si="110"/>
        <v>0.15588235294117647</v>
      </c>
      <c r="M152" s="129" t="s">
        <v>599</v>
      </c>
      <c r="N152" s="130">
        <v>42039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8</v>
      </c>
      <c r="B153" s="105">
        <v>41913</v>
      </c>
      <c r="C153" s="105"/>
      <c r="D153" s="106" t="s">
        <v>635</v>
      </c>
      <c r="E153" s="107" t="s">
        <v>600</v>
      </c>
      <c r="F153" s="108">
        <v>475</v>
      </c>
      <c r="G153" s="107" t="s">
        <v>624</v>
      </c>
      <c r="H153" s="107">
        <v>515</v>
      </c>
      <c r="I153" s="125">
        <v>600</v>
      </c>
      <c r="J153" s="126" t="s">
        <v>636</v>
      </c>
      <c r="K153" s="127">
        <f t="shared" si="109"/>
        <v>40</v>
      </c>
      <c r="L153" s="128">
        <f t="shared" si="110"/>
        <v>8.4210526315789472E-2</v>
      </c>
      <c r="M153" s="129" t="s">
        <v>599</v>
      </c>
      <c r="N153" s="130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9</v>
      </c>
      <c r="B154" s="105">
        <v>41913</v>
      </c>
      <c r="C154" s="105"/>
      <c r="D154" s="106" t="s">
        <v>637</v>
      </c>
      <c r="E154" s="107" t="s">
        <v>600</v>
      </c>
      <c r="F154" s="108">
        <v>86</v>
      </c>
      <c r="G154" s="107" t="s">
        <v>624</v>
      </c>
      <c r="H154" s="107">
        <v>99</v>
      </c>
      <c r="I154" s="125">
        <v>140</v>
      </c>
      <c r="J154" s="126" t="s">
        <v>638</v>
      </c>
      <c r="K154" s="127">
        <f t="shared" si="109"/>
        <v>13</v>
      </c>
      <c r="L154" s="128">
        <f t="shared" si="110"/>
        <v>0.15116279069767441</v>
      </c>
      <c r="M154" s="129" t="s">
        <v>599</v>
      </c>
      <c r="N154" s="130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10</v>
      </c>
      <c r="B155" s="105">
        <v>41926</v>
      </c>
      <c r="C155" s="105"/>
      <c r="D155" s="106" t="s">
        <v>639</v>
      </c>
      <c r="E155" s="107" t="s">
        <v>600</v>
      </c>
      <c r="F155" s="108">
        <v>496.6</v>
      </c>
      <c r="G155" s="107" t="s">
        <v>624</v>
      </c>
      <c r="H155" s="107">
        <v>621</v>
      </c>
      <c r="I155" s="125">
        <v>580</v>
      </c>
      <c r="J155" s="126" t="s">
        <v>625</v>
      </c>
      <c r="K155" s="127">
        <f t="shared" si="109"/>
        <v>124.39999999999998</v>
      </c>
      <c r="L155" s="128">
        <f t="shared" si="110"/>
        <v>0.25050342327829234</v>
      </c>
      <c r="M155" s="129" t="s">
        <v>599</v>
      </c>
      <c r="N155" s="130">
        <v>42605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11</v>
      </c>
      <c r="B156" s="105">
        <v>41926</v>
      </c>
      <c r="C156" s="105"/>
      <c r="D156" s="106" t="s">
        <v>640</v>
      </c>
      <c r="E156" s="107" t="s">
        <v>600</v>
      </c>
      <c r="F156" s="108">
        <v>2481.9</v>
      </c>
      <c r="G156" s="107" t="s">
        <v>624</v>
      </c>
      <c r="H156" s="107">
        <v>2840</v>
      </c>
      <c r="I156" s="125">
        <v>2870</v>
      </c>
      <c r="J156" s="126" t="s">
        <v>641</v>
      </c>
      <c r="K156" s="127">
        <f t="shared" si="109"/>
        <v>358.09999999999991</v>
      </c>
      <c r="L156" s="128">
        <f t="shared" si="110"/>
        <v>0.14428462065353154</v>
      </c>
      <c r="M156" s="129" t="s">
        <v>599</v>
      </c>
      <c r="N156" s="130">
        <v>42017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12</v>
      </c>
      <c r="B157" s="105">
        <v>41928</v>
      </c>
      <c r="C157" s="105"/>
      <c r="D157" s="106" t="s">
        <v>642</v>
      </c>
      <c r="E157" s="107" t="s">
        <v>600</v>
      </c>
      <c r="F157" s="108">
        <v>84.5</v>
      </c>
      <c r="G157" s="107" t="s">
        <v>624</v>
      </c>
      <c r="H157" s="107">
        <v>93</v>
      </c>
      <c r="I157" s="125">
        <v>110</v>
      </c>
      <c r="J157" s="126" t="s">
        <v>643</v>
      </c>
      <c r="K157" s="127">
        <f t="shared" si="109"/>
        <v>8.5</v>
      </c>
      <c r="L157" s="128">
        <f t="shared" si="110"/>
        <v>0.10059171597633136</v>
      </c>
      <c r="M157" s="129" t="s">
        <v>599</v>
      </c>
      <c r="N157" s="130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13</v>
      </c>
      <c r="B158" s="105">
        <v>41928</v>
      </c>
      <c r="C158" s="105"/>
      <c r="D158" s="106" t="s">
        <v>644</v>
      </c>
      <c r="E158" s="107" t="s">
        <v>600</v>
      </c>
      <c r="F158" s="108">
        <v>401</v>
      </c>
      <c r="G158" s="107" t="s">
        <v>624</v>
      </c>
      <c r="H158" s="107">
        <v>428</v>
      </c>
      <c r="I158" s="125">
        <v>450</v>
      </c>
      <c r="J158" s="126" t="s">
        <v>645</v>
      </c>
      <c r="K158" s="127">
        <f t="shared" si="109"/>
        <v>27</v>
      </c>
      <c r="L158" s="128">
        <f t="shared" si="110"/>
        <v>6.7331670822942641E-2</v>
      </c>
      <c r="M158" s="129" t="s">
        <v>599</v>
      </c>
      <c r="N158" s="130">
        <v>42020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14</v>
      </c>
      <c r="B159" s="105">
        <v>41928</v>
      </c>
      <c r="C159" s="105"/>
      <c r="D159" s="106" t="s">
        <v>646</v>
      </c>
      <c r="E159" s="107" t="s">
        <v>600</v>
      </c>
      <c r="F159" s="108">
        <v>101</v>
      </c>
      <c r="G159" s="107" t="s">
        <v>624</v>
      </c>
      <c r="H159" s="107">
        <v>112</v>
      </c>
      <c r="I159" s="125">
        <v>120</v>
      </c>
      <c r="J159" s="126" t="s">
        <v>647</v>
      </c>
      <c r="K159" s="127">
        <f t="shared" si="109"/>
        <v>11</v>
      </c>
      <c r="L159" s="128">
        <f t="shared" si="110"/>
        <v>0.10891089108910891</v>
      </c>
      <c r="M159" s="129" t="s">
        <v>599</v>
      </c>
      <c r="N159" s="130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15</v>
      </c>
      <c r="B160" s="105">
        <v>41954</v>
      </c>
      <c r="C160" s="105"/>
      <c r="D160" s="106" t="s">
        <v>648</v>
      </c>
      <c r="E160" s="107" t="s">
        <v>600</v>
      </c>
      <c r="F160" s="108">
        <v>59</v>
      </c>
      <c r="G160" s="107" t="s">
        <v>624</v>
      </c>
      <c r="H160" s="107">
        <v>76</v>
      </c>
      <c r="I160" s="125">
        <v>76</v>
      </c>
      <c r="J160" s="126" t="s">
        <v>625</v>
      </c>
      <c r="K160" s="127">
        <f t="shared" si="109"/>
        <v>17</v>
      </c>
      <c r="L160" s="128">
        <f t="shared" si="110"/>
        <v>0.28813559322033899</v>
      </c>
      <c r="M160" s="129" t="s">
        <v>599</v>
      </c>
      <c r="N160" s="130">
        <v>43032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16</v>
      </c>
      <c r="B161" s="105">
        <v>41954</v>
      </c>
      <c r="C161" s="105"/>
      <c r="D161" s="106" t="s">
        <v>637</v>
      </c>
      <c r="E161" s="107" t="s">
        <v>600</v>
      </c>
      <c r="F161" s="108">
        <v>99</v>
      </c>
      <c r="G161" s="107" t="s">
        <v>624</v>
      </c>
      <c r="H161" s="107">
        <v>120</v>
      </c>
      <c r="I161" s="125">
        <v>120</v>
      </c>
      <c r="J161" s="126" t="s">
        <v>649</v>
      </c>
      <c r="K161" s="127">
        <f t="shared" si="109"/>
        <v>21</v>
      </c>
      <c r="L161" s="128">
        <f t="shared" si="110"/>
        <v>0.21212121212121213</v>
      </c>
      <c r="M161" s="129" t="s">
        <v>599</v>
      </c>
      <c r="N161" s="130">
        <v>41960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17</v>
      </c>
      <c r="B162" s="105">
        <v>41956</v>
      </c>
      <c r="C162" s="105"/>
      <c r="D162" s="106" t="s">
        <v>650</v>
      </c>
      <c r="E162" s="107" t="s">
        <v>600</v>
      </c>
      <c r="F162" s="108">
        <v>22</v>
      </c>
      <c r="G162" s="107" t="s">
        <v>624</v>
      </c>
      <c r="H162" s="107">
        <v>33.549999999999997</v>
      </c>
      <c r="I162" s="125">
        <v>32</v>
      </c>
      <c r="J162" s="126" t="s">
        <v>651</v>
      </c>
      <c r="K162" s="127">
        <f t="shared" si="109"/>
        <v>11.549999999999997</v>
      </c>
      <c r="L162" s="128">
        <f t="shared" si="110"/>
        <v>0.52499999999999991</v>
      </c>
      <c r="M162" s="129" t="s">
        <v>599</v>
      </c>
      <c r="N162" s="130">
        <v>42188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18</v>
      </c>
      <c r="B163" s="105">
        <v>41976</v>
      </c>
      <c r="C163" s="105"/>
      <c r="D163" s="106" t="s">
        <v>652</v>
      </c>
      <c r="E163" s="107" t="s">
        <v>600</v>
      </c>
      <c r="F163" s="108">
        <v>440</v>
      </c>
      <c r="G163" s="107" t="s">
        <v>624</v>
      </c>
      <c r="H163" s="107">
        <v>520</v>
      </c>
      <c r="I163" s="125">
        <v>520</v>
      </c>
      <c r="J163" s="126" t="s">
        <v>653</v>
      </c>
      <c r="K163" s="127">
        <f t="shared" si="109"/>
        <v>80</v>
      </c>
      <c r="L163" s="128">
        <f t="shared" si="110"/>
        <v>0.18181818181818182</v>
      </c>
      <c r="M163" s="129" t="s">
        <v>599</v>
      </c>
      <c r="N163" s="130">
        <v>42208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19</v>
      </c>
      <c r="B164" s="105">
        <v>41976</v>
      </c>
      <c r="C164" s="105"/>
      <c r="D164" s="106" t="s">
        <v>654</v>
      </c>
      <c r="E164" s="107" t="s">
        <v>600</v>
      </c>
      <c r="F164" s="108">
        <v>360</v>
      </c>
      <c r="G164" s="107" t="s">
        <v>624</v>
      </c>
      <c r="H164" s="107">
        <v>427</v>
      </c>
      <c r="I164" s="125">
        <v>425</v>
      </c>
      <c r="J164" s="126" t="s">
        <v>655</v>
      </c>
      <c r="K164" s="127">
        <f t="shared" si="109"/>
        <v>67</v>
      </c>
      <c r="L164" s="128">
        <f t="shared" si="110"/>
        <v>0.18611111111111112</v>
      </c>
      <c r="M164" s="129" t="s">
        <v>599</v>
      </c>
      <c r="N164" s="130">
        <v>42058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20</v>
      </c>
      <c r="B165" s="105">
        <v>42012</v>
      </c>
      <c r="C165" s="105"/>
      <c r="D165" s="106" t="s">
        <v>656</v>
      </c>
      <c r="E165" s="107" t="s">
        <v>600</v>
      </c>
      <c r="F165" s="108">
        <v>360</v>
      </c>
      <c r="G165" s="107" t="s">
        <v>624</v>
      </c>
      <c r="H165" s="107">
        <v>455</v>
      </c>
      <c r="I165" s="125">
        <v>420</v>
      </c>
      <c r="J165" s="126" t="s">
        <v>657</v>
      </c>
      <c r="K165" s="127">
        <f t="shared" si="109"/>
        <v>95</v>
      </c>
      <c r="L165" s="128">
        <f t="shared" si="110"/>
        <v>0.2638888888888889</v>
      </c>
      <c r="M165" s="129" t="s">
        <v>599</v>
      </c>
      <c r="N165" s="130">
        <v>42024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21</v>
      </c>
      <c r="B166" s="105">
        <v>42012</v>
      </c>
      <c r="C166" s="105"/>
      <c r="D166" s="106" t="s">
        <v>658</v>
      </c>
      <c r="E166" s="107" t="s">
        <v>600</v>
      </c>
      <c r="F166" s="108">
        <v>130</v>
      </c>
      <c r="G166" s="107"/>
      <c r="H166" s="107">
        <v>175.5</v>
      </c>
      <c r="I166" s="125">
        <v>165</v>
      </c>
      <c r="J166" s="126" t="s">
        <v>659</v>
      </c>
      <c r="K166" s="127">
        <f t="shared" si="109"/>
        <v>45.5</v>
      </c>
      <c r="L166" s="128">
        <f t="shared" si="110"/>
        <v>0.35</v>
      </c>
      <c r="M166" s="129" t="s">
        <v>599</v>
      </c>
      <c r="N166" s="130">
        <v>43088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22</v>
      </c>
      <c r="B167" s="105">
        <v>42040</v>
      </c>
      <c r="C167" s="105"/>
      <c r="D167" s="106" t="s">
        <v>390</v>
      </c>
      <c r="E167" s="107" t="s">
        <v>623</v>
      </c>
      <c r="F167" s="108">
        <v>98</v>
      </c>
      <c r="G167" s="107"/>
      <c r="H167" s="107">
        <v>120</v>
      </c>
      <c r="I167" s="125">
        <v>120</v>
      </c>
      <c r="J167" s="126" t="s">
        <v>625</v>
      </c>
      <c r="K167" s="127">
        <f t="shared" si="109"/>
        <v>22</v>
      </c>
      <c r="L167" s="128">
        <f t="shared" si="110"/>
        <v>0.22448979591836735</v>
      </c>
      <c r="M167" s="129" t="s">
        <v>599</v>
      </c>
      <c r="N167" s="130">
        <v>42753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23</v>
      </c>
      <c r="B168" s="105">
        <v>42040</v>
      </c>
      <c r="C168" s="105"/>
      <c r="D168" s="106" t="s">
        <v>660</v>
      </c>
      <c r="E168" s="107" t="s">
        <v>623</v>
      </c>
      <c r="F168" s="108">
        <v>196</v>
      </c>
      <c r="G168" s="107"/>
      <c r="H168" s="107">
        <v>262</v>
      </c>
      <c r="I168" s="125">
        <v>255</v>
      </c>
      <c r="J168" s="126" t="s">
        <v>625</v>
      </c>
      <c r="K168" s="127">
        <f t="shared" si="109"/>
        <v>66</v>
      </c>
      <c r="L168" s="128">
        <f t="shared" si="110"/>
        <v>0.33673469387755101</v>
      </c>
      <c r="M168" s="129" t="s">
        <v>599</v>
      </c>
      <c r="N168" s="130">
        <v>42599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24</v>
      </c>
      <c r="B169" s="109">
        <v>42067</v>
      </c>
      <c r="C169" s="109"/>
      <c r="D169" s="110" t="s">
        <v>389</v>
      </c>
      <c r="E169" s="111" t="s">
        <v>623</v>
      </c>
      <c r="F169" s="112">
        <v>235</v>
      </c>
      <c r="G169" s="112"/>
      <c r="H169" s="113">
        <v>77</v>
      </c>
      <c r="I169" s="131" t="s">
        <v>661</v>
      </c>
      <c r="J169" s="132" t="s">
        <v>662</v>
      </c>
      <c r="K169" s="133">
        <f t="shared" si="109"/>
        <v>-158</v>
      </c>
      <c r="L169" s="134">
        <f t="shared" si="110"/>
        <v>-0.67234042553191486</v>
      </c>
      <c r="M169" s="135" t="s">
        <v>663</v>
      </c>
      <c r="N169" s="136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25</v>
      </c>
      <c r="B170" s="105">
        <v>42067</v>
      </c>
      <c r="C170" s="105"/>
      <c r="D170" s="106" t="s">
        <v>481</v>
      </c>
      <c r="E170" s="107" t="s">
        <v>623</v>
      </c>
      <c r="F170" s="108">
        <v>185</v>
      </c>
      <c r="G170" s="107"/>
      <c r="H170" s="107">
        <v>224</v>
      </c>
      <c r="I170" s="125" t="s">
        <v>664</v>
      </c>
      <c r="J170" s="126" t="s">
        <v>625</v>
      </c>
      <c r="K170" s="127">
        <f t="shared" si="109"/>
        <v>39</v>
      </c>
      <c r="L170" s="128">
        <f t="shared" si="110"/>
        <v>0.21081081081081082</v>
      </c>
      <c r="M170" s="129" t="s">
        <v>599</v>
      </c>
      <c r="N170" s="130">
        <v>42647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363">
        <v>26</v>
      </c>
      <c r="B171" s="114">
        <v>42090</v>
      </c>
      <c r="C171" s="114"/>
      <c r="D171" s="115" t="s">
        <v>665</v>
      </c>
      <c r="E171" s="116" t="s">
        <v>623</v>
      </c>
      <c r="F171" s="117">
        <v>49.5</v>
      </c>
      <c r="G171" s="118"/>
      <c r="H171" s="118">
        <v>15.85</v>
      </c>
      <c r="I171" s="118">
        <v>67</v>
      </c>
      <c r="J171" s="137" t="s">
        <v>666</v>
      </c>
      <c r="K171" s="118">
        <f t="shared" si="109"/>
        <v>-33.65</v>
      </c>
      <c r="L171" s="138">
        <f t="shared" si="110"/>
        <v>-0.67979797979797973</v>
      </c>
      <c r="M171" s="135" t="s">
        <v>663</v>
      </c>
      <c r="N171" s="139">
        <v>43627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27</v>
      </c>
      <c r="B172" s="105">
        <v>42093</v>
      </c>
      <c r="C172" s="105"/>
      <c r="D172" s="106" t="s">
        <v>667</v>
      </c>
      <c r="E172" s="107" t="s">
        <v>623</v>
      </c>
      <c r="F172" s="108">
        <v>183.5</v>
      </c>
      <c r="G172" s="107"/>
      <c r="H172" s="107">
        <v>219</v>
      </c>
      <c r="I172" s="125">
        <v>218</v>
      </c>
      <c r="J172" s="126" t="s">
        <v>668</v>
      </c>
      <c r="K172" s="127">
        <f t="shared" si="109"/>
        <v>35.5</v>
      </c>
      <c r="L172" s="128">
        <f t="shared" si="110"/>
        <v>0.19346049046321526</v>
      </c>
      <c r="M172" s="129" t="s">
        <v>599</v>
      </c>
      <c r="N172" s="130">
        <v>42103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28</v>
      </c>
      <c r="B173" s="105">
        <v>42114</v>
      </c>
      <c r="C173" s="105"/>
      <c r="D173" s="106" t="s">
        <v>669</v>
      </c>
      <c r="E173" s="107" t="s">
        <v>623</v>
      </c>
      <c r="F173" s="108">
        <f>(227+237)/2</f>
        <v>232</v>
      </c>
      <c r="G173" s="107"/>
      <c r="H173" s="107">
        <v>298</v>
      </c>
      <c r="I173" s="125">
        <v>298</v>
      </c>
      <c r="J173" s="126" t="s">
        <v>625</v>
      </c>
      <c r="K173" s="127">
        <f t="shared" si="109"/>
        <v>66</v>
      </c>
      <c r="L173" s="128">
        <f t="shared" si="110"/>
        <v>0.28448275862068967</v>
      </c>
      <c r="M173" s="129" t="s">
        <v>599</v>
      </c>
      <c r="N173" s="130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29</v>
      </c>
      <c r="B174" s="105">
        <v>42128</v>
      </c>
      <c r="C174" s="105"/>
      <c r="D174" s="106" t="s">
        <v>670</v>
      </c>
      <c r="E174" s="107" t="s">
        <v>600</v>
      </c>
      <c r="F174" s="108">
        <v>385</v>
      </c>
      <c r="G174" s="107"/>
      <c r="H174" s="107">
        <f>212.5+331</f>
        <v>543.5</v>
      </c>
      <c r="I174" s="125">
        <v>510</v>
      </c>
      <c r="J174" s="126" t="s">
        <v>671</v>
      </c>
      <c r="K174" s="127">
        <f t="shared" si="109"/>
        <v>158.5</v>
      </c>
      <c r="L174" s="128">
        <f t="shared" si="110"/>
        <v>0.41168831168831171</v>
      </c>
      <c r="M174" s="129" t="s">
        <v>599</v>
      </c>
      <c r="N174" s="130">
        <v>42235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30</v>
      </c>
      <c r="B175" s="105">
        <v>42128</v>
      </c>
      <c r="C175" s="105"/>
      <c r="D175" s="106" t="s">
        <v>672</v>
      </c>
      <c r="E175" s="107" t="s">
        <v>600</v>
      </c>
      <c r="F175" s="108">
        <v>115.5</v>
      </c>
      <c r="G175" s="107"/>
      <c r="H175" s="107">
        <v>146</v>
      </c>
      <c r="I175" s="125">
        <v>142</v>
      </c>
      <c r="J175" s="126" t="s">
        <v>673</v>
      </c>
      <c r="K175" s="127">
        <f t="shared" si="109"/>
        <v>30.5</v>
      </c>
      <c r="L175" s="128">
        <f t="shared" si="110"/>
        <v>0.26406926406926406</v>
      </c>
      <c r="M175" s="129" t="s">
        <v>599</v>
      </c>
      <c r="N175" s="130">
        <v>42202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31</v>
      </c>
      <c r="B176" s="105">
        <v>42151</v>
      </c>
      <c r="C176" s="105"/>
      <c r="D176" s="106" t="s">
        <v>674</v>
      </c>
      <c r="E176" s="107" t="s">
        <v>600</v>
      </c>
      <c r="F176" s="108">
        <v>237.5</v>
      </c>
      <c r="G176" s="107"/>
      <c r="H176" s="107">
        <v>279.5</v>
      </c>
      <c r="I176" s="125">
        <v>278</v>
      </c>
      <c r="J176" s="126" t="s">
        <v>625</v>
      </c>
      <c r="K176" s="127">
        <f t="shared" si="109"/>
        <v>42</v>
      </c>
      <c r="L176" s="128">
        <f t="shared" si="110"/>
        <v>0.17684210526315788</v>
      </c>
      <c r="M176" s="129" t="s">
        <v>599</v>
      </c>
      <c r="N176" s="130">
        <v>42222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32</v>
      </c>
      <c r="B177" s="105">
        <v>42174</v>
      </c>
      <c r="C177" s="105"/>
      <c r="D177" s="106" t="s">
        <v>644</v>
      </c>
      <c r="E177" s="107" t="s">
        <v>623</v>
      </c>
      <c r="F177" s="108">
        <v>340</v>
      </c>
      <c r="G177" s="107"/>
      <c r="H177" s="107">
        <v>448</v>
      </c>
      <c r="I177" s="125">
        <v>448</v>
      </c>
      <c r="J177" s="126" t="s">
        <v>625</v>
      </c>
      <c r="K177" s="127">
        <f t="shared" si="109"/>
        <v>108</v>
      </c>
      <c r="L177" s="128">
        <f t="shared" si="110"/>
        <v>0.31764705882352939</v>
      </c>
      <c r="M177" s="129" t="s">
        <v>599</v>
      </c>
      <c r="N177" s="130">
        <v>43018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33</v>
      </c>
      <c r="B178" s="105">
        <v>42191</v>
      </c>
      <c r="C178" s="105"/>
      <c r="D178" s="106" t="s">
        <v>675</v>
      </c>
      <c r="E178" s="107" t="s">
        <v>623</v>
      </c>
      <c r="F178" s="108">
        <v>390</v>
      </c>
      <c r="G178" s="107"/>
      <c r="H178" s="107">
        <v>460</v>
      </c>
      <c r="I178" s="125">
        <v>460</v>
      </c>
      <c r="J178" s="126" t="s">
        <v>625</v>
      </c>
      <c r="K178" s="127">
        <f t="shared" ref="K178:K198" si="111">H178-F178</f>
        <v>70</v>
      </c>
      <c r="L178" s="128">
        <f t="shared" ref="L178:L198" si="112">K178/F178</f>
        <v>0.17948717948717949</v>
      </c>
      <c r="M178" s="129" t="s">
        <v>599</v>
      </c>
      <c r="N178" s="130">
        <v>42478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34</v>
      </c>
      <c r="B179" s="109">
        <v>42195</v>
      </c>
      <c r="C179" s="109"/>
      <c r="D179" s="110" t="s">
        <v>676</v>
      </c>
      <c r="E179" s="111" t="s">
        <v>623</v>
      </c>
      <c r="F179" s="112">
        <v>122.5</v>
      </c>
      <c r="G179" s="112"/>
      <c r="H179" s="113">
        <v>61</v>
      </c>
      <c r="I179" s="131">
        <v>172</v>
      </c>
      <c r="J179" s="132" t="s">
        <v>677</v>
      </c>
      <c r="K179" s="133">
        <f t="shared" si="111"/>
        <v>-61.5</v>
      </c>
      <c r="L179" s="134">
        <f t="shared" si="112"/>
        <v>-0.50204081632653064</v>
      </c>
      <c r="M179" s="135" t="s">
        <v>663</v>
      </c>
      <c r="N179" s="136">
        <v>43333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35</v>
      </c>
      <c r="B180" s="105">
        <v>42219</v>
      </c>
      <c r="C180" s="105"/>
      <c r="D180" s="106" t="s">
        <v>678</v>
      </c>
      <c r="E180" s="107" t="s">
        <v>623</v>
      </c>
      <c r="F180" s="108">
        <v>297.5</v>
      </c>
      <c r="G180" s="107"/>
      <c r="H180" s="107">
        <v>350</v>
      </c>
      <c r="I180" s="125">
        <v>360</v>
      </c>
      <c r="J180" s="126" t="s">
        <v>679</v>
      </c>
      <c r="K180" s="127">
        <f t="shared" si="111"/>
        <v>52.5</v>
      </c>
      <c r="L180" s="128">
        <f t="shared" si="112"/>
        <v>0.17647058823529413</v>
      </c>
      <c r="M180" s="129" t="s">
        <v>599</v>
      </c>
      <c r="N180" s="130">
        <v>42232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36</v>
      </c>
      <c r="B181" s="105">
        <v>42219</v>
      </c>
      <c r="C181" s="105"/>
      <c r="D181" s="106" t="s">
        <v>680</v>
      </c>
      <c r="E181" s="107" t="s">
        <v>623</v>
      </c>
      <c r="F181" s="108">
        <v>115.5</v>
      </c>
      <c r="G181" s="107"/>
      <c r="H181" s="107">
        <v>149</v>
      </c>
      <c r="I181" s="125">
        <v>140</v>
      </c>
      <c r="J181" s="140" t="s">
        <v>681</v>
      </c>
      <c r="K181" s="127">
        <f t="shared" si="111"/>
        <v>33.5</v>
      </c>
      <c r="L181" s="128">
        <f t="shared" si="112"/>
        <v>0.29004329004329005</v>
      </c>
      <c r="M181" s="129" t="s">
        <v>599</v>
      </c>
      <c r="N181" s="130">
        <v>42740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37</v>
      </c>
      <c r="B182" s="105">
        <v>42251</v>
      </c>
      <c r="C182" s="105"/>
      <c r="D182" s="106" t="s">
        <v>674</v>
      </c>
      <c r="E182" s="107" t="s">
        <v>623</v>
      </c>
      <c r="F182" s="108">
        <v>226</v>
      </c>
      <c r="G182" s="107"/>
      <c r="H182" s="107">
        <v>292</v>
      </c>
      <c r="I182" s="125">
        <v>292</v>
      </c>
      <c r="J182" s="126" t="s">
        <v>682</v>
      </c>
      <c r="K182" s="127">
        <f t="shared" si="111"/>
        <v>66</v>
      </c>
      <c r="L182" s="128">
        <f t="shared" si="112"/>
        <v>0.29203539823008851</v>
      </c>
      <c r="M182" s="129" t="s">
        <v>599</v>
      </c>
      <c r="N182" s="130">
        <v>42286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38</v>
      </c>
      <c r="B183" s="105">
        <v>42254</v>
      </c>
      <c r="C183" s="105"/>
      <c r="D183" s="106" t="s">
        <v>669</v>
      </c>
      <c r="E183" s="107" t="s">
        <v>623</v>
      </c>
      <c r="F183" s="108">
        <v>232.5</v>
      </c>
      <c r="G183" s="107"/>
      <c r="H183" s="107">
        <v>312.5</v>
      </c>
      <c r="I183" s="125">
        <v>310</v>
      </c>
      <c r="J183" s="126" t="s">
        <v>625</v>
      </c>
      <c r="K183" s="127">
        <f t="shared" si="111"/>
        <v>80</v>
      </c>
      <c r="L183" s="128">
        <f t="shared" si="112"/>
        <v>0.34408602150537637</v>
      </c>
      <c r="M183" s="129" t="s">
        <v>599</v>
      </c>
      <c r="N183" s="130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39</v>
      </c>
      <c r="B184" s="105">
        <v>42268</v>
      </c>
      <c r="C184" s="105"/>
      <c r="D184" s="106" t="s">
        <v>683</v>
      </c>
      <c r="E184" s="107" t="s">
        <v>623</v>
      </c>
      <c r="F184" s="108">
        <v>196.5</v>
      </c>
      <c r="G184" s="107"/>
      <c r="H184" s="107">
        <v>238</v>
      </c>
      <c r="I184" s="125">
        <v>238</v>
      </c>
      <c r="J184" s="126" t="s">
        <v>682</v>
      </c>
      <c r="K184" s="127">
        <f t="shared" si="111"/>
        <v>41.5</v>
      </c>
      <c r="L184" s="128">
        <f t="shared" si="112"/>
        <v>0.21119592875318066</v>
      </c>
      <c r="M184" s="129" t="s">
        <v>599</v>
      </c>
      <c r="N184" s="130">
        <v>42291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40</v>
      </c>
      <c r="B185" s="105">
        <v>42271</v>
      </c>
      <c r="C185" s="105"/>
      <c r="D185" s="106" t="s">
        <v>622</v>
      </c>
      <c r="E185" s="107" t="s">
        <v>623</v>
      </c>
      <c r="F185" s="108">
        <v>65</v>
      </c>
      <c r="G185" s="107"/>
      <c r="H185" s="107">
        <v>82</v>
      </c>
      <c r="I185" s="125">
        <v>82</v>
      </c>
      <c r="J185" s="126" t="s">
        <v>682</v>
      </c>
      <c r="K185" s="127">
        <f t="shared" si="111"/>
        <v>17</v>
      </c>
      <c r="L185" s="128">
        <f t="shared" si="112"/>
        <v>0.26153846153846155</v>
      </c>
      <c r="M185" s="129" t="s">
        <v>599</v>
      </c>
      <c r="N185" s="130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41</v>
      </c>
      <c r="B186" s="105">
        <v>42291</v>
      </c>
      <c r="C186" s="105"/>
      <c r="D186" s="106" t="s">
        <v>684</v>
      </c>
      <c r="E186" s="107" t="s">
        <v>623</v>
      </c>
      <c r="F186" s="108">
        <v>144</v>
      </c>
      <c r="G186" s="107"/>
      <c r="H186" s="107">
        <v>182.5</v>
      </c>
      <c r="I186" s="125">
        <v>181</v>
      </c>
      <c r="J186" s="126" t="s">
        <v>682</v>
      </c>
      <c r="K186" s="127">
        <f t="shared" si="111"/>
        <v>38.5</v>
      </c>
      <c r="L186" s="128">
        <f t="shared" si="112"/>
        <v>0.2673611111111111</v>
      </c>
      <c r="M186" s="129" t="s">
        <v>599</v>
      </c>
      <c r="N186" s="130">
        <v>42817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42</v>
      </c>
      <c r="B187" s="105">
        <v>42291</v>
      </c>
      <c r="C187" s="105"/>
      <c r="D187" s="106" t="s">
        <v>685</v>
      </c>
      <c r="E187" s="107" t="s">
        <v>623</v>
      </c>
      <c r="F187" s="108">
        <v>264</v>
      </c>
      <c r="G187" s="107"/>
      <c r="H187" s="107">
        <v>311</v>
      </c>
      <c r="I187" s="125">
        <v>311</v>
      </c>
      <c r="J187" s="126" t="s">
        <v>682</v>
      </c>
      <c r="K187" s="127">
        <f t="shared" si="111"/>
        <v>47</v>
      </c>
      <c r="L187" s="128">
        <f t="shared" si="112"/>
        <v>0.17803030303030304</v>
      </c>
      <c r="M187" s="129" t="s">
        <v>599</v>
      </c>
      <c r="N187" s="130">
        <v>42604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43</v>
      </c>
      <c r="B188" s="105">
        <v>42318</v>
      </c>
      <c r="C188" s="105"/>
      <c r="D188" s="106" t="s">
        <v>686</v>
      </c>
      <c r="E188" s="107" t="s">
        <v>600</v>
      </c>
      <c r="F188" s="108">
        <v>549.5</v>
      </c>
      <c r="G188" s="107"/>
      <c r="H188" s="107">
        <v>630</v>
      </c>
      <c r="I188" s="125">
        <v>630</v>
      </c>
      <c r="J188" s="126" t="s">
        <v>682</v>
      </c>
      <c r="K188" s="127">
        <f t="shared" si="111"/>
        <v>80.5</v>
      </c>
      <c r="L188" s="128">
        <f t="shared" si="112"/>
        <v>0.1464968152866242</v>
      </c>
      <c r="M188" s="129" t="s">
        <v>599</v>
      </c>
      <c r="N188" s="130">
        <v>42419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44</v>
      </c>
      <c r="B189" s="105">
        <v>42342</v>
      </c>
      <c r="C189" s="105"/>
      <c r="D189" s="106" t="s">
        <v>687</v>
      </c>
      <c r="E189" s="107" t="s">
        <v>623</v>
      </c>
      <c r="F189" s="108">
        <v>1027.5</v>
      </c>
      <c r="G189" s="107"/>
      <c r="H189" s="107">
        <v>1315</v>
      </c>
      <c r="I189" s="125">
        <v>1250</v>
      </c>
      <c r="J189" s="126" t="s">
        <v>682</v>
      </c>
      <c r="K189" s="127">
        <f t="shared" si="111"/>
        <v>287.5</v>
      </c>
      <c r="L189" s="128">
        <f t="shared" si="112"/>
        <v>0.27980535279805352</v>
      </c>
      <c r="M189" s="129" t="s">
        <v>599</v>
      </c>
      <c r="N189" s="130">
        <v>43244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45</v>
      </c>
      <c r="B190" s="105">
        <v>42367</v>
      </c>
      <c r="C190" s="105"/>
      <c r="D190" s="106" t="s">
        <v>688</v>
      </c>
      <c r="E190" s="107" t="s">
        <v>623</v>
      </c>
      <c r="F190" s="108">
        <v>465</v>
      </c>
      <c r="G190" s="107"/>
      <c r="H190" s="107">
        <v>540</v>
      </c>
      <c r="I190" s="125">
        <v>540</v>
      </c>
      <c r="J190" s="126" t="s">
        <v>682</v>
      </c>
      <c r="K190" s="127">
        <f t="shared" si="111"/>
        <v>75</v>
      </c>
      <c r="L190" s="128">
        <f t="shared" si="112"/>
        <v>0.16129032258064516</v>
      </c>
      <c r="M190" s="129" t="s">
        <v>599</v>
      </c>
      <c r="N190" s="130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46</v>
      </c>
      <c r="B191" s="105">
        <v>42380</v>
      </c>
      <c r="C191" s="105"/>
      <c r="D191" s="106" t="s">
        <v>390</v>
      </c>
      <c r="E191" s="107" t="s">
        <v>600</v>
      </c>
      <c r="F191" s="108">
        <v>81</v>
      </c>
      <c r="G191" s="107"/>
      <c r="H191" s="107">
        <v>110</v>
      </c>
      <c r="I191" s="125">
        <v>110</v>
      </c>
      <c r="J191" s="126" t="s">
        <v>682</v>
      </c>
      <c r="K191" s="127">
        <f t="shared" si="111"/>
        <v>29</v>
      </c>
      <c r="L191" s="128">
        <f t="shared" si="112"/>
        <v>0.35802469135802467</v>
      </c>
      <c r="M191" s="129" t="s">
        <v>599</v>
      </c>
      <c r="N191" s="130">
        <v>42745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47</v>
      </c>
      <c r="B192" s="105">
        <v>42382</v>
      </c>
      <c r="C192" s="105"/>
      <c r="D192" s="106" t="s">
        <v>689</v>
      </c>
      <c r="E192" s="107" t="s">
        <v>600</v>
      </c>
      <c r="F192" s="108">
        <v>417.5</v>
      </c>
      <c r="G192" s="107"/>
      <c r="H192" s="107">
        <v>547</v>
      </c>
      <c r="I192" s="125">
        <v>535</v>
      </c>
      <c r="J192" s="126" t="s">
        <v>682</v>
      </c>
      <c r="K192" s="127">
        <f t="shared" si="111"/>
        <v>129.5</v>
      </c>
      <c r="L192" s="128">
        <f t="shared" si="112"/>
        <v>0.31017964071856285</v>
      </c>
      <c r="M192" s="129" t="s">
        <v>599</v>
      </c>
      <c r="N192" s="130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48</v>
      </c>
      <c r="B193" s="105">
        <v>42408</v>
      </c>
      <c r="C193" s="105"/>
      <c r="D193" s="106" t="s">
        <v>690</v>
      </c>
      <c r="E193" s="107" t="s">
        <v>623</v>
      </c>
      <c r="F193" s="108">
        <v>650</v>
      </c>
      <c r="G193" s="107"/>
      <c r="H193" s="107">
        <v>800</v>
      </c>
      <c r="I193" s="125">
        <v>800</v>
      </c>
      <c r="J193" s="126" t="s">
        <v>682</v>
      </c>
      <c r="K193" s="127">
        <f t="shared" si="111"/>
        <v>150</v>
      </c>
      <c r="L193" s="128">
        <f t="shared" si="112"/>
        <v>0.23076923076923078</v>
      </c>
      <c r="M193" s="129" t="s">
        <v>599</v>
      </c>
      <c r="N193" s="130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49</v>
      </c>
      <c r="B194" s="105">
        <v>42433</v>
      </c>
      <c r="C194" s="105"/>
      <c r="D194" s="106" t="s">
        <v>197</v>
      </c>
      <c r="E194" s="107" t="s">
        <v>623</v>
      </c>
      <c r="F194" s="108">
        <v>437.5</v>
      </c>
      <c r="G194" s="107"/>
      <c r="H194" s="107">
        <v>504.5</v>
      </c>
      <c r="I194" s="125">
        <v>522</v>
      </c>
      <c r="J194" s="126" t="s">
        <v>691</v>
      </c>
      <c r="K194" s="127">
        <f t="shared" si="111"/>
        <v>67</v>
      </c>
      <c r="L194" s="128">
        <f t="shared" si="112"/>
        <v>0.15314285714285714</v>
      </c>
      <c r="M194" s="129" t="s">
        <v>599</v>
      </c>
      <c r="N194" s="130">
        <v>42480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50</v>
      </c>
      <c r="B195" s="105">
        <v>42438</v>
      </c>
      <c r="C195" s="105"/>
      <c r="D195" s="106" t="s">
        <v>692</v>
      </c>
      <c r="E195" s="107" t="s">
        <v>623</v>
      </c>
      <c r="F195" s="108">
        <v>189.5</v>
      </c>
      <c r="G195" s="107"/>
      <c r="H195" s="107">
        <v>218</v>
      </c>
      <c r="I195" s="125">
        <v>218</v>
      </c>
      <c r="J195" s="126" t="s">
        <v>682</v>
      </c>
      <c r="K195" s="127">
        <f t="shared" si="111"/>
        <v>28.5</v>
      </c>
      <c r="L195" s="128">
        <f t="shared" si="112"/>
        <v>0.15039577836411611</v>
      </c>
      <c r="M195" s="129" t="s">
        <v>599</v>
      </c>
      <c r="N195" s="130">
        <v>43034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3">
        <v>51</v>
      </c>
      <c r="B196" s="114">
        <v>42471</v>
      </c>
      <c r="C196" s="114"/>
      <c r="D196" s="115" t="s">
        <v>693</v>
      </c>
      <c r="E196" s="116" t="s">
        <v>623</v>
      </c>
      <c r="F196" s="117">
        <v>36.5</v>
      </c>
      <c r="G196" s="118"/>
      <c r="H196" s="118">
        <v>15.85</v>
      </c>
      <c r="I196" s="118">
        <v>60</v>
      </c>
      <c r="J196" s="137" t="s">
        <v>694</v>
      </c>
      <c r="K196" s="133">
        <f t="shared" si="111"/>
        <v>-20.65</v>
      </c>
      <c r="L196" s="167">
        <f t="shared" si="112"/>
        <v>-0.5657534246575342</v>
      </c>
      <c r="M196" s="135" t="s">
        <v>663</v>
      </c>
      <c r="N196" s="168">
        <v>43627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52</v>
      </c>
      <c r="B197" s="105">
        <v>42472</v>
      </c>
      <c r="C197" s="105"/>
      <c r="D197" s="106" t="s">
        <v>695</v>
      </c>
      <c r="E197" s="107" t="s">
        <v>623</v>
      </c>
      <c r="F197" s="108">
        <v>93</v>
      </c>
      <c r="G197" s="107"/>
      <c r="H197" s="107">
        <v>149</v>
      </c>
      <c r="I197" s="125">
        <v>140</v>
      </c>
      <c r="J197" s="140" t="s">
        <v>696</v>
      </c>
      <c r="K197" s="127">
        <f t="shared" si="111"/>
        <v>56</v>
      </c>
      <c r="L197" s="128">
        <f t="shared" si="112"/>
        <v>0.60215053763440862</v>
      </c>
      <c r="M197" s="129" t="s">
        <v>599</v>
      </c>
      <c r="N197" s="130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53</v>
      </c>
      <c r="B198" s="105">
        <v>42472</v>
      </c>
      <c r="C198" s="105"/>
      <c r="D198" s="106" t="s">
        <v>697</v>
      </c>
      <c r="E198" s="107" t="s">
        <v>623</v>
      </c>
      <c r="F198" s="108">
        <v>130</v>
      </c>
      <c r="G198" s="107"/>
      <c r="H198" s="107">
        <v>150</v>
      </c>
      <c r="I198" s="125" t="s">
        <v>698</v>
      </c>
      <c r="J198" s="126" t="s">
        <v>682</v>
      </c>
      <c r="K198" s="127">
        <f t="shared" si="111"/>
        <v>20</v>
      </c>
      <c r="L198" s="128">
        <f t="shared" si="112"/>
        <v>0.15384615384615385</v>
      </c>
      <c r="M198" s="129" t="s">
        <v>599</v>
      </c>
      <c r="N198" s="130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54</v>
      </c>
      <c r="B199" s="105">
        <v>42473</v>
      </c>
      <c r="C199" s="105"/>
      <c r="D199" s="106" t="s">
        <v>354</v>
      </c>
      <c r="E199" s="107" t="s">
        <v>623</v>
      </c>
      <c r="F199" s="108">
        <v>196</v>
      </c>
      <c r="G199" s="107"/>
      <c r="H199" s="107">
        <v>299</v>
      </c>
      <c r="I199" s="125">
        <v>299</v>
      </c>
      <c r="J199" s="126" t="s">
        <v>682</v>
      </c>
      <c r="K199" s="127">
        <v>103</v>
      </c>
      <c r="L199" s="128">
        <v>0.52551020408163296</v>
      </c>
      <c r="M199" s="129" t="s">
        <v>599</v>
      </c>
      <c r="N199" s="130">
        <v>42620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55</v>
      </c>
      <c r="B200" s="105">
        <v>42473</v>
      </c>
      <c r="C200" s="105"/>
      <c r="D200" s="106" t="s">
        <v>756</v>
      </c>
      <c r="E200" s="107" t="s">
        <v>623</v>
      </c>
      <c r="F200" s="108">
        <v>88</v>
      </c>
      <c r="G200" s="107"/>
      <c r="H200" s="107">
        <v>103</v>
      </c>
      <c r="I200" s="125">
        <v>103</v>
      </c>
      <c r="J200" s="126" t="s">
        <v>682</v>
      </c>
      <c r="K200" s="127">
        <v>15</v>
      </c>
      <c r="L200" s="128">
        <v>0.170454545454545</v>
      </c>
      <c r="M200" s="129" t="s">
        <v>599</v>
      </c>
      <c r="N200" s="130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56</v>
      </c>
      <c r="B201" s="105">
        <v>42492</v>
      </c>
      <c r="C201" s="105"/>
      <c r="D201" s="106" t="s">
        <v>699</v>
      </c>
      <c r="E201" s="107" t="s">
        <v>623</v>
      </c>
      <c r="F201" s="108">
        <v>127.5</v>
      </c>
      <c r="G201" s="107"/>
      <c r="H201" s="107">
        <v>148</v>
      </c>
      <c r="I201" s="125" t="s">
        <v>700</v>
      </c>
      <c r="J201" s="126" t="s">
        <v>682</v>
      </c>
      <c r="K201" s="127">
        <f>H201-F201</f>
        <v>20.5</v>
      </c>
      <c r="L201" s="128">
        <f>K201/F201</f>
        <v>0.16078431372549021</v>
      </c>
      <c r="M201" s="129" t="s">
        <v>599</v>
      </c>
      <c r="N201" s="130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57</v>
      </c>
      <c r="B202" s="105">
        <v>42493</v>
      </c>
      <c r="C202" s="105"/>
      <c r="D202" s="106" t="s">
        <v>701</v>
      </c>
      <c r="E202" s="107" t="s">
        <v>623</v>
      </c>
      <c r="F202" s="108">
        <v>675</v>
      </c>
      <c r="G202" s="107"/>
      <c r="H202" s="107">
        <v>815</v>
      </c>
      <c r="I202" s="125" t="s">
        <v>702</v>
      </c>
      <c r="J202" s="126" t="s">
        <v>682</v>
      </c>
      <c r="K202" s="127">
        <f>H202-F202</f>
        <v>140</v>
      </c>
      <c r="L202" s="128">
        <f>K202/F202</f>
        <v>0.2074074074074074</v>
      </c>
      <c r="M202" s="129" t="s">
        <v>599</v>
      </c>
      <c r="N202" s="130">
        <v>43154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58</v>
      </c>
      <c r="B203" s="109">
        <v>42522</v>
      </c>
      <c r="C203" s="109"/>
      <c r="D203" s="110" t="s">
        <v>757</v>
      </c>
      <c r="E203" s="111" t="s">
        <v>623</v>
      </c>
      <c r="F203" s="112">
        <v>500</v>
      </c>
      <c r="G203" s="112"/>
      <c r="H203" s="113">
        <v>232.5</v>
      </c>
      <c r="I203" s="131" t="s">
        <v>758</v>
      </c>
      <c r="J203" s="132" t="s">
        <v>759</v>
      </c>
      <c r="K203" s="133">
        <f>H203-F203</f>
        <v>-267.5</v>
      </c>
      <c r="L203" s="134">
        <f>K203/F203</f>
        <v>-0.53500000000000003</v>
      </c>
      <c r="M203" s="135" t="s">
        <v>663</v>
      </c>
      <c r="N203" s="136">
        <v>43735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59</v>
      </c>
      <c r="B204" s="105">
        <v>42527</v>
      </c>
      <c r="C204" s="105"/>
      <c r="D204" s="106" t="s">
        <v>703</v>
      </c>
      <c r="E204" s="107" t="s">
        <v>623</v>
      </c>
      <c r="F204" s="108">
        <v>110</v>
      </c>
      <c r="G204" s="107"/>
      <c r="H204" s="107">
        <v>126.5</v>
      </c>
      <c r="I204" s="125">
        <v>125</v>
      </c>
      <c r="J204" s="126" t="s">
        <v>632</v>
      </c>
      <c r="K204" s="127">
        <f>H204-F204</f>
        <v>16.5</v>
      </c>
      <c r="L204" s="128">
        <f>K204/F204</f>
        <v>0.15</v>
      </c>
      <c r="M204" s="129" t="s">
        <v>599</v>
      </c>
      <c r="N204" s="130">
        <v>42552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60</v>
      </c>
      <c r="B205" s="105">
        <v>42538</v>
      </c>
      <c r="C205" s="105"/>
      <c r="D205" s="106" t="s">
        <v>704</v>
      </c>
      <c r="E205" s="107" t="s">
        <v>623</v>
      </c>
      <c r="F205" s="108">
        <v>44</v>
      </c>
      <c r="G205" s="107"/>
      <c r="H205" s="107">
        <v>69.5</v>
      </c>
      <c r="I205" s="125">
        <v>69.5</v>
      </c>
      <c r="J205" s="126" t="s">
        <v>705</v>
      </c>
      <c r="K205" s="127">
        <f>H205-F205</f>
        <v>25.5</v>
      </c>
      <c r="L205" s="128">
        <f>K205/F205</f>
        <v>0.57954545454545459</v>
      </c>
      <c r="M205" s="129" t="s">
        <v>599</v>
      </c>
      <c r="N205" s="130">
        <v>42977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61</v>
      </c>
      <c r="B206" s="105">
        <v>42549</v>
      </c>
      <c r="C206" s="105"/>
      <c r="D206" s="147" t="s">
        <v>760</v>
      </c>
      <c r="E206" s="107" t="s">
        <v>623</v>
      </c>
      <c r="F206" s="108">
        <v>262.5</v>
      </c>
      <c r="G206" s="107"/>
      <c r="H206" s="107">
        <v>340</v>
      </c>
      <c r="I206" s="125">
        <v>333</v>
      </c>
      <c r="J206" s="126" t="s">
        <v>761</v>
      </c>
      <c r="K206" s="127">
        <v>77.5</v>
      </c>
      <c r="L206" s="128">
        <v>0.29523809523809502</v>
      </c>
      <c r="M206" s="129" t="s">
        <v>599</v>
      </c>
      <c r="N206" s="130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62</v>
      </c>
      <c r="B207" s="105">
        <v>42549</v>
      </c>
      <c r="C207" s="105"/>
      <c r="D207" s="147" t="s">
        <v>762</v>
      </c>
      <c r="E207" s="107" t="s">
        <v>623</v>
      </c>
      <c r="F207" s="108">
        <v>840</v>
      </c>
      <c r="G207" s="107"/>
      <c r="H207" s="107">
        <v>1230</v>
      </c>
      <c r="I207" s="125">
        <v>1230</v>
      </c>
      <c r="J207" s="126" t="s">
        <v>682</v>
      </c>
      <c r="K207" s="127">
        <v>390</v>
      </c>
      <c r="L207" s="128">
        <v>0.46428571428571402</v>
      </c>
      <c r="M207" s="129" t="s">
        <v>599</v>
      </c>
      <c r="N207" s="130">
        <v>42649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4">
        <v>63</v>
      </c>
      <c r="B208" s="142">
        <v>42556</v>
      </c>
      <c r="C208" s="142"/>
      <c r="D208" s="143" t="s">
        <v>706</v>
      </c>
      <c r="E208" s="144" t="s">
        <v>623</v>
      </c>
      <c r="F208" s="145">
        <v>395</v>
      </c>
      <c r="G208" s="146"/>
      <c r="H208" s="146">
        <f>(468.5+342.5)/2</f>
        <v>405.5</v>
      </c>
      <c r="I208" s="146">
        <v>510</v>
      </c>
      <c r="J208" s="169" t="s">
        <v>707</v>
      </c>
      <c r="K208" s="170">
        <f t="shared" ref="K208:K214" si="113">H208-F208</f>
        <v>10.5</v>
      </c>
      <c r="L208" s="171">
        <f t="shared" ref="L208:L214" si="114">K208/F208</f>
        <v>2.6582278481012658E-2</v>
      </c>
      <c r="M208" s="172" t="s">
        <v>708</v>
      </c>
      <c r="N208" s="173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64</v>
      </c>
      <c r="B209" s="109">
        <v>42584</v>
      </c>
      <c r="C209" s="109"/>
      <c r="D209" s="110" t="s">
        <v>709</v>
      </c>
      <c r="E209" s="111" t="s">
        <v>600</v>
      </c>
      <c r="F209" s="112">
        <f>169.5-12.8</f>
        <v>156.69999999999999</v>
      </c>
      <c r="G209" s="112"/>
      <c r="H209" s="113">
        <v>77</v>
      </c>
      <c r="I209" s="131" t="s">
        <v>710</v>
      </c>
      <c r="J209" s="383" t="s">
        <v>3401</v>
      </c>
      <c r="K209" s="133">
        <f t="shared" si="113"/>
        <v>-79.699999999999989</v>
      </c>
      <c r="L209" s="134">
        <f t="shared" si="114"/>
        <v>-0.50861518825781749</v>
      </c>
      <c r="M209" s="135" t="s">
        <v>663</v>
      </c>
      <c r="N209" s="136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65</v>
      </c>
      <c r="B210" s="109">
        <v>42586</v>
      </c>
      <c r="C210" s="109"/>
      <c r="D210" s="110" t="s">
        <v>711</v>
      </c>
      <c r="E210" s="111" t="s">
        <v>623</v>
      </c>
      <c r="F210" s="112">
        <v>400</v>
      </c>
      <c r="G210" s="112"/>
      <c r="H210" s="113">
        <v>305</v>
      </c>
      <c r="I210" s="131">
        <v>475</v>
      </c>
      <c r="J210" s="132" t="s">
        <v>712</v>
      </c>
      <c r="K210" s="133">
        <f t="shared" si="113"/>
        <v>-95</v>
      </c>
      <c r="L210" s="134">
        <f t="shared" si="114"/>
        <v>-0.23749999999999999</v>
      </c>
      <c r="M210" s="135" t="s">
        <v>663</v>
      </c>
      <c r="N210" s="136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66</v>
      </c>
      <c r="B211" s="105">
        <v>42593</v>
      </c>
      <c r="C211" s="105"/>
      <c r="D211" s="106" t="s">
        <v>713</v>
      </c>
      <c r="E211" s="107" t="s">
        <v>623</v>
      </c>
      <c r="F211" s="108">
        <v>86.5</v>
      </c>
      <c r="G211" s="107"/>
      <c r="H211" s="107">
        <v>130</v>
      </c>
      <c r="I211" s="125">
        <v>130</v>
      </c>
      <c r="J211" s="140" t="s">
        <v>714</v>
      </c>
      <c r="K211" s="127">
        <f t="shared" si="113"/>
        <v>43.5</v>
      </c>
      <c r="L211" s="128">
        <f t="shared" si="114"/>
        <v>0.50289017341040465</v>
      </c>
      <c r="M211" s="129" t="s">
        <v>599</v>
      </c>
      <c r="N211" s="130">
        <v>43091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67</v>
      </c>
      <c r="B212" s="109">
        <v>42600</v>
      </c>
      <c r="C212" s="109"/>
      <c r="D212" s="110" t="s">
        <v>381</v>
      </c>
      <c r="E212" s="111" t="s">
        <v>623</v>
      </c>
      <c r="F212" s="112">
        <v>133.5</v>
      </c>
      <c r="G212" s="112"/>
      <c r="H212" s="113">
        <v>126.5</v>
      </c>
      <c r="I212" s="131">
        <v>178</v>
      </c>
      <c r="J212" s="132" t="s">
        <v>715</v>
      </c>
      <c r="K212" s="133">
        <f t="shared" si="113"/>
        <v>-7</v>
      </c>
      <c r="L212" s="134">
        <f t="shared" si="114"/>
        <v>-5.2434456928838954E-2</v>
      </c>
      <c r="M212" s="135" t="s">
        <v>663</v>
      </c>
      <c r="N212" s="136">
        <v>42615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68</v>
      </c>
      <c r="B213" s="105">
        <v>42613</v>
      </c>
      <c r="C213" s="105"/>
      <c r="D213" s="106" t="s">
        <v>716</v>
      </c>
      <c r="E213" s="107" t="s">
        <v>623</v>
      </c>
      <c r="F213" s="108">
        <v>560</v>
      </c>
      <c r="G213" s="107"/>
      <c r="H213" s="107">
        <v>725</v>
      </c>
      <c r="I213" s="125">
        <v>725</v>
      </c>
      <c r="J213" s="126" t="s">
        <v>625</v>
      </c>
      <c r="K213" s="127">
        <f t="shared" si="113"/>
        <v>165</v>
      </c>
      <c r="L213" s="128">
        <f t="shared" si="114"/>
        <v>0.29464285714285715</v>
      </c>
      <c r="M213" s="129" t="s">
        <v>599</v>
      </c>
      <c r="N213" s="130">
        <v>42456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69</v>
      </c>
      <c r="B214" s="105">
        <v>42614</v>
      </c>
      <c r="C214" s="105"/>
      <c r="D214" s="106" t="s">
        <v>717</v>
      </c>
      <c r="E214" s="107" t="s">
        <v>623</v>
      </c>
      <c r="F214" s="108">
        <v>160.5</v>
      </c>
      <c r="G214" s="107"/>
      <c r="H214" s="107">
        <v>210</v>
      </c>
      <c r="I214" s="125">
        <v>210</v>
      </c>
      <c r="J214" s="126" t="s">
        <v>625</v>
      </c>
      <c r="K214" s="127">
        <f t="shared" si="113"/>
        <v>49.5</v>
      </c>
      <c r="L214" s="128">
        <f t="shared" si="114"/>
        <v>0.30841121495327101</v>
      </c>
      <c r="M214" s="129" t="s">
        <v>599</v>
      </c>
      <c r="N214" s="130">
        <v>42871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70</v>
      </c>
      <c r="B215" s="105">
        <v>42646</v>
      </c>
      <c r="C215" s="105"/>
      <c r="D215" s="147" t="s">
        <v>405</v>
      </c>
      <c r="E215" s="107" t="s">
        <v>623</v>
      </c>
      <c r="F215" s="108">
        <v>430</v>
      </c>
      <c r="G215" s="107"/>
      <c r="H215" s="107">
        <v>596</v>
      </c>
      <c r="I215" s="125">
        <v>575</v>
      </c>
      <c r="J215" s="126" t="s">
        <v>763</v>
      </c>
      <c r="K215" s="127">
        <v>166</v>
      </c>
      <c r="L215" s="128">
        <v>0.38604651162790699</v>
      </c>
      <c r="M215" s="129" t="s">
        <v>599</v>
      </c>
      <c r="N215" s="130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71</v>
      </c>
      <c r="B216" s="105">
        <v>42657</v>
      </c>
      <c r="C216" s="105"/>
      <c r="D216" s="106" t="s">
        <v>718</v>
      </c>
      <c r="E216" s="107" t="s">
        <v>623</v>
      </c>
      <c r="F216" s="108">
        <v>280</v>
      </c>
      <c r="G216" s="107"/>
      <c r="H216" s="107">
        <v>345</v>
      </c>
      <c r="I216" s="125">
        <v>345</v>
      </c>
      <c r="J216" s="126" t="s">
        <v>625</v>
      </c>
      <c r="K216" s="127">
        <f t="shared" ref="K216:K221" si="115">H216-F216</f>
        <v>65</v>
      </c>
      <c r="L216" s="128">
        <f>K216/F216</f>
        <v>0.23214285714285715</v>
      </c>
      <c r="M216" s="129" t="s">
        <v>599</v>
      </c>
      <c r="N216" s="130">
        <v>42814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72</v>
      </c>
      <c r="B217" s="105">
        <v>42657</v>
      </c>
      <c r="C217" s="105"/>
      <c r="D217" s="106" t="s">
        <v>719</v>
      </c>
      <c r="E217" s="107" t="s">
        <v>623</v>
      </c>
      <c r="F217" s="108">
        <v>245</v>
      </c>
      <c r="G217" s="107"/>
      <c r="H217" s="107">
        <v>325.5</v>
      </c>
      <c r="I217" s="125">
        <v>330</v>
      </c>
      <c r="J217" s="126" t="s">
        <v>720</v>
      </c>
      <c r="K217" s="127">
        <f t="shared" si="115"/>
        <v>80.5</v>
      </c>
      <c r="L217" s="128">
        <f>K217/F217</f>
        <v>0.32857142857142857</v>
      </c>
      <c r="M217" s="129" t="s">
        <v>599</v>
      </c>
      <c r="N217" s="130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73</v>
      </c>
      <c r="B218" s="105">
        <v>42660</v>
      </c>
      <c r="C218" s="105"/>
      <c r="D218" s="106" t="s">
        <v>349</v>
      </c>
      <c r="E218" s="107" t="s">
        <v>623</v>
      </c>
      <c r="F218" s="108">
        <v>125</v>
      </c>
      <c r="G218" s="107"/>
      <c r="H218" s="107">
        <v>160</v>
      </c>
      <c r="I218" s="125">
        <v>160</v>
      </c>
      <c r="J218" s="126" t="s">
        <v>682</v>
      </c>
      <c r="K218" s="127">
        <f t="shared" si="115"/>
        <v>35</v>
      </c>
      <c r="L218" s="128">
        <v>0.28000000000000003</v>
      </c>
      <c r="M218" s="129" t="s">
        <v>599</v>
      </c>
      <c r="N218" s="130">
        <v>42803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74</v>
      </c>
      <c r="B219" s="105">
        <v>42660</v>
      </c>
      <c r="C219" s="105"/>
      <c r="D219" s="106" t="s">
        <v>483</v>
      </c>
      <c r="E219" s="107" t="s">
        <v>623</v>
      </c>
      <c r="F219" s="108">
        <v>114</v>
      </c>
      <c r="G219" s="107"/>
      <c r="H219" s="107">
        <v>145</v>
      </c>
      <c r="I219" s="125">
        <v>145</v>
      </c>
      <c r="J219" s="126" t="s">
        <v>682</v>
      </c>
      <c r="K219" s="127">
        <f t="shared" si="115"/>
        <v>31</v>
      </c>
      <c r="L219" s="128">
        <f>K219/F219</f>
        <v>0.27192982456140352</v>
      </c>
      <c r="M219" s="129" t="s">
        <v>599</v>
      </c>
      <c r="N219" s="130">
        <v>42859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75</v>
      </c>
      <c r="B220" s="105">
        <v>42660</v>
      </c>
      <c r="C220" s="105"/>
      <c r="D220" s="106" t="s">
        <v>721</v>
      </c>
      <c r="E220" s="107" t="s">
        <v>623</v>
      </c>
      <c r="F220" s="108">
        <v>212</v>
      </c>
      <c r="G220" s="107"/>
      <c r="H220" s="107">
        <v>280</v>
      </c>
      <c r="I220" s="125">
        <v>276</v>
      </c>
      <c r="J220" s="126" t="s">
        <v>722</v>
      </c>
      <c r="K220" s="127">
        <f t="shared" si="115"/>
        <v>68</v>
      </c>
      <c r="L220" s="128">
        <f>K220/F220</f>
        <v>0.32075471698113206</v>
      </c>
      <c r="M220" s="129" t="s">
        <v>599</v>
      </c>
      <c r="N220" s="130">
        <v>42858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76</v>
      </c>
      <c r="B221" s="105">
        <v>42678</v>
      </c>
      <c r="C221" s="105"/>
      <c r="D221" s="106" t="s">
        <v>151</v>
      </c>
      <c r="E221" s="107" t="s">
        <v>623</v>
      </c>
      <c r="F221" s="108">
        <v>155</v>
      </c>
      <c r="G221" s="107"/>
      <c r="H221" s="107">
        <v>210</v>
      </c>
      <c r="I221" s="125">
        <v>210</v>
      </c>
      <c r="J221" s="126" t="s">
        <v>723</v>
      </c>
      <c r="K221" s="127">
        <f t="shared" si="115"/>
        <v>55</v>
      </c>
      <c r="L221" s="128">
        <f>K221/F221</f>
        <v>0.35483870967741937</v>
      </c>
      <c r="M221" s="129" t="s">
        <v>599</v>
      </c>
      <c r="N221" s="130">
        <v>42944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77</v>
      </c>
      <c r="B222" s="109">
        <v>42710</v>
      </c>
      <c r="C222" s="109"/>
      <c r="D222" s="110" t="s">
        <v>764</v>
      </c>
      <c r="E222" s="111" t="s">
        <v>623</v>
      </c>
      <c r="F222" s="112">
        <v>150.5</v>
      </c>
      <c r="G222" s="112"/>
      <c r="H222" s="113">
        <v>72.5</v>
      </c>
      <c r="I222" s="131">
        <v>174</v>
      </c>
      <c r="J222" s="132" t="s">
        <v>765</v>
      </c>
      <c r="K222" s="133">
        <v>-78</v>
      </c>
      <c r="L222" s="134">
        <v>-0.51827242524916906</v>
      </c>
      <c r="M222" s="135" t="s">
        <v>663</v>
      </c>
      <c r="N222" s="136">
        <v>43333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78</v>
      </c>
      <c r="B223" s="105">
        <v>42712</v>
      </c>
      <c r="C223" s="105"/>
      <c r="D223" s="106" t="s">
        <v>125</v>
      </c>
      <c r="E223" s="107" t="s">
        <v>623</v>
      </c>
      <c r="F223" s="108">
        <v>380</v>
      </c>
      <c r="G223" s="107"/>
      <c r="H223" s="107">
        <v>478</v>
      </c>
      <c r="I223" s="125">
        <v>468</v>
      </c>
      <c r="J223" s="126" t="s">
        <v>682</v>
      </c>
      <c r="K223" s="127">
        <f>H223-F223</f>
        <v>98</v>
      </c>
      <c r="L223" s="128">
        <f>K223/F223</f>
        <v>0.25789473684210529</v>
      </c>
      <c r="M223" s="129" t="s">
        <v>599</v>
      </c>
      <c r="N223" s="130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79</v>
      </c>
      <c r="B224" s="105">
        <v>42734</v>
      </c>
      <c r="C224" s="105"/>
      <c r="D224" s="106" t="s">
        <v>248</v>
      </c>
      <c r="E224" s="107" t="s">
        <v>623</v>
      </c>
      <c r="F224" s="108">
        <v>305</v>
      </c>
      <c r="G224" s="107"/>
      <c r="H224" s="107">
        <v>375</v>
      </c>
      <c r="I224" s="125">
        <v>375</v>
      </c>
      <c r="J224" s="126" t="s">
        <v>682</v>
      </c>
      <c r="K224" s="127">
        <f>H224-F224</f>
        <v>70</v>
      </c>
      <c r="L224" s="128">
        <f>K224/F224</f>
        <v>0.22950819672131148</v>
      </c>
      <c r="M224" s="129" t="s">
        <v>599</v>
      </c>
      <c r="N224" s="130">
        <v>42768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80</v>
      </c>
      <c r="B225" s="105">
        <v>42739</v>
      </c>
      <c r="C225" s="105"/>
      <c r="D225" s="106" t="s">
        <v>351</v>
      </c>
      <c r="E225" s="107" t="s">
        <v>623</v>
      </c>
      <c r="F225" s="108">
        <v>99.5</v>
      </c>
      <c r="G225" s="107"/>
      <c r="H225" s="107">
        <v>158</v>
      </c>
      <c r="I225" s="125">
        <v>158</v>
      </c>
      <c r="J225" s="126" t="s">
        <v>682</v>
      </c>
      <c r="K225" s="127">
        <f>H225-F225</f>
        <v>58.5</v>
      </c>
      <c r="L225" s="128">
        <f>K225/F225</f>
        <v>0.5879396984924623</v>
      </c>
      <c r="M225" s="129" t="s">
        <v>599</v>
      </c>
      <c r="N225" s="130">
        <v>42898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81</v>
      </c>
      <c r="B226" s="105">
        <v>42739</v>
      </c>
      <c r="C226" s="105"/>
      <c r="D226" s="106" t="s">
        <v>351</v>
      </c>
      <c r="E226" s="107" t="s">
        <v>623</v>
      </c>
      <c r="F226" s="108">
        <v>99.5</v>
      </c>
      <c r="G226" s="107"/>
      <c r="H226" s="107">
        <v>158</v>
      </c>
      <c r="I226" s="125">
        <v>158</v>
      </c>
      <c r="J226" s="126" t="s">
        <v>682</v>
      </c>
      <c r="K226" s="127">
        <v>58.5</v>
      </c>
      <c r="L226" s="128">
        <v>0.58793969849246197</v>
      </c>
      <c r="M226" s="129" t="s">
        <v>599</v>
      </c>
      <c r="N226" s="130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82</v>
      </c>
      <c r="B227" s="105">
        <v>42786</v>
      </c>
      <c r="C227" s="105"/>
      <c r="D227" s="106" t="s">
        <v>169</v>
      </c>
      <c r="E227" s="107" t="s">
        <v>623</v>
      </c>
      <c r="F227" s="108">
        <v>140.5</v>
      </c>
      <c r="G227" s="107"/>
      <c r="H227" s="107">
        <v>220</v>
      </c>
      <c r="I227" s="125">
        <v>220</v>
      </c>
      <c r="J227" s="126" t="s">
        <v>682</v>
      </c>
      <c r="K227" s="127">
        <f>H227-F227</f>
        <v>79.5</v>
      </c>
      <c r="L227" s="128">
        <f>K227/F227</f>
        <v>0.5658362989323843</v>
      </c>
      <c r="M227" s="129" t="s">
        <v>599</v>
      </c>
      <c r="N227" s="130">
        <v>42864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83</v>
      </c>
      <c r="B228" s="105">
        <v>42786</v>
      </c>
      <c r="C228" s="105"/>
      <c r="D228" s="106" t="s">
        <v>766</v>
      </c>
      <c r="E228" s="107" t="s">
        <v>623</v>
      </c>
      <c r="F228" s="108">
        <v>202.5</v>
      </c>
      <c r="G228" s="107"/>
      <c r="H228" s="107">
        <v>234</v>
      </c>
      <c r="I228" s="125">
        <v>234</v>
      </c>
      <c r="J228" s="126" t="s">
        <v>682</v>
      </c>
      <c r="K228" s="127">
        <v>31.5</v>
      </c>
      <c r="L228" s="128">
        <v>0.155555555555556</v>
      </c>
      <c r="M228" s="129" t="s">
        <v>599</v>
      </c>
      <c r="N228" s="130">
        <v>42836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84</v>
      </c>
      <c r="B229" s="105">
        <v>42818</v>
      </c>
      <c r="C229" s="105"/>
      <c r="D229" s="106" t="s">
        <v>557</v>
      </c>
      <c r="E229" s="107" t="s">
        <v>623</v>
      </c>
      <c r="F229" s="108">
        <v>300.5</v>
      </c>
      <c r="G229" s="107"/>
      <c r="H229" s="107">
        <v>417.5</v>
      </c>
      <c r="I229" s="125">
        <v>420</v>
      </c>
      <c r="J229" s="126" t="s">
        <v>724</v>
      </c>
      <c r="K229" s="127">
        <f>H229-F229</f>
        <v>117</v>
      </c>
      <c r="L229" s="128">
        <f>K229/F229</f>
        <v>0.38935108153078202</v>
      </c>
      <c r="M229" s="129" t="s">
        <v>599</v>
      </c>
      <c r="N229" s="130">
        <v>43070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85</v>
      </c>
      <c r="B230" s="105">
        <v>42818</v>
      </c>
      <c r="C230" s="105"/>
      <c r="D230" s="106" t="s">
        <v>762</v>
      </c>
      <c r="E230" s="107" t="s">
        <v>623</v>
      </c>
      <c r="F230" s="108">
        <v>850</v>
      </c>
      <c r="G230" s="107"/>
      <c r="H230" s="107">
        <v>1042.5</v>
      </c>
      <c r="I230" s="125">
        <v>1023</v>
      </c>
      <c r="J230" s="126" t="s">
        <v>767</v>
      </c>
      <c r="K230" s="127">
        <v>192.5</v>
      </c>
      <c r="L230" s="128">
        <v>0.22647058823529401</v>
      </c>
      <c r="M230" s="129" t="s">
        <v>599</v>
      </c>
      <c r="N230" s="130">
        <v>42830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86</v>
      </c>
      <c r="B231" s="105">
        <v>42830</v>
      </c>
      <c r="C231" s="105"/>
      <c r="D231" s="106" t="s">
        <v>501</v>
      </c>
      <c r="E231" s="107" t="s">
        <v>623</v>
      </c>
      <c r="F231" s="108">
        <v>785</v>
      </c>
      <c r="G231" s="107"/>
      <c r="H231" s="107">
        <v>930</v>
      </c>
      <c r="I231" s="125">
        <v>920</v>
      </c>
      <c r="J231" s="126" t="s">
        <v>725</v>
      </c>
      <c r="K231" s="127">
        <f>H231-F231</f>
        <v>145</v>
      </c>
      <c r="L231" s="128">
        <f>K231/F231</f>
        <v>0.18471337579617833</v>
      </c>
      <c r="M231" s="129" t="s">
        <v>599</v>
      </c>
      <c r="N231" s="130">
        <v>42976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87</v>
      </c>
      <c r="B232" s="109">
        <v>42831</v>
      </c>
      <c r="C232" s="109"/>
      <c r="D232" s="110" t="s">
        <v>768</v>
      </c>
      <c r="E232" s="111" t="s">
        <v>623</v>
      </c>
      <c r="F232" s="112">
        <v>40</v>
      </c>
      <c r="G232" s="112"/>
      <c r="H232" s="113">
        <v>13.1</v>
      </c>
      <c r="I232" s="131">
        <v>60</v>
      </c>
      <c r="J232" s="137" t="s">
        <v>769</v>
      </c>
      <c r="K232" s="133">
        <v>-26.9</v>
      </c>
      <c r="L232" s="134">
        <v>-0.67249999999999999</v>
      </c>
      <c r="M232" s="135" t="s">
        <v>663</v>
      </c>
      <c r="N232" s="136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88</v>
      </c>
      <c r="B233" s="105">
        <v>42837</v>
      </c>
      <c r="C233" s="105"/>
      <c r="D233" s="106" t="s">
        <v>88</v>
      </c>
      <c r="E233" s="107" t="s">
        <v>623</v>
      </c>
      <c r="F233" s="108">
        <v>289.5</v>
      </c>
      <c r="G233" s="107"/>
      <c r="H233" s="107">
        <v>354</v>
      </c>
      <c r="I233" s="125">
        <v>360</v>
      </c>
      <c r="J233" s="126" t="s">
        <v>726</v>
      </c>
      <c r="K233" s="127">
        <f t="shared" ref="K233:K241" si="116">H233-F233</f>
        <v>64.5</v>
      </c>
      <c r="L233" s="128">
        <f t="shared" ref="L233:L241" si="117">K233/F233</f>
        <v>0.22279792746113988</v>
      </c>
      <c r="M233" s="129" t="s">
        <v>599</v>
      </c>
      <c r="N233" s="130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89</v>
      </c>
      <c r="B234" s="105">
        <v>42845</v>
      </c>
      <c r="C234" s="105"/>
      <c r="D234" s="106" t="s">
        <v>438</v>
      </c>
      <c r="E234" s="107" t="s">
        <v>623</v>
      </c>
      <c r="F234" s="108">
        <v>700</v>
      </c>
      <c r="G234" s="107"/>
      <c r="H234" s="107">
        <v>840</v>
      </c>
      <c r="I234" s="125">
        <v>840</v>
      </c>
      <c r="J234" s="126" t="s">
        <v>727</v>
      </c>
      <c r="K234" s="127">
        <f t="shared" si="116"/>
        <v>140</v>
      </c>
      <c r="L234" s="128">
        <f t="shared" si="117"/>
        <v>0.2</v>
      </c>
      <c r="M234" s="129" t="s">
        <v>599</v>
      </c>
      <c r="N234" s="130">
        <v>42893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90</v>
      </c>
      <c r="B235" s="105">
        <v>42887</v>
      </c>
      <c r="C235" s="105"/>
      <c r="D235" s="147" t="s">
        <v>363</v>
      </c>
      <c r="E235" s="107" t="s">
        <v>623</v>
      </c>
      <c r="F235" s="108">
        <v>130</v>
      </c>
      <c r="G235" s="107"/>
      <c r="H235" s="107">
        <v>144.25</v>
      </c>
      <c r="I235" s="125">
        <v>170</v>
      </c>
      <c r="J235" s="126" t="s">
        <v>728</v>
      </c>
      <c r="K235" s="127">
        <f t="shared" si="116"/>
        <v>14.25</v>
      </c>
      <c r="L235" s="128">
        <f t="shared" si="117"/>
        <v>0.10961538461538461</v>
      </c>
      <c r="M235" s="129" t="s">
        <v>599</v>
      </c>
      <c r="N235" s="130">
        <v>43675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91</v>
      </c>
      <c r="B236" s="105">
        <v>42901</v>
      </c>
      <c r="C236" s="105"/>
      <c r="D236" s="147" t="s">
        <v>729</v>
      </c>
      <c r="E236" s="107" t="s">
        <v>623</v>
      </c>
      <c r="F236" s="108">
        <v>214.5</v>
      </c>
      <c r="G236" s="107"/>
      <c r="H236" s="107">
        <v>262</v>
      </c>
      <c r="I236" s="125">
        <v>262</v>
      </c>
      <c r="J236" s="126" t="s">
        <v>730</v>
      </c>
      <c r="K236" s="127">
        <f t="shared" si="116"/>
        <v>47.5</v>
      </c>
      <c r="L236" s="128">
        <f t="shared" si="117"/>
        <v>0.22144522144522144</v>
      </c>
      <c r="M236" s="129" t="s">
        <v>599</v>
      </c>
      <c r="N236" s="130">
        <v>42977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92</v>
      </c>
      <c r="B237" s="153">
        <v>42933</v>
      </c>
      <c r="C237" s="153"/>
      <c r="D237" s="154" t="s">
        <v>731</v>
      </c>
      <c r="E237" s="155" t="s">
        <v>623</v>
      </c>
      <c r="F237" s="156">
        <v>370</v>
      </c>
      <c r="G237" s="155"/>
      <c r="H237" s="155">
        <v>447.5</v>
      </c>
      <c r="I237" s="177">
        <v>450</v>
      </c>
      <c r="J237" s="230" t="s">
        <v>682</v>
      </c>
      <c r="K237" s="127">
        <f t="shared" si="116"/>
        <v>77.5</v>
      </c>
      <c r="L237" s="179">
        <f t="shared" si="117"/>
        <v>0.20945945945945946</v>
      </c>
      <c r="M237" s="180" t="s">
        <v>599</v>
      </c>
      <c r="N237" s="181">
        <v>43035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93</v>
      </c>
      <c r="B238" s="153">
        <v>42943</v>
      </c>
      <c r="C238" s="153"/>
      <c r="D238" s="154" t="s">
        <v>167</v>
      </c>
      <c r="E238" s="155" t="s">
        <v>623</v>
      </c>
      <c r="F238" s="156">
        <v>657.5</v>
      </c>
      <c r="G238" s="155"/>
      <c r="H238" s="155">
        <v>825</v>
      </c>
      <c r="I238" s="177">
        <v>820</v>
      </c>
      <c r="J238" s="230" t="s">
        <v>682</v>
      </c>
      <c r="K238" s="127">
        <f t="shared" si="116"/>
        <v>167.5</v>
      </c>
      <c r="L238" s="179">
        <f t="shared" si="117"/>
        <v>0.25475285171102663</v>
      </c>
      <c r="M238" s="180" t="s">
        <v>599</v>
      </c>
      <c r="N238" s="181">
        <v>43090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94</v>
      </c>
      <c r="B239" s="105">
        <v>42964</v>
      </c>
      <c r="C239" s="105"/>
      <c r="D239" s="106" t="s">
        <v>368</v>
      </c>
      <c r="E239" s="107" t="s">
        <v>623</v>
      </c>
      <c r="F239" s="108">
        <v>605</v>
      </c>
      <c r="G239" s="107"/>
      <c r="H239" s="107">
        <v>750</v>
      </c>
      <c r="I239" s="125">
        <v>750</v>
      </c>
      <c r="J239" s="126" t="s">
        <v>725</v>
      </c>
      <c r="K239" s="127">
        <f t="shared" si="116"/>
        <v>145</v>
      </c>
      <c r="L239" s="128">
        <f t="shared" si="117"/>
        <v>0.23966942148760331</v>
      </c>
      <c r="M239" s="129" t="s">
        <v>599</v>
      </c>
      <c r="N239" s="130">
        <v>43027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5">
        <v>95</v>
      </c>
      <c r="B240" s="148">
        <v>42979</v>
      </c>
      <c r="C240" s="148"/>
      <c r="D240" s="149" t="s">
        <v>509</v>
      </c>
      <c r="E240" s="150" t="s">
        <v>623</v>
      </c>
      <c r="F240" s="151">
        <v>255</v>
      </c>
      <c r="G240" s="152"/>
      <c r="H240" s="152">
        <v>217.25</v>
      </c>
      <c r="I240" s="152">
        <v>320</v>
      </c>
      <c r="J240" s="174" t="s">
        <v>732</v>
      </c>
      <c r="K240" s="133">
        <f t="shared" si="116"/>
        <v>-37.75</v>
      </c>
      <c r="L240" s="175">
        <f t="shared" si="117"/>
        <v>-0.14803921568627451</v>
      </c>
      <c r="M240" s="135" t="s">
        <v>663</v>
      </c>
      <c r="N240" s="176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96</v>
      </c>
      <c r="B241" s="105">
        <v>42997</v>
      </c>
      <c r="C241" s="105"/>
      <c r="D241" s="106" t="s">
        <v>733</v>
      </c>
      <c r="E241" s="107" t="s">
        <v>623</v>
      </c>
      <c r="F241" s="108">
        <v>215</v>
      </c>
      <c r="G241" s="107"/>
      <c r="H241" s="107">
        <v>258</v>
      </c>
      <c r="I241" s="125">
        <v>258</v>
      </c>
      <c r="J241" s="126" t="s">
        <v>682</v>
      </c>
      <c r="K241" s="127">
        <f t="shared" si="116"/>
        <v>43</v>
      </c>
      <c r="L241" s="128">
        <f t="shared" si="117"/>
        <v>0.2</v>
      </c>
      <c r="M241" s="129" t="s">
        <v>599</v>
      </c>
      <c r="N241" s="130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97</v>
      </c>
      <c r="B242" s="105">
        <v>42997</v>
      </c>
      <c r="C242" s="105"/>
      <c r="D242" s="106" t="s">
        <v>733</v>
      </c>
      <c r="E242" s="107" t="s">
        <v>623</v>
      </c>
      <c r="F242" s="108">
        <v>215</v>
      </c>
      <c r="G242" s="107"/>
      <c r="H242" s="107">
        <v>258</v>
      </c>
      <c r="I242" s="125">
        <v>258</v>
      </c>
      <c r="J242" s="230" t="s">
        <v>682</v>
      </c>
      <c r="K242" s="127">
        <v>43</v>
      </c>
      <c r="L242" s="128">
        <v>0.2</v>
      </c>
      <c r="M242" s="129" t="s">
        <v>599</v>
      </c>
      <c r="N242" s="130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98</v>
      </c>
      <c r="B243" s="206">
        <v>42998</v>
      </c>
      <c r="C243" s="206"/>
      <c r="D243" s="374" t="s">
        <v>2979</v>
      </c>
      <c r="E243" s="207" t="s">
        <v>623</v>
      </c>
      <c r="F243" s="208">
        <v>75</v>
      </c>
      <c r="G243" s="207"/>
      <c r="H243" s="207">
        <v>90</v>
      </c>
      <c r="I243" s="231">
        <v>90</v>
      </c>
      <c r="J243" s="126" t="s">
        <v>734</v>
      </c>
      <c r="K243" s="127">
        <f t="shared" ref="K243:K248" si="118">H243-F243</f>
        <v>15</v>
      </c>
      <c r="L243" s="128">
        <f t="shared" ref="L243:L248" si="119">K243/F243</f>
        <v>0.2</v>
      </c>
      <c r="M243" s="129" t="s">
        <v>599</v>
      </c>
      <c r="N243" s="130">
        <v>43019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99</v>
      </c>
      <c r="B244" s="153">
        <v>43011</v>
      </c>
      <c r="C244" s="153"/>
      <c r="D244" s="154" t="s">
        <v>735</v>
      </c>
      <c r="E244" s="155" t="s">
        <v>623</v>
      </c>
      <c r="F244" s="156">
        <v>315</v>
      </c>
      <c r="G244" s="155"/>
      <c r="H244" s="155">
        <v>392</v>
      </c>
      <c r="I244" s="177">
        <v>384</v>
      </c>
      <c r="J244" s="230" t="s">
        <v>736</v>
      </c>
      <c r="K244" s="127">
        <f t="shared" si="118"/>
        <v>77</v>
      </c>
      <c r="L244" s="179">
        <f t="shared" si="119"/>
        <v>0.24444444444444444</v>
      </c>
      <c r="M244" s="180" t="s">
        <v>599</v>
      </c>
      <c r="N244" s="181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100</v>
      </c>
      <c r="B245" s="153">
        <v>43013</v>
      </c>
      <c r="C245" s="153"/>
      <c r="D245" s="154" t="s">
        <v>737</v>
      </c>
      <c r="E245" s="155" t="s">
        <v>623</v>
      </c>
      <c r="F245" s="156">
        <v>145</v>
      </c>
      <c r="G245" s="155"/>
      <c r="H245" s="155">
        <v>179</v>
      </c>
      <c r="I245" s="177">
        <v>180</v>
      </c>
      <c r="J245" s="230" t="s">
        <v>613</v>
      </c>
      <c r="K245" s="127">
        <f t="shared" si="118"/>
        <v>34</v>
      </c>
      <c r="L245" s="179">
        <f t="shared" si="119"/>
        <v>0.23448275862068965</v>
      </c>
      <c r="M245" s="180" t="s">
        <v>599</v>
      </c>
      <c r="N245" s="181">
        <v>43025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101</v>
      </c>
      <c r="B246" s="153">
        <v>43014</v>
      </c>
      <c r="C246" s="153"/>
      <c r="D246" s="154" t="s">
        <v>339</v>
      </c>
      <c r="E246" s="155" t="s">
        <v>623</v>
      </c>
      <c r="F246" s="156">
        <v>256</v>
      </c>
      <c r="G246" s="155"/>
      <c r="H246" s="155">
        <v>323</v>
      </c>
      <c r="I246" s="177">
        <v>320</v>
      </c>
      <c r="J246" s="230" t="s">
        <v>682</v>
      </c>
      <c r="K246" s="127">
        <f t="shared" si="118"/>
        <v>67</v>
      </c>
      <c r="L246" s="179">
        <f t="shared" si="119"/>
        <v>0.26171875</v>
      </c>
      <c r="M246" s="180" t="s">
        <v>599</v>
      </c>
      <c r="N246" s="181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102</v>
      </c>
      <c r="B247" s="153">
        <v>43017</v>
      </c>
      <c r="C247" s="153"/>
      <c r="D247" s="154" t="s">
        <v>360</v>
      </c>
      <c r="E247" s="155" t="s">
        <v>623</v>
      </c>
      <c r="F247" s="156">
        <v>137.5</v>
      </c>
      <c r="G247" s="155"/>
      <c r="H247" s="155">
        <v>184</v>
      </c>
      <c r="I247" s="177">
        <v>183</v>
      </c>
      <c r="J247" s="178" t="s">
        <v>738</v>
      </c>
      <c r="K247" s="127">
        <f t="shared" si="118"/>
        <v>46.5</v>
      </c>
      <c r="L247" s="179">
        <f t="shared" si="119"/>
        <v>0.33818181818181819</v>
      </c>
      <c r="M247" s="180" t="s">
        <v>599</v>
      </c>
      <c r="N247" s="181">
        <v>43108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103</v>
      </c>
      <c r="B248" s="153">
        <v>43018</v>
      </c>
      <c r="C248" s="153"/>
      <c r="D248" s="154" t="s">
        <v>739</v>
      </c>
      <c r="E248" s="155" t="s">
        <v>623</v>
      </c>
      <c r="F248" s="156">
        <v>125.5</v>
      </c>
      <c r="G248" s="155"/>
      <c r="H248" s="155">
        <v>158</v>
      </c>
      <c r="I248" s="177">
        <v>155</v>
      </c>
      <c r="J248" s="178" t="s">
        <v>740</v>
      </c>
      <c r="K248" s="127">
        <f t="shared" si="118"/>
        <v>32.5</v>
      </c>
      <c r="L248" s="179">
        <f t="shared" si="119"/>
        <v>0.25896414342629481</v>
      </c>
      <c r="M248" s="180" t="s">
        <v>599</v>
      </c>
      <c r="N248" s="181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104</v>
      </c>
      <c r="B249" s="153">
        <v>43018</v>
      </c>
      <c r="C249" s="153"/>
      <c r="D249" s="154" t="s">
        <v>770</v>
      </c>
      <c r="E249" s="155" t="s">
        <v>623</v>
      </c>
      <c r="F249" s="156">
        <v>895</v>
      </c>
      <c r="G249" s="155"/>
      <c r="H249" s="155">
        <v>1122.5</v>
      </c>
      <c r="I249" s="177">
        <v>1078</v>
      </c>
      <c r="J249" s="178" t="s">
        <v>771</v>
      </c>
      <c r="K249" s="127">
        <v>227.5</v>
      </c>
      <c r="L249" s="179">
        <v>0.25418994413407803</v>
      </c>
      <c r="M249" s="180" t="s">
        <v>599</v>
      </c>
      <c r="N249" s="181">
        <v>43117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105</v>
      </c>
      <c r="B250" s="153">
        <v>43020</v>
      </c>
      <c r="C250" s="153"/>
      <c r="D250" s="154" t="s">
        <v>347</v>
      </c>
      <c r="E250" s="155" t="s">
        <v>623</v>
      </c>
      <c r="F250" s="156">
        <v>525</v>
      </c>
      <c r="G250" s="155"/>
      <c r="H250" s="155">
        <v>629</v>
      </c>
      <c r="I250" s="177">
        <v>629</v>
      </c>
      <c r="J250" s="230" t="s">
        <v>682</v>
      </c>
      <c r="K250" s="127">
        <v>104</v>
      </c>
      <c r="L250" s="179">
        <v>0.19809523809523799</v>
      </c>
      <c r="M250" s="180" t="s">
        <v>599</v>
      </c>
      <c r="N250" s="181">
        <v>43119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106</v>
      </c>
      <c r="B251" s="153">
        <v>43046</v>
      </c>
      <c r="C251" s="153"/>
      <c r="D251" s="154" t="s">
        <v>393</v>
      </c>
      <c r="E251" s="155" t="s">
        <v>623</v>
      </c>
      <c r="F251" s="156">
        <v>740</v>
      </c>
      <c r="G251" s="155"/>
      <c r="H251" s="155">
        <v>892.5</v>
      </c>
      <c r="I251" s="177">
        <v>900</v>
      </c>
      <c r="J251" s="178" t="s">
        <v>741</v>
      </c>
      <c r="K251" s="127">
        <f>H251-F251</f>
        <v>152.5</v>
      </c>
      <c r="L251" s="179">
        <f>K251/F251</f>
        <v>0.20608108108108109</v>
      </c>
      <c r="M251" s="180" t="s">
        <v>599</v>
      </c>
      <c r="N251" s="181">
        <v>43052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107</v>
      </c>
      <c r="B252" s="105">
        <v>43073</v>
      </c>
      <c r="C252" s="105"/>
      <c r="D252" s="106" t="s">
        <v>742</v>
      </c>
      <c r="E252" s="107" t="s">
        <v>623</v>
      </c>
      <c r="F252" s="108">
        <v>118.5</v>
      </c>
      <c r="G252" s="107"/>
      <c r="H252" s="107">
        <v>143.5</v>
      </c>
      <c r="I252" s="125">
        <v>145</v>
      </c>
      <c r="J252" s="140" t="s">
        <v>743</v>
      </c>
      <c r="K252" s="127">
        <f>H252-F252</f>
        <v>25</v>
      </c>
      <c r="L252" s="128">
        <f>K252/F252</f>
        <v>0.2109704641350211</v>
      </c>
      <c r="M252" s="129" t="s">
        <v>599</v>
      </c>
      <c r="N252" s="130">
        <v>43097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108</v>
      </c>
      <c r="B253" s="109">
        <v>43090</v>
      </c>
      <c r="C253" s="109"/>
      <c r="D253" s="157" t="s">
        <v>443</v>
      </c>
      <c r="E253" s="111" t="s">
        <v>623</v>
      </c>
      <c r="F253" s="112">
        <v>715</v>
      </c>
      <c r="G253" s="112"/>
      <c r="H253" s="113">
        <v>500</v>
      </c>
      <c r="I253" s="131">
        <v>872</v>
      </c>
      <c r="J253" s="137" t="s">
        <v>744</v>
      </c>
      <c r="K253" s="133">
        <f>H253-F253</f>
        <v>-215</v>
      </c>
      <c r="L253" s="134">
        <f>K253/F253</f>
        <v>-0.30069930069930068</v>
      </c>
      <c r="M253" s="135" t="s">
        <v>663</v>
      </c>
      <c r="N253" s="136">
        <v>43670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109</v>
      </c>
      <c r="B254" s="105">
        <v>43098</v>
      </c>
      <c r="C254" s="105"/>
      <c r="D254" s="106" t="s">
        <v>735</v>
      </c>
      <c r="E254" s="107" t="s">
        <v>623</v>
      </c>
      <c r="F254" s="108">
        <v>435</v>
      </c>
      <c r="G254" s="107"/>
      <c r="H254" s="107">
        <v>542.5</v>
      </c>
      <c r="I254" s="125">
        <v>539</v>
      </c>
      <c r="J254" s="140" t="s">
        <v>682</v>
      </c>
      <c r="K254" s="127">
        <v>107.5</v>
      </c>
      <c r="L254" s="128">
        <v>0.247126436781609</v>
      </c>
      <c r="M254" s="129" t="s">
        <v>599</v>
      </c>
      <c r="N254" s="130">
        <v>43206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110</v>
      </c>
      <c r="B255" s="105">
        <v>43098</v>
      </c>
      <c r="C255" s="105"/>
      <c r="D255" s="106" t="s">
        <v>571</v>
      </c>
      <c r="E255" s="107" t="s">
        <v>623</v>
      </c>
      <c r="F255" s="108">
        <v>885</v>
      </c>
      <c r="G255" s="107"/>
      <c r="H255" s="107">
        <v>1090</v>
      </c>
      <c r="I255" s="125">
        <v>1084</v>
      </c>
      <c r="J255" s="140" t="s">
        <v>682</v>
      </c>
      <c r="K255" s="127">
        <v>205</v>
      </c>
      <c r="L255" s="128">
        <v>0.23163841807909599</v>
      </c>
      <c r="M255" s="129" t="s">
        <v>599</v>
      </c>
      <c r="N255" s="130">
        <v>43213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6">
        <v>111</v>
      </c>
      <c r="B256" s="347">
        <v>43192</v>
      </c>
      <c r="C256" s="347"/>
      <c r="D256" s="115" t="s">
        <v>752</v>
      </c>
      <c r="E256" s="350" t="s">
        <v>623</v>
      </c>
      <c r="F256" s="353">
        <v>478.5</v>
      </c>
      <c r="G256" s="350"/>
      <c r="H256" s="350">
        <v>442</v>
      </c>
      <c r="I256" s="356">
        <v>613</v>
      </c>
      <c r="J256" s="383" t="s">
        <v>3403</v>
      </c>
      <c r="K256" s="133">
        <f>H256-F256</f>
        <v>-36.5</v>
      </c>
      <c r="L256" s="134">
        <f>K256/F256</f>
        <v>-7.6280041797283177E-2</v>
      </c>
      <c r="M256" s="135" t="s">
        <v>663</v>
      </c>
      <c r="N256" s="136">
        <v>43762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112</v>
      </c>
      <c r="B257" s="109">
        <v>43194</v>
      </c>
      <c r="C257" s="109"/>
      <c r="D257" s="373" t="s">
        <v>2978</v>
      </c>
      <c r="E257" s="111" t="s">
        <v>623</v>
      </c>
      <c r="F257" s="112">
        <f>141.5-7.3</f>
        <v>134.19999999999999</v>
      </c>
      <c r="G257" s="112"/>
      <c r="H257" s="113">
        <v>77</v>
      </c>
      <c r="I257" s="131">
        <v>180</v>
      </c>
      <c r="J257" s="383" t="s">
        <v>3402</v>
      </c>
      <c r="K257" s="133">
        <f>H257-F257</f>
        <v>-57.199999999999989</v>
      </c>
      <c r="L257" s="134">
        <f>K257/F257</f>
        <v>-0.42622950819672129</v>
      </c>
      <c r="M257" s="135" t="s">
        <v>663</v>
      </c>
      <c r="N257" s="136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113</v>
      </c>
      <c r="B258" s="109">
        <v>43209</v>
      </c>
      <c r="C258" s="109"/>
      <c r="D258" s="110" t="s">
        <v>745</v>
      </c>
      <c r="E258" s="111" t="s">
        <v>623</v>
      </c>
      <c r="F258" s="112">
        <v>430</v>
      </c>
      <c r="G258" s="112"/>
      <c r="H258" s="113">
        <v>220</v>
      </c>
      <c r="I258" s="131">
        <v>537</v>
      </c>
      <c r="J258" s="137" t="s">
        <v>746</v>
      </c>
      <c r="K258" s="133">
        <f>H258-F258</f>
        <v>-210</v>
      </c>
      <c r="L258" s="134">
        <f>K258/F258</f>
        <v>-0.48837209302325579</v>
      </c>
      <c r="M258" s="135" t="s">
        <v>663</v>
      </c>
      <c r="N258" s="136">
        <v>43252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7">
        <v>114</v>
      </c>
      <c r="B259" s="158">
        <v>43220</v>
      </c>
      <c r="C259" s="158"/>
      <c r="D259" s="159" t="s">
        <v>394</v>
      </c>
      <c r="E259" s="160" t="s">
        <v>623</v>
      </c>
      <c r="F259" s="162">
        <v>153.5</v>
      </c>
      <c r="G259" s="162"/>
      <c r="H259" s="162">
        <v>196</v>
      </c>
      <c r="I259" s="162">
        <v>196</v>
      </c>
      <c r="J259" s="358" t="s">
        <v>3494</v>
      </c>
      <c r="K259" s="182">
        <f>H259-F259</f>
        <v>42.5</v>
      </c>
      <c r="L259" s="183">
        <f>K259/F259</f>
        <v>0.27687296416938112</v>
      </c>
      <c r="M259" s="161" t="s">
        <v>599</v>
      </c>
      <c r="N259" s="184">
        <v>43605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115</v>
      </c>
      <c r="B260" s="109">
        <v>43306</v>
      </c>
      <c r="C260" s="109"/>
      <c r="D260" s="110" t="s">
        <v>768</v>
      </c>
      <c r="E260" s="111" t="s">
        <v>623</v>
      </c>
      <c r="F260" s="112">
        <v>27.5</v>
      </c>
      <c r="G260" s="112"/>
      <c r="H260" s="113">
        <v>13.1</v>
      </c>
      <c r="I260" s="131">
        <v>60</v>
      </c>
      <c r="J260" s="137" t="s">
        <v>772</v>
      </c>
      <c r="K260" s="133">
        <v>-14.4</v>
      </c>
      <c r="L260" s="134">
        <v>-0.52363636363636401</v>
      </c>
      <c r="M260" s="135" t="s">
        <v>663</v>
      </c>
      <c r="N260" s="136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6">
        <v>116</v>
      </c>
      <c r="B261" s="347">
        <v>43318</v>
      </c>
      <c r="C261" s="347"/>
      <c r="D261" s="115" t="s">
        <v>747</v>
      </c>
      <c r="E261" s="350" t="s">
        <v>623</v>
      </c>
      <c r="F261" s="350">
        <v>148.5</v>
      </c>
      <c r="G261" s="350"/>
      <c r="H261" s="350">
        <v>102</v>
      </c>
      <c r="I261" s="356">
        <v>182</v>
      </c>
      <c r="J261" s="137" t="s">
        <v>3493</v>
      </c>
      <c r="K261" s="133">
        <f>H261-F261</f>
        <v>-46.5</v>
      </c>
      <c r="L261" s="134">
        <f>K261/F261</f>
        <v>-0.31313131313131315</v>
      </c>
      <c r="M261" s="135" t="s">
        <v>663</v>
      </c>
      <c r="N261" s="136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117</v>
      </c>
      <c r="B262" s="105">
        <v>43335</v>
      </c>
      <c r="C262" s="105"/>
      <c r="D262" s="106" t="s">
        <v>773</v>
      </c>
      <c r="E262" s="107" t="s">
        <v>623</v>
      </c>
      <c r="F262" s="155">
        <v>285</v>
      </c>
      <c r="G262" s="107"/>
      <c r="H262" s="107">
        <v>355</v>
      </c>
      <c r="I262" s="125">
        <v>364</v>
      </c>
      <c r="J262" s="140" t="s">
        <v>774</v>
      </c>
      <c r="K262" s="127">
        <v>70</v>
      </c>
      <c r="L262" s="128">
        <v>0.24561403508771901</v>
      </c>
      <c r="M262" s="129" t="s">
        <v>599</v>
      </c>
      <c r="N262" s="130">
        <v>43455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118</v>
      </c>
      <c r="B263" s="105">
        <v>43341</v>
      </c>
      <c r="C263" s="105"/>
      <c r="D263" s="106" t="s">
        <v>384</v>
      </c>
      <c r="E263" s="107" t="s">
        <v>623</v>
      </c>
      <c r="F263" s="155">
        <v>525</v>
      </c>
      <c r="G263" s="107"/>
      <c r="H263" s="107">
        <v>585</v>
      </c>
      <c r="I263" s="125">
        <v>635</v>
      </c>
      <c r="J263" s="140" t="s">
        <v>748</v>
      </c>
      <c r="K263" s="127">
        <f t="shared" ref="K263:K275" si="120">H263-F263</f>
        <v>60</v>
      </c>
      <c r="L263" s="128">
        <f t="shared" ref="L263:L275" si="121">K263/F263</f>
        <v>0.11428571428571428</v>
      </c>
      <c r="M263" s="129" t="s">
        <v>599</v>
      </c>
      <c r="N263" s="130">
        <v>43662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119</v>
      </c>
      <c r="B264" s="105">
        <v>43395</v>
      </c>
      <c r="C264" s="105"/>
      <c r="D264" s="106" t="s">
        <v>368</v>
      </c>
      <c r="E264" s="107" t="s">
        <v>623</v>
      </c>
      <c r="F264" s="155">
        <v>475</v>
      </c>
      <c r="G264" s="107"/>
      <c r="H264" s="107">
        <v>574</v>
      </c>
      <c r="I264" s="125">
        <v>570</v>
      </c>
      <c r="J264" s="140" t="s">
        <v>682</v>
      </c>
      <c r="K264" s="127">
        <f t="shared" si="120"/>
        <v>99</v>
      </c>
      <c r="L264" s="128">
        <f t="shared" si="121"/>
        <v>0.20842105263157895</v>
      </c>
      <c r="M264" s="129" t="s">
        <v>599</v>
      </c>
      <c r="N264" s="130">
        <v>43403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120</v>
      </c>
      <c r="B265" s="153">
        <v>43397</v>
      </c>
      <c r="C265" s="153"/>
      <c r="D265" s="407" t="s">
        <v>391</v>
      </c>
      <c r="E265" s="155" t="s">
        <v>623</v>
      </c>
      <c r="F265" s="155">
        <v>707.5</v>
      </c>
      <c r="G265" s="155"/>
      <c r="H265" s="155">
        <v>872</v>
      </c>
      <c r="I265" s="177">
        <v>872</v>
      </c>
      <c r="J265" s="178" t="s">
        <v>682</v>
      </c>
      <c r="K265" s="127">
        <f t="shared" si="120"/>
        <v>164.5</v>
      </c>
      <c r="L265" s="179">
        <f t="shared" si="121"/>
        <v>0.23250883392226149</v>
      </c>
      <c r="M265" s="180" t="s">
        <v>599</v>
      </c>
      <c r="N265" s="181">
        <v>43482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121</v>
      </c>
      <c r="B266" s="153">
        <v>43398</v>
      </c>
      <c r="C266" s="153"/>
      <c r="D266" s="407" t="s">
        <v>348</v>
      </c>
      <c r="E266" s="155" t="s">
        <v>623</v>
      </c>
      <c r="F266" s="155">
        <v>162</v>
      </c>
      <c r="G266" s="155"/>
      <c r="H266" s="155">
        <v>204</v>
      </c>
      <c r="I266" s="177">
        <v>209</v>
      </c>
      <c r="J266" s="178" t="s">
        <v>3492</v>
      </c>
      <c r="K266" s="127">
        <f t="shared" si="120"/>
        <v>42</v>
      </c>
      <c r="L266" s="179">
        <f t="shared" si="121"/>
        <v>0.25925925925925924</v>
      </c>
      <c r="M266" s="180" t="s">
        <v>599</v>
      </c>
      <c r="N266" s="181">
        <v>43539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122</v>
      </c>
      <c r="B267" s="206">
        <v>43399</v>
      </c>
      <c r="C267" s="206"/>
      <c r="D267" s="154" t="s">
        <v>495</v>
      </c>
      <c r="E267" s="207" t="s">
        <v>623</v>
      </c>
      <c r="F267" s="207">
        <v>240</v>
      </c>
      <c r="G267" s="207"/>
      <c r="H267" s="207">
        <v>297</v>
      </c>
      <c r="I267" s="231">
        <v>297</v>
      </c>
      <c r="J267" s="178" t="s">
        <v>682</v>
      </c>
      <c r="K267" s="232">
        <f t="shared" si="120"/>
        <v>57</v>
      </c>
      <c r="L267" s="233">
        <f t="shared" si="121"/>
        <v>0.23749999999999999</v>
      </c>
      <c r="M267" s="234" t="s">
        <v>599</v>
      </c>
      <c r="N267" s="235">
        <v>43417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123</v>
      </c>
      <c r="B268" s="105">
        <v>43439</v>
      </c>
      <c r="C268" s="105"/>
      <c r="D268" s="147" t="s">
        <v>749</v>
      </c>
      <c r="E268" s="107" t="s">
        <v>623</v>
      </c>
      <c r="F268" s="107">
        <v>202.5</v>
      </c>
      <c r="G268" s="107"/>
      <c r="H268" s="107">
        <v>255</v>
      </c>
      <c r="I268" s="125">
        <v>252</v>
      </c>
      <c r="J268" s="140" t="s">
        <v>682</v>
      </c>
      <c r="K268" s="127">
        <f t="shared" si="120"/>
        <v>52.5</v>
      </c>
      <c r="L268" s="128">
        <f t="shared" si="121"/>
        <v>0.25925925925925924</v>
      </c>
      <c r="M268" s="129" t="s">
        <v>599</v>
      </c>
      <c r="N268" s="130">
        <v>43542</v>
      </c>
      <c r="O268" s="57"/>
      <c r="P268" s="16"/>
      <c r="Q268" s="16"/>
      <c r="R268" s="93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124</v>
      </c>
      <c r="B269" s="206">
        <v>43465</v>
      </c>
      <c r="C269" s="105"/>
      <c r="D269" s="407" t="s">
        <v>423</v>
      </c>
      <c r="E269" s="207" t="s">
        <v>623</v>
      </c>
      <c r="F269" s="207">
        <v>710</v>
      </c>
      <c r="G269" s="207"/>
      <c r="H269" s="207">
        <v>866</v>
      </c>
      <c r="I269" s="231">
        <v>866</v>
      </c>
      <c r="J269" s="178" t="s">
        <v>682</v>
      </c>
      <c r="K269" s="127">
        <f t="shared" si="120"/>
        <v>156</v>
      </c>
      <c r="L269" s="128">
        <f t="shared" si="121"/>
        <v>0.21971830985915494</v>
      </c>
      <c r="M269" s="129" t="s">
        <v>599</v>
      </c>
      <c r="N269" s="361">
        <v>43553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125</v>
      </c>
      <c r="B270" s="206">
        <v>43522</v>
      </c>
      <c r="C270" s="206"/>
      <c r="D270" s="407" t="s">
        <v>141</v>
      </c>
      <c r="E270" s="207" t="s">
        <v>623</v>
      </c>
      <c r="F270" s="207">
        <v>337.25</v>
      </c>
      <c r="G270" s="207"/>
      <c r="H270" s="207">
        <v>398.5</v>
      </c>
      <c r="I270" s="231">
        <v>411</v>
      </c>
      <c r="J270" s="140" t="s">
        <v>3491</v>
      </c>
      <c r="K270" s="127">
        <f t="shared" si="120"/>
        <v>61.25</v>
      </c>
      <c r="L270" s="128">
        <f t="shared" si="121"/>
        <v>0.1816160118606375</v>
      </c>
      <c r="M270" s="129" t="s">
        <v>599</v>
      </c>
      <c r="N270" s="361">
        <v>43760</v>
      </c>
      <c r="O270" s="57"/>
      <c r="P270" s="16"/>
      <c r="Q270" s="16"/>
      <c r="R270" s="93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8">
        <v>126</v>
      </c>
      <c r="B271" s="163">
        <v>43559</v>
      </c>
      <c r="C271" s="163"/>
      <c r="D271" s="164" t="s">
        <v>410</v>
      </c>
      <c r="E271" s="165" t="s">
        <v>623</v>
      </c>
      <c r="F271" s="165">
        <v>130</v>
      </c>
      <c r="G271" s="165"/>
      <c r="H271" s="165">
        <v>65</v>
      </c>
      <c r="I271" s="185">
        <v>158</v>
      </c>
      <c r="J271" s="137" t="s">
        <v>750</v>
      </c>
      <c r="K271" s="133">
        <f t="shared" si="120"/>
        <v>-65</v>
      </c>
      <c r="L271" s="134">
        <f t="shared" si="121"/>
        <v>-0.5</v>
      </c>
      <c r="M271" s="135" t="s">
        <v>663</v>
      </c>
      <c r="N271" s="136">
        <v>43726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9">
        <v>127</v>
      </c>
      <c r="B272" s="186">
        <v>43017</v>
      </c>
      <c r="C272" s="186"/>
      <c r="D272" s="187" t="s">
        <v>169</v>
      </c>
      <c r="E272" s="188" t="s">
        <v>623</v>
      </c>
      <c r="F272" s="189">
        <v>141.5</v>
      </c>
      <c r="G272" s="190"/>
      <c r="H272" s="190">
        <v>183.5</v>
      </c>
      <c r="I272" s="190">
        <v>210</v>
      </c>
      <c r="J272" s="217" t="s">
        <v>3440</v>
      </c>
      <c r="K272" s="218">
        <f t="shared" si="120"/>
        <v>42</v>
      </c>
      <c r="L272" s="219">
        <f t="shared" si="121"/>
        <v>0.29681978798586572</v>
      </c>
      <c r="M272" s="189" t="s">
        <v>599</v>
      </c>
      <c r="N272" s="220">
        <v>43042</v>
      </c>
      <c r="O272" s="57"/>
      <c r="P272" s="16"/>
      <c r="Q272" s="16"/>
      <c r="R272" s="93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8">
        <v>128</v>
      </c>
      <c r="B273" s="163">
        <v>43074</v>
      </c>
      <c r="C273" s="163"/>
      <c r="D273" s="164" t="s">
        <v>303</v>
      </c>
      <c r="E273" s="165" t="s">
        <v>623</v>
      </c>
      <c r="F273" s="166">
        <v>172</v>
      </c>
      <c r="G273" s="165"/>
      <c r="H273" s="165">
        <v>155.25</v>
      </c>
      <c r="I273" s="185">
        <v>230</v>
      </c>
      <c r="J273" s="383" t="s">
        <v>3400</v>
      </c>
      <c r="K273" s="133">
        <f t="shared" ref="K273" si="122">H273-F273</f>
        <v>-16.75</v>
      </c>
      <c r="L273" s="134">
        <f t="shared" ref="L273" si="123">K273/F273</f>
        <v>-9.7383720930232565E-2</v>
      </c>
      <c r="M273" s="135" t="s">
        <v>663</v>
      </c>
      <c r="N273" s="136">
        <v>43787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129</v>
      </c>
      <c r="B274" s="186">
        <v>43398</v>
      </c>
      <c r="C274" s="186"/>
      <c r="D274" s="187" t="s">
        <v>104</v>
      </c>
      <c r="E274" s="188" t="s">
        <v>623</v>
      </c>
      <c r="F274" s="190">
        <v>698.5</v>
      </c>
      <c r="G274" s="190"/>
      <c r="H274" s="190">
        <v>850</v>
      </c>
      <c r="I274" s="190">
        <v>890</v>
      </c>
      <c r="J274" s="221" t="s">
        <v>3488</v>
      </c>
      <c r="K274" s="218">
        <f t="shared" si="120"/>
        <v>151.5</v>
      </c>
      <c r="L274" s="219">
        <f t="shared" si="121"/>
        <v>0.21689334287759485</v>
      </c>
      <c r="M274" s="189" t="s">
        <v>599</v>
      </c>
      <c r="N274" s="220">
        <v>43453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130</v>
      </c>
      <c r="B275" s="158">
        <v>42877</v>
      </c>
      <c r="C275" s="158"/>
      <c r="D275" s="159" t="s">
        <v>383</v>
      </c>
      <c r="E275" s="160" t="s">
        <v>623</v>
      </c>
      <c r="F275" s="161">
        <v>127.6</v>
      </c>
      <c r="G275" s="162"/>
      <c r="H275" s="162">
        <v>138</v>
      </c>
      <c r="I275" s="162">
        <v>190</v>
      </c>
      <c r="J275" s="384" t="s">
        <v>3404</v>
      </c>
      <c r="K275" s="182">
        <f t="shared" si="120"/>
        <v>10.400000000000006</v>
      </c>
      <c r="L275" s="183">
        <f t="shared" si="121"/>
        <v>8.1504702194357417E-2</v>
      </c>
      <c r="M275" s="161" t="s">
        <v>599</v>
      </c>
      <c r="N275" s="184">
        <v>43774</v>
      </c>
      <c r="O275" s="57"/>
      <c r="P275" s="16"/>
      <c r="Q275" s="16"/>
      <c r="R275" s="93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0">
        <v>131</v>
      </c>
      <c r="B276" s="194">
        <v>43158</v>
      </c>
      <c r="C276" s="194"/>
      <c r="D276" s="191" t="s">
        <v>754</v>
      </c>
      <c r="E276" s="195" t="s">
        <v>623</v>
      </c>
      <c r="F276" s="196">
        <v>317</v>
      </c>
      <c r="G276" s="195"/>
      <c r="H276" s="195"/>
      <c r="I276" s="224">
        <v>398</v>
      </c>
      <c r="J276" s="237" t="s">
        <v>601</v>
      </c>
      <c r="K276" s="193"/>
      <c r="L276" s="192"/>
      <c r="M276" s="223" t="s">
        <v>601</v>
      </c>
      <c r="N276" s="222"/>
      <c r="O276" s="57"/>
      <c r="P276" s="16"/>
      <c r="Q276" s="16"/>
      <c r="R276" s="341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8">
        <v>132</v>
      </c>
      <c r="B277" s="163">
        <v>43164</v>
      </c>
      <c r="C277" s="163"/>
      <c r="D277" s="164" t="s">
        <v>135</v>
      </c>
      <c r="E277" s="165" t="s">
        <v>623</v>
      </c>
      <c r="F277" s="166">
        <f>510-14.4</f>
        <v>495.6</v>
      </c>
      <c r="G277" s="165"/>
      <c r="H277" s="165">
        <v>350</v>
      </c>
      <c r="I277" s="185">
        <v>672</v>
      </c>
      <c r="J277" s="383" t="s">
        <v>3461</v>
      </c>
      <c r="K277" s="133">
        <f t="shared" ref="K277" si="124">H277-F277</f>
        <v>-145.60000000000002</v>
      </c>
      <c r="L277" s="134">
        <f t="shared" ref="L277" si="125">K277/F277</f>
        <v>-0.29378531073446329</v>
      </c>
      <c r="M277" s="135" t="s">
        <v>663</v>
      </c>
      <c r="N277" s="136">
        <v>43887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8">
        <v>133</v>
      </c>
      <c r="B278" s="163">
        <v>43237</v>
      </c>
      <c r="C278" s="163"/>
      <c r="D278" s="164" t="s">
        <v>489</v>
      </c>
      <c r="E278" s="165" t="s">
        <v>623</v>
      </c>
      <c r="F278" s="166">
        <v>230.3</v>
      </c>
      <c r="G278" s="165"/>
      <c r="H278" s="165">
        <v>102.5</v>
      </c>
      <c r="I278" s="185">
        <v>348</v>
      </c>
      <c r="J278" s="383" t="s">
        <v>3482</v>
      </c>
      <c r="K278" s="133">
        <f t="shared" ref="K278" si="126">H278-F278</f>
        <v>-127.80000000000001</v>
      </c>
      <c r="L278" s="134">
        <f t="shared" ref="L278" si="127">K278/F278</f>
        <v>-0.55492835432045162</v>
      </c>
      <c r="M278" s="135" t="s">
        <v>663</v>
      </c>
      <c r="N278" s="136">
        <v>43896</v>
      </c>
      <c r="O278" s="57"/>
      <c r="P278" s="16"/>
      <c r="Q278" s="16"/>
      <c r="R278" s="34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4">
        <v>134</v>
      </c>
      <c r="B279" s="197">
        <v>43258</v>
      </c>
      <c r="C279" s="197"/>
      <c r="D279" s="200" t="s">
        <v>449</v>
      </c>
      <c r="E279" s="198" t="s">
        <v>623</v>
      </c>
      <c r="F279" s="196">
        <f>342.5-5.1</f>
        <v>337.4</v>
      </c>
      <c r="G279" s="198"/>
      <c r="H279" s="198"/>
      <c r="I279" s="225">
        <v>439</v>
      </c>
      <c r="J279" s="237" t="s">
        <v>601</v>
      </c>
      <c r="K279" s="227"/>
      <c r="L279" s="228"/>
      <c r="M279" s="226" t="s">
        <v>601</v>
      </c>
      <c r="N279" s="229"/>
      <c r="O279" s="57"/>
      <c r="P279" s="16"/>
      <c r="Q279" s="16"/>
      <c r="R279" s="341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4">
        <v>135</v>
      </c>
      <c r="B280" s="197">
        <v>43285</v>
      </c>
      <c r="C280" s="197"/>
      <c r="D280" s="201" t="s">
        <v>49</v>
      </c>
      <c r="E280" s="198" t="s">
        <v>623</v>
      </c>
      <c r="F280" s="196">
        <f>127.5-5.53</f>
        <v>121.97</v>
      </c>
      <c r="G280" s="198"/>
      <c r="H280" s="198"/>
      <c r="I280" s="225">
        <v>170</v>
      </c>
      <c r="J280" s="237" t="s">
        <v>601</v>
      </c>
      <c r="K280" s="227"/>
      <c r="L280" s="228"/>
      <c r="M280" s="226" t="s">
        <v>601</v>
      </c>
      <c r="N280" s="229"/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8">
        <v>136</v>
      </c>
      <c r="B281" s="163">
        <v>43294</v>
      </c>
      <c r="C281" s="163"/>
      <c r="D281" s="164" t="s">
        <v>243</v>
      </c>
      <c r="E281" s="165" t="s">
        <v>623</v>
      </c>
      <c r="F281" s="166">
        <v>46.5</v>
      </c>
      <c r="G281" s="165"/>
      <c r="H281" s="165">
        <v>17</v>
      </c>
      <c r="I281" s="185">
        <v>59</v>
      </c>
      <c r="J281" s="383" t="s">
        <v>3460</v>
      </c>
      <c r="K281" s="133">
        <f t="shared" ref="K281" si="128">H281-F281</f>
        <v>-29.5</v>
      </c>
      <c r="L281" s="134">
        <f t="shared" ref="L281" si="129">K281/F281</f>
        <v>-0.63440860215053763</v>
      </c>
      <c r="M281" s="135" t="s">
        <v>663</v>
      </c>
      <c r="N281" s="136">
        <v>43887</v>
      </c>
      <c r="O281" s="57"/>
      <c r="P281" s="16"/>
      <c r="Q281" s="16"/>
      <c r="R281" s="17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0">
        <v>137</v>
      </c>
      <c r="B282" s="194">
        <v>43396</v>
      </c>
      <c r="C282" s="194"/>
      <c r="D282" s="201" t="s">
        <v>425</v>
      </c>
      <c r="E282" s="198" t="s">
        <v>623</v>
      </c>
      <c r="F282" s="199">
        <v>156.5</v>
      </c>
      <c r="G282" s="198"/>
      <c r="H282" s="198"/>
      <c r="I282" s="225">
        <v>191</v>
      </c>
      <c r="J282" s="237" t="s">
        <v>601</v>
      </c>
      <c r="K282" s="227"/>
      <c r="L282" s="228"/>
      <c r="M282" s="226" t="s">
        <v>601</v>
      </c>
      <c r="N282" s="229"/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0">
        <v>138</v>
      </c>
      <c r="B283" s="194">
        <v>43439</v>
      </c>
      <c r="C283" s="194"/>
      <c r="D283" s="201" t="s">
        <v>330</v>
      </c>
      <c r="E283" s="198" t="s">
        <v>623</v>
      </c>
      <c r="F283" s="199">
        <v>259.5</v>
      </c>
      <c r="G283" s="198"/>
      <c r="H283" s="198"/>
      <c r="I283" s="225">
        <v>321</v>
      </c>
      <c r="J283" s="237" t="s">
        <v>601</v>
      </c>
      <c r="K283" s="227"/>
      <c r="L283" s="228"/>
      <c r="M283" s="226" t="s">
        <v>601</v>
      </c>
      <c r="N283" s="229"/>
      <c r="O283" s="16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8">
        <v>139</v>
      </c>
      <c r="B284" s="163">
        <v>43439</v>
      </c>
      <c r="C284" s="163"/>
      <c r="D284" s="164" t="s">
        <v>775</v>
      </c>
      <c r="E284" s="165" t="s">
        <v>623</v>
      </c>
      <c r="F284" s="165">
        <v>715</v>
      </c>
      <c r="G284" s="165"/>
      <c r="H284" s="165">
        <v>445</v>
      </c>
      <c r="I284" s="185">
        <v>840</v>
      </c>
      <c r="J284" s="137" t="s">
        <v>2994</v>
      </c>
      <c r="K284" s="133">
        <f t="shared" ref="K284:K287" si="130">H284-F284</f>
        <v>-270</v>
      </c>
      <c r="L284" s="134">
        <f t="shared" ref="L284:L287" si="131">K284/F284</f>
        <v>-0.3776223776223776</v>
      </c>
      <c r="M284" s="135" t="s">
        <v>663</v>
      </c>
      <c r="N284" s="136">
        <v>43800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140</v>
      </c>
      <c r="B285" s="206">
        <v>43469</v>
      </c>
      <c r="C285" s="206"/>
      <c r="D285" s="154" t="s">
        <v>145</v>
      </c>
      <c r="E285" s="207" t="s">
        <v>623</v>
      </c>
      <c r="F285" s="207">
        <v>875</v>
      </c>
      <c r="G285" s="207"/>
      <c r="H285" s="207">
        <v>1165</v>
      </c>
      <c r="I285" s="231">
        <v>1185</v>
      </c>
      <c r="J285" s="140" t="s">
        <v>3489</v>
      </c>
      <c r="K285" s="127">
        <f t="shared" si="130"/>
        <v>290</v>
      </c>
      <c r="L285" s="128">
        <f t="shared" si="131"/>
        <v>0.33142857142857141</v>
      </c>
      <c r="M285" s="129" t="s">
        <v>599</v>
      </c>
      <c r="N285" s="361">
        <v>43847</v>
      </c>
      <c r="O285" s="57"/>
      <c r="P285" s="16"/>
      <c r="Q285" s="16"/>
      <c r="R285" s="343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141</v>
      </c>
      <c r="B286" s="206">
        <v>43559</v>
      </c>
      <c r="C286" s="206"/>
      <c r="D286" s="407" t="s">
        <v>345</v>
      </c>
      <c r="E286" s="207" t="s">
        <v>623</v>
      </c>
      <c r="F286" s="207">
        <f>387-14.63</f>
        <v>372.37</v>
      </c>
      <c r="G286" s="207"/>
      <c r="H286" s="207">
        <v>490</v>
      </c>
      <c r="I286" s="231">
        <v>490</v>
      </c>
      <c r="J286" s="140" t="s">
        <v>682</v>
      </c>
      <c r="K286" s="127">
        <f t="shared" si="130"/>
        <v>117.63</v>
      </c>
      <c r="L286" s="128">
        <f t="shared" si="131"/>
        <v>0.31589548030185027</v>
      </c>
      <c r="M286" s="129" t="s">
        <v>599</v>
      </c>
      <c r="N286" s="361">
        <v>43850</v>
      </c>
      <c r="O286" s="57"/>
      <c r="P286" s="16"/>
      <c r="Q286" s="16"/>
      <c r="R286" s="343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8">
        <v>142</v>
      </c>
      <c r="B287" s="163">
        <v>43578</v>
      </c>
      <c r="C287" s="163"/>
      <c r="D287" s="164" t="s">
        <v>776</v>
      </c>
      <c r="E287" s="165" t="s">
        <v>600</v>
      </c>
      <c r="F287" s="165">
        <v>220</v>
      </c>
      <c r="G287" s="165"/>
      <c r="H287" s="165">
        <v>127.5</v>
      </c>
      <c r="I287" s="185">
        <v>284</v>
      </c>
      <c r="J287" s="383" t="s">
        <v>3483</v>
      </c>
      <c r="K287" s="133">
        <f t="shared" si="130"/>
        <v>-92.5</v>
      </c>
      <c r="L287" s="134">
        <f t="shared" si="131"/>
        <v>-0.42045454545454547</v>
      </c>
      <c r="M287" s="135" t="s">
        <v>663</v>
      </c>
      <c r="N287" s="136">
        <v>43896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143</v>
      </c>
      <c r="B288" s="206">
        <v>43622</v>
      </c>
      <c r="C288" s="206"/>
      <c r="D288" s="407" t="s">
        <v>496</v>
      </c>
      <c r="E288" s="207" t="s">
        <v>600</v>
      </c>
      <c r="F288" s="207">
        <v>332.8</v>
      </c>
      <c r="G288" s="207"/>
      <c r="H288" s="207">
        <v>405</v>
      </c>
      <c r="I288" s="231">
        <v>419</v>
      </c>
      <c r="J288" s="140" t="s">
        <v>3490</v>
      </c>
      <c r="K288" s="127">
        <f t="shared" ref="K288" si="132">H288-F288</f>
        <v>72.199999999999989</v>
      </c>
      <c r="L288" s="128">
        <f t="shared" ref="L288" si="133">K288/F288</f>
        <v>0.21694711538461534</v>
      </c>
      <c r="M288" s="129" t="s">
        <v>599</v>
      </c>
      <c r="N288" s="361">
        <v>43860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43">
        <v>144</v>
      </c>
      <c r="B289" s="142">
        <v>43641</v>
      </c>
      <c r="C289" s="142"/>
      <c r="D289" s="143" t="s">
        <v>139</v>
      </c>
      <c r="E289" s="144" t="s">
        <v>623</v>
      </c>
      <c r="F289" s="145">
        <v>386</v>
      </c>
      <c r="G289" s="146"/>
      <c r="H289" s="146">
        <v>395</v>
      </c>
      <c r="I289" s="146">
        <v>452</v>
      </c>
      <c r="J289" s="169" t="s">
        <v>3405</v>
      </c>
      <c r="K289" s="170">
        <f t="shared" ref="K289" si="134">H289-F289</f>
        <v>9</v>
      </c>
      <c r="L289" s="171">
        <f t="shared" ref="L289" si="135">K289/F289</f>
        <v>2.3316062176165803E-2</v>
      </c>
      <c r="M289" s="172" t="s">
        <v>708</v>
      </c>
      <c r="N289" s="173">
        <v>43868</v>
      </c>
      <c r="O289" s="16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1">
        <v>145</v>
      </c>
      <c r="B290" s="194">
        <v>43707</v>
      </c>
      <c r="C290" s="194"/>
      <c r="D290" s="201" t="s">
        <v>260</v>
      </c>
      <c r="E290" s="198" t="s">
        <v>623</v>
      </c>
      <c r="F290" s="198" t="s">
        <v>755</v>
      </c>
      <c r="G290" s="198"/>
      <c r="H290" s="198"/>
      <c r="I290" s="225">
        <v>190</v>
      </c>
      <c r="J290" s="237" t="s">
        <v>601</v>
      </c>
      <c r="K290" s="227"/>
      <c r="L290" s="228"/>
      <c r="M290" s="357" t="s">
        <v>601</v>
      </c>
      <c r="N290" s="229"/>
      <c r="O290" s="16"/>
      <c r="P290" s="16"/>
      <c r="Q290" s="16"/>
      <c r="R290" s="343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146</v>
      </c>
      <c r="B291" s="206">
        <v>43731</v>
      </c>
      <c r="C291" s="206"/>
      <c r="D291" s="154" t="s">
        <v>440</v>
      </c>
      <c r="E291" s="207" t="s">
        <v>623</v>
      </c>
      <c r="F291" s="207">
        <v>235</v>
      </c>
      <c r="G291" s="207"/>
      <c r="H291" s="207">
        <v>295</v>
      </c>
      <c r="I291" s="231">
        <v>296</v>
      </c>
      <c r="J291" s="140" t="s">
        <v>3147</v>
      </c>
      <c r="K291" s="127">
        <f t="shared" ref="K291" si="136">H291-F291</f>
        <v>60</v>
      </c>
      <c r="L291" s="128">
        <f t="shared" ref="L291" si="137">K291/F291</f>
        <v>0.25531914893617019</v>
      </c>
      <c r="M291" s="129" t="s">
        <v>599</v>
      </c>
      <c r="N291" s="361">
        <v>43844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5">
        <v>147</v>
      </c>
      <c r="B292" s="206">
        <v>43752</v>
      </c>
      <c r="C292" s="206"/>
      <c r="D292" s="154" t="s">
        <v>2977</v>
      </c>
      <c r="E292" s="207" t="s">
        <v>623</v>
      </c>
      <c r="F292" s="207">
        <v>277.5</v>
      </c>
      <c r="G292" s="207"/>
      <c r="H292" s="207">
        <v>333</v>
      </c>
      <c r="I292" s="231">
        <v>333</v>
      </c>
      <c r="J292" s="140" t="s">
        <v>3148</v>
      </c>
      <c r="K292" s="127">
        <f t="shared" ref="K292" si="138">H292-F292</f>
        <v>55.5</v>
      </c>
      <c r="L292" s="128">
        <f t="shared" ref="L292" si="139">K292/F292</f>
        <v>0.2</v>
      </c>
      <c r="M292" s="129" t="s">
        <v>599</v>
      </c>
      <c r="N292" s="361">
        <v>43846</v>
      </c>
      <c r="O292" s="57"/>
      <c r="P292" s="16"/>
      <c r="Q292" s="16"/>
      <c r="R292" s="343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148</v>
      </c>
      <c r="B293" s="206">
        <v>43752</v>
      </c>
      <c r="C293" s="206"/>
      <c r="D293" s="154" t="s">
        <v>2976</v>
      </c>
      <c r="E293" s="207" t="s">
        <v>623</v>
      </c>
      <c r="F293" s="207">
        <v>930</v>
      </c>
      <c r="G293" s="207"/>
      <c r="H293" s="207">
        <v>1165</v>
      </c>
      <c r="I293" s="231">
        <v>1200</v>
      </c>
      <c r="J293" s="140" t="s">
        <v>3150</v>
      </c>
      <c r="K293" s="127">
        <f t="shared" ref="K293" si="140">H293-F293</f>
        <v>235</v>
      </c>
      <c r="L293" s="128">
        <f t="shared" ref="L293" si="141">K293/F293</f>
        <v>0.25268817204301075</v>
      </c>
      <c r="M293" s="129" t="s">
        <v>599</v>
      </c>
      <c r="N293" s="361">
        <v>43847</v>
      </c>
      <c r="O293" s="57"/>
      <c r="P293" s="16"/>
      <c r="Q293" s="16"/>
      <c r="R293" s="34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0">
        <v>149</v>
      </c>
      <c r="B294" s="346">
        <v>43753</v>
      </c>
      <c r="C294" s="211"/>
      <c r="D294" s="372" t="s">
        <v>2975</v>
      </c>
      <c r="E294" s="349" t="s">
        <v>623</v>
      </c>
      <c r="F294" s="352">
        <v>111</v>
      </c>
      <c r="G294" s="349"/>
      <c r="H294" s="349"/>
      <c r="I294" s="355">
        <v>141</v>
      </c>
      <c r="J294" s="237" t="s">
        <v>601</v>
      </c>
      <c r="K294" s="237"/>
      <c r="L294" s="122"/>
      <c r="M294" s="360" t="s">
        <v>601</v>
      </c>
      <c r="N294" s="239"/>
      <c r="O294" s="1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150</v>
      </c>
      <c r="B295" s="206">
        <v>43753</v>
      </c>
      <c r="C295" s="206"/>
      <c r="D295" s="154" t="s">
        <v>2974</v>
      </c>
      <c r="E295" s="207" t="s">
        <v>623</v>
      </c>
      <c r="F295" s="208">
        <v>296</v>
      </c>
      <c r="G295" s="207"/>
      <c r="H295" s="207">
        <v>370</v>
      </c>
      <c r="I295" s="231">
        <v>370</v>
      </c>
      <c r="J295" s="140" t="s">
        <v>682</v>
      </c>
      <c r="K295" s="127">
        <f t="shared" ref="K295" si="142">H295-F295</f>
        <v>74</v>
      </c>
      <c r="L295" s="128">
        <f t="shared" ref="L295" si="143">K295/F295</f>
        <v>0.25</v>
      </c>
      <c r="M295" s="129" t="s">
        <v>599</v>
      </c>
      <c r="N295" s="361">
        <v>43853</v>
      </c>
      <c r="O295" s="57"/>
      <c r="P295" s="16"/>
      <c r="Q295" s="16"/>
      <c r="R295" s="343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1">
        <v>151</v>
      </c>
      <c r="B296" s="210">
        <v>43754</v>
      </c>
      <c r="C296" s="210"/>
      <c r="D296" s="191" t="s">
        <v>2973</v>
      </c>
      <c r="E296" s="348" t="s">
        <v>623</v>
      </c>
      <c r="F296" s="351" t="s">
        <v>2939</v>
      </c>
      <c r="G296" s="348"/>
      <c r="H296" s="348"/>
      <c r="I296" s="354">
        <v>344</v>
      </c>
      <c r="J296" s="237" t="s">
        <v>601</v>
      </c>
      <c r="K296" s="240"/>
      <c r="L296" s="359"/>
      <c r="M296" s="342" t="s">
        <v>601</v>
      </c>
      <c r="N296" s="362"/>
      <c r="O296" s="16"/>
      <c r="P296" s="16"/>
      <c r="Q296" s="16"/>
      <c r="R296" s="343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45">
        <v>152</v>
      </c>
      <c r="B297" s="211">
        <v>43832</v>
      </c>
      <c r="C297" s="211"/>
      <c r="D297" s="215" t="s">
        <v>2253</v>
      </c>
      <c r="E297" s="212" t="s">
        <v>623</v>
      </c>
      <c r="F297" s="213" t="s">
        <v>3135</v>
      </c>
      <c r="G297" s="212"/>
      <c r="H297" s="212"/>
      <c r="I297" s="236">
        <v>590</v>
      </c>
      <c r="J297" s="237" t="s">
        <v>601</v>
      </c>
      <c r="K297" s="237"/>
      <c r="L297" s="122"/>
      <c r="M297" s="342" t="s">
        <v>601</v>
      </c>
      <c r="N297" s="239"/>
      <c r="O297" s="16"/>
      <c r="P297" s="16"/>
      <c r="Q297" s="16"/>
      <c r="R297" s="343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153</v>
      </c>
      <c r="B298" s="206">
        <v>43966</v>
      </c>
      <c r="C298" s="206"/>
      <c r="D298" s="154" t="s">
        <v>65</v>
      </c>
      <c r="E298" s="207" t="s">
        <v>623</v>
      </c>
      <c r="F298" s="208">
        <v>67.5</v>
      </c>
      <c r="G298" s="207"/>
      <c r="H298" s="207">
        <v>86</v>
      </c>
      <c r="I298" s="231">
        <v>86</v>
      </c>
      <c r="J298" s="140" t="s">
        <v>3628</v>
      </c>
      <c r="K298" s="127">
        <f t="shared" ref="K298" si="144">H298-F298</f>
        <v>18.5</v>
      </c>
      <c r="L298" s="128">
        <f t="shared" ref="L298" si="145">K298/F298</f>
        <v>0.27407407407407408</v>
      </c>
      <c r="M298" s="129" t="s">
        <v>599</v>
      </c>
      <c r="N298" s="361">
        <v>44008</v>
      </c>
      <c r="O298" s="57"/>
      <c r="P298" s="16"/>
      <c r="Q298" s="16"/>
      <c r="R298" s="343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9">
        <v>154</v>
      </c>
      <c r="B299" s="211">
        <v>44035</v>
      </c>
      <c r="C299" s="211"/>
      <c r="D299" s="215" t="s">
        <v>495</v>
      </c>
      <c r="E299" s="212" t="s">
        <v>623</v>
      </c>
      <c r="F299" s="213" t="s">
        <v>3631</v>
      </c>
      <c r="G299" s="212"/>
      <c r="H299" s="212"/>
      <c r="I299" s="236">
        <v>296</v>
      </c>
      <c r="J299" s="237" t="s">
        <v>601</v>
      </c>
      <c r="K299" s="237"/>
      <c r="L299" s="122"/>
      <c r="M299" s="238"/>
      <c r="N299" s="239"/>
      <c r="O299" s="16"/>
      <c r="P299" s="16"/>
      <c r="Q299" s="16"/>
      <c r="R299" s="343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9">
        <v>155</v>
      </c>
      <c r="B300" s="211">
        <v>44092</v>
      </c>
      <c r="C300" s="211"/>
      <c r="D300" s="215" t="s">
        <v>416</v>
      </c>
      <c r="E300" s="212" t="s">
        <v>623</v>
      </c>
      <c r="F300" s="213" t="s">
        <v>3636</v>
      </c>
      <c r="G300" s="212"/>
      <c r="H300" s="212"/>
      <c r="I300" s="236">
        <v>248</v>
      </c>
      <c r="J300" s="237" t="s">
        <v>601</v>
      </c>
      <c r="K300" s="237"/>
      <c r="L300" s="122"/>
      <c r="M300" s="238"/>
      <c r="N300" s="239"/>
      <c r="O300" s="16"/>
      <c r="P300" s="16"/>
      <c r="Q300" s="16"/>
      <c r="R300" s="343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9">
        <v>156</v>
      </c>
      <c r="B301" s="211">
        <v>44140</v>
      </c>
      <c r="C301" s="211"/>
      <c r="D301" s="215" t="s">
        <v>416</v>
      </c>
      <c r="E301" s="212" t="s">
        <v>623</v>
      </c>
      <c r="F301" s="213" t="s">
        <v>3699</v>
      </c>
      <c r="G301" s="212"/>
      <c r="H301" s="212"/>
      <c r="I301" s="236">
        <v>248</v>
      </c>
      <c r="J301" s="237" t="s">
        <v>601</v>
      </c>
      <c r="K301" s="237"/>
      <c r="L301" s="122"/>
      <c r="M301" s="238"/>
      <c r="N301" s="239"/>
      <c r="O301" s="16"/>
      <c r="P301" s="16"/>
      <c r="Q301" s="16"/>
      <c r="R301" s="343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9">
        <v>157</v>
      </c>
      <c r="B302" s="211">
        <v>44140</v>
      </c>
      <c r="C302" s="211"/>
      <c r="D302" s="215" t="s">
        <v>330</v>
      </c>
      <c r="E302" s="212" t="s">
        <v>623</v>
      </c>
      <c r="F302" s="213" t="s">
        <v>3700</v>
      </c>
      <c r="G302" s="212"/>
      <c r="H302" s="212"/>
      <c r="I302" s="236">
        <v>320</v>
      </c>
      <c r="J302" s="237" t="s">
        <v>601</v>
      </c>
      <c r="K302" s="237"/>
      <c r="L302" s="122"/>
      <c r="M302" s="238"/>
      <c r="N302" s="239"/>
      <c r="O302" s="16"/>
      <c r="P302" s="16"/>
      <c r="Q302" s="16"/>
      <c r="R302" s="343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9">
        <v>158</v>
      </c>
      <c r="B303" s="211">
        <v>44140</v>
      </c>
      <c r="C303" s="211"/>
      <c r="D303" s="215" t="s">
        <v>491</v>
      </c>
      <c r="E303" s="212" t="s">
        <v>623</v>
      </c>
      <c r="F303" s="213" t="s">
        <v>3705</v>
      </c>
      <c r="G303" s="212"/>
      <c r="H303" s="212"/>
      <c r="I303" s="236">
        <v>1093</v>
      </c>
      <c r="J303" s="237" t="s">
        <v>601</v>
      </c>
      <c r="K303" s="237"/>
      <c r="L303" s="122"/>
      <c r="M303" s="238"/>
      <c r="N303" s="239"/>
      <c r="O303" s="16"/>
      <c r="P303" s="16"/>
      <c r="R303" s="343"/>
    </row>
    <row r="304" spans="1:26">
      <c r="A304" s="209">
        <v>159</v>
      </c>
      <c r="B304" s="211">
        <v>44140</v>
      </c>
      <c r="C304" s="211"/>
      <c r="D304" s="215" t="s">
        <v>345</v>
      </c>
      <c r="E304" s="549" t="s">
        <v>623</v>
      </c>
      <c r="F304" s="550" t="s">
        <v>3707</v>
      </c>
      <c r="G304" s="212"/>
      <c r="H304" s="212"/>
      <c r="I304" s="236">
        <v>406</v>
      </c>
      <c r="J304" s="551" t="s">
        <v>601</v>
      </c>
      <c r="K304" s="237"/>
      <c r="L304" s="122"/>
      <c r="M304" s="238"/>
      <c r="N304" s="239"/>
      <c r="O304" s="16"/>
      <c r="P304" s="16"/>
      <c r="R304" s="343"/>
    </row>
    <row r="305" spans="1:18">
      <c r="A305" s="209">
        <v>160</v>
      </c>
      <c r="B305" s="211">
        <v>44141</v>
      </c>
      <c r="C305" s="211"/>
      <c r="D305" s="215" t="s">
        <v>495</v>
      </c>
      <c r="E305" s="549" t="s">
        <v>623</v>
      </c>
      <c r="F305" s="550" t="s">
        <v>3716</v>
      </c>
      <c r="G305" s="212"/>
      <c r="H305" s="212"/>
      <c r="I305" s="236">
        <v>290</v>
      </c>
      <c r="J305" s="551" t="s">
        <v>601</v>
      </c>
      <c r="K305" s="237"/>
      <c r="L305" s="122"/>
      <c r="M305" s="238"/>
      <c r="N305" s="239"/>
      <c r="O305" s="16"/>
      <c r="P305" s="16"/>
      <c r="R305" s="343"/>
    </row>
    <row r="306" spans="1:18">
      <c r="A306" s="209"/>
      <c r="B306" s="211"/>
      <c r="C306" s="211"/>
      <c r="D306" s="215"/>
      <c r="E306" s="212"/>
      <c r="F306" s="213"/>
      <c r="G306" s="212"/>
      <c r="H306" s="212"/>
      <c r="I306" s="236"/>
      <c r="J306" s="237"/>
      <c r="K306" s="237"/>
      <c r="L306" s="122"/>
      <c r="M306" s="238"/>
      <c r="N306" s="239"/>
      <c r="O306" s="16"/>
      <c r="P306" s="16"/>
      <c r="R306" s="343"/>
    </row>
    <row r="307" spans="1:18">
      <c r="A307" s="209"/>
      <c r="B307" s="211"/>
      <c r="C307" s="211"/>
      <c r="D307" s="215"/>
      <c r="E307" s="212"/>
      <c r="F307" s="213"/>
      <c r="G307" s="212"/>
      <c r="H307" s="212"/>
      <c r="I307" s="236"/>
      <c r="J307" s="237"/>
      <c r="K307" s="237"/>
      <c r="L307" s="122"/>
      <c r="M307" s="238"/>
      <c r="N307" s="239"/>
      <c r="O307" s="16"/>
      <c r="P307" s="16"/>
      <c r="R307" s="343"/>
    </row>
    <row r="308" spans="1:18">
      <c r="A308" s="209"/>
      <c r="B308" s="211"/>
      <c r="C308" s="211"/>
      <c r="D308" s="215"/>
      <c r="E308" s="212"/>
      <c r="F308" s="213"/>
      <c r="G308" s="212"/>
      <c r="H308" s="212"/>
      <c r="I308" s="236"/>
      <c r="J308" s="237"/>
      <c r="K308" s="237"/>
      <c r="L308" s="122"/>
      <c r="M308" s="238"/>
      <c r="N308" s="239"/>
      <c r="O308" s="16"/>
      <c r="R308" s="241"/>
    </row>
    <row r="309" spans="1:18">
      <c r="A309" s="209"/>
      <c r="B309" s="211"/>
      <c r="C309" s="211"/>
      <c r="D309" s="215"/>
      <c r="E309" s="212"/>
      <c r="F309" s="213"/>
      <c r="G309" s="212"/>
      <c r="H309" s="212"/>
      <c r="I309" s="236"/>
      <c r="J309" s="237"/>
      <c r="K309" s="237"/>
      <c r="L309" s="122"/>
      <c r="M309" s="238"/>
      <c r="N309" s="239"/>
      <c r="O309" s="16"/>
      <c r="R309" s="241"/>
    </row>
    <row r="310" spans="1:18">
      <c r="A310" s="209"/>
      <c r="B310" s="211"/>
      <c r="C310" s="211"/>
      <c r="D310" s="215"/>
      <c r="E310" s="212"/>
      <c r="F310" s="213"/>
      <c r="G310" s="212"/>
      <c r="H310" s="212"/>
      <c r="I310" s="236"/>
      <c r="J310" s="237"/>
      <c r="K310" s="237"/>
      <c r="L310" s="122"/>
      <c r="M310" s="238"/>
      <c r="N310" s="239"/>
      <c r="O310" s="16"/>
      <c r="R310" s="241"/>
    </row>
    <row r="311" spans="1:18">
      <c r="A311" s="209"/>
      <c r="B311" s="199" t="s">
        <v>2980</v>
      </c>
      <c r="O311" s="16"/>
      <c r="R311" s="241"/>
    </row>
    <row r="312" spans="1:18">
      <c r="R312" s="241"/>
    </row>
    <row r="313" spans="1:18">
      <c r="R313" s="241"/>
    </row>
    <row r="314" spans="1:18">
      <c r="R314" s="241"/>
    </row>
    <row r="315" spans="1:18">
      <c r="R315" s="241"/>
    </row>
    <row r="316" spans="1:18">
      <c r="R316" s="241"/>
    </row>
    <row r="317" spans="1:18">
      <c r="R317" s="241"/>
    </row>
    <row r="318" spans="1:18">
      <c r="R318" s="241"/>
    </row>
    <row r="328" spans="1:1">
      <c r="A328" s="216"/>
    </row>
    <row r="329" spans="1:1">
      <c r="A329" s="216"/>
    </row>
    <row r="330" spans="1:1">
      <c r="A330" s="212"/>
    </row>
  </sheetData>
  <autoFilter ref="R1:R326"/>
  <mergeCells count="3">
    <mergeCell ref="J86:J87"/>
    <mergeCell ref="B86:B87"/>
    <mergeCell ref="A86:A8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2020-11-13T02:21:11Z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