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2" i="7"/>
  <c r="K52"/>
  <c r="M52" s="1"/>
  <c r="L70"/>
  <c r="K70"/>
  <c r="M70" s="1"/>
  <c r="L69"/>
  <c r="K69"/>
  <c r="M69" s="1"/>
  <c r="L66"/>
  <c r="K66"/>
  <c r="M66" s="1"/>
  <c r="L23"/>
  <c r="K23"/>
  <c r="M23" s="1"/>
  <c r="L20"/>
  <c r="K20"/>
  <c r="L68"/>
  <c r="K68"/>
  <c r="L67"/>
  <c r="K67"/>
  <c r="K88"/>
  <c r="M88" s="1"/>
  <c r="L49"/>
  <c r="K49"/>
  <c r="L40"/>
  <c r="K40"/>
  <c r="L15"/>
  <c r="K15"/>
  <c r="K87"/>
  <c r="M87" s="1"/>
  <c r="L50"/>
  <c r="K50"/>
  <c r="L65"/>
  <c r="K65"/>
  <c r="L22"/>
  <c r="L47"/>
  <c r="K47"/>
  <c r="M47" s="1"/>
  <c r="L46"/>
  <c r="K46"/>
  <c r="M46" s="1"/>
  <c r="L48"/>
  <c r="K48"/>
  <c r="M48" s="1"/>
  <c r="K22"/>
  <c r="L64"/>
  <c r="K64"/>
  <c r="N115"/>
  <c r="K115"/>
  <c r="L45"/>
  <c r="K45"/>
  <c r="K86"/>
  <c r="M86" s="1"/>
  <c r="N114"/>
  <c r="K114"/>
  <c r="N113"/>
  <c r="K113"/>
  <c r="K85"/>
  <c r="M85" s="1"/>
  <c r="K63"/>
  <c r="M63" s="1"/>
  <c r="L63"/>
  <c r="M20" l="1"/>
  <c r="M64"/>
  <c r="M50"/>
  <c r="M40"/>
  <c r="M49"/>
  <c r="M68"/>
  <c r="M67"/>
  <c r="M15"/>
  <c r="M65"/>
  <c r="M22"/>
  <c r="O115"/>
  <c r="M45"/>
  <c r="O114"/>
  <c r="O113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291" l="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<sst xmlns="http://schemas.openxmlformats.org/spreadsheetml/2006/main" count="7252" uniqueCount="3747">
  <si>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</si>
  <si>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</si>
  <si>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</si>
  <si>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</si>
  <si>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</si>
  <si>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</si>
  <si>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</si>
  <si>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</si>
  <si>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</si>
  <si>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</si>
  <si>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</si>
  <si>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</si>
  <si>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</si>
  <si>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</si>
  <si>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</si>
  <si>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</si>
  <si>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</si>
  <si>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</si>
  <si>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</si>
  <si>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</si>
  <si>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</si>
  <si>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</si>
  <si>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</si>
  <si>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</si>
  <si>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</si>
  <si>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</si>
  <si>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</si>
  <si>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</si>
  <si>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</si>
  <si>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</si>
  <si>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</si>
  <si>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</si>
  <si>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</si>
  <si>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</si>
  <si>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</si>
  <si>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</si>
  <si>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</si>
  <si>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</si>
  <si>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</si>
  <si>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</si>
  <si>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</si>
  <si>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</si>
  <si>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</si>
  <si>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</si>
  <si>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</si>
  <si>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</si>
  <si>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</si>
  <si>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</si>
  <si>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</si>
  <si>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</si>
  <si>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</si>
  <si>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</si>
  <si>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</si>
  <si>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</si>
  <si>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</si>
  <si>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</si>
  <si>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</si>
  <si>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</si>
  <si>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</si>
  <si>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</si>
  <si>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</si>
  <si>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</si>
  <si>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</si>
  <si>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</si>
  <si>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</si>
  <si>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</si>
  <si>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</si>
  <si>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</si>
  <si>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</si>
  <si>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</si>
  <si>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</si>
  <si>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</si>
  <si>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</si>
  <si>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</si>
  <si>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</si>
  <si>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</si>
  <si>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</si>
  <si>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</si>
  <si>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</si>
  <si>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</si>
  <si>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</si>
  <si>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</si>
  <si>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</si>
  <si>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</si>
  <si>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</si>
  <si>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</si>
  <si>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</si>
  <si>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</si>
  <si>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</si>
  <si>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</si>
  <si>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</si>
  <si>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</si>
  <si>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</si>
  <si>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</si>
  <si>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</si>
  <si>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</si>
  <si>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</si>
  <si>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</si>
  <si>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</si>
  <si>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</si>
  <si>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</si>
  <si>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</si>
  <si>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</si>
  <si>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</si>
  <si>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</si>
  <si>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</si>
  <si>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</si>
  <si>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</si>
  <si>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</si>
  <si>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</si>
  <si>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</si>
  <si>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</si>
  <si>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</si>
  <si>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</si>
  <si>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</si>
  <si>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</si>
  <si>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</si>
  <si>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</si>
  <si>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</si>
  <si>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</si>
  <si>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</si>
  <si>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</si>
  <si>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</si>
  <si>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</si>
  <si>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</si>
  <si>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</si>
  <si>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</si>
  <si>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</si>
  <si>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</si>
  <si>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</si>
  <si>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</si>
  <si>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</si>
  <si>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</si>
  <si>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</si>
  <si>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</si>
  <si>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</si>
  <si>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</si>
  <si>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</si>
  <si>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</si>
  <si>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</si>
  <si>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</si>
  <si>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</si>
  <si>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</si>
  <si>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</si>
  <si>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</si>
  <si>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</si>
  <si>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</si>
  <si>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</si>
  <si>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</si>
  <si>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</si>
  <si>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</si>
  <si>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</si>
  <si>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</si>
  <si>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</si>
  <si>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</si>
  <si>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</si>
  <si>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</si>
  <si>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</si>
  <si>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</si>
  <si>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</si>
  <si>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</si>
  <si>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</si>
  <si>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</si>
  <si>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</si>
  <si>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</si>
  <si>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</si>
  <si>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</si>
  <si>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</si>
  <si>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</si>
  <si>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</si>
  <si>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</si>
  <si>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</si>
  <si>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</si>
  <si>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</si>
  <si>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</si>
  <si>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</si>
  <si>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</si>
  <si>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</si>
  <si>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</si>
  <si>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</si>
  <si>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</si>
  <si>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</si>
  <si>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</si>
  <si>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</si>
  <si>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</si>
  <si>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</si>
  <si>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</si>
  <si>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</si>
  <si>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</si>
  <si>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</si>
  <si>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</si>
  <si>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</si>
  <si>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</si>
  <si>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</si>
  <si>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</si>
  <si>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</si>
  <si>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</si>
  <si>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</si>
  <si>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</si>
  <si>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</si>
  <si>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</si>
  <si>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</si>
  <si>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</si>
  <si>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</si>
  <si>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</si>
  <si>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</si>
  <si>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</si>
  <si>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</si>
  <si>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</si>
  <si>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</si>
  <si>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</si>
  <si>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</si>
  <si>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</si>
  <si>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</si>
  <si>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</si>
  <si>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</si>
  <si>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</si>
  <si>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</si>
  <si>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</si>
  <si>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</si>
  <si>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</si>
  <si>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</si>
  <si>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</si>
  <si>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</si>
  <si>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</si>
  <si>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</si>
  <si>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</si>
  <si>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</si>
  <si>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</si>
  <si>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</si>
  <si>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</si>
  <si>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</si>
  <si>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</si>
  <si>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</si>
  <si>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</si>
  <si>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</si>
  <si>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</si>
  <si>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</si>
  <si>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</si>
  <si>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</si>
  <si>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</si>
  <si>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</si>
  <si>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</si>
  <si>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</si>
  <si>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</si>
  <si>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</si>
  <si>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</si>
  <si>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</si>
  <si>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</si>
  <si>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</si>
  <si>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</si>
  <si>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</si>
  <si>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</si>
  <si>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</si>
  <si>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</si>
  <si>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</si>
  <si>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</si>
  <si>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</si>
  <si>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</si>
  <si>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</si>
  <si>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</si>
  <si>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</si>
  <si>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</si>
  <si>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</si>
  <si>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</si>
  <si>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</si>
  <si>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</si>
  <si>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</si>
  <si>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</si>
  <si>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</si>
  <si>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</si>
  <si>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</si>
  <si>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</si>
  <si>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</si>
  <si>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</si>
  <si>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</si>
  <si>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</si>
  <si>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</si>
  <si>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</si>
  <si>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</si>
  <si>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</si>
  <si>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</si>
  <si>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</si>
  <si>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</si>
  <si>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</si>
  <si>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</si>
  <si>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</si>
  <si>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</si>
  <si>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</si>
  <si>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</si>
  <si>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</si>
  <si>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</si>
  <si>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</si>
  <si>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</si>
  <si>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</si>
  <si>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</si>
  <si>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</si>
  <si>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</si>
  <si>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</si>
  <si>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</si>
  <si>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</si>
  <si>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</si>
  <si>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</si>
  <si>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</si>
  <si>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</si>
  <si>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</si>
  <si>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</si>
  <si>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</si>
  <si>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</si>
  <si>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</si>
  <si>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</si>
  <si>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</si>
  <si>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</si>
  <si>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</si>
  <si>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</si>
  <si>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</si>
  <si>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</si>
  <si>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</si>
  <si>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</si>
  <si>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</si>
  <si>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</si>
  <si>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</si>
  <si>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</si>
  <si>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</si>
  <si>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</si>
  <si>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</si>
  <si>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</si>
  <si>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</si>
  <si>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</si>
  <si>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</si>
  <si>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</si>
  <si>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</si>
  <si>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</si>
  <si>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</si>
  <si>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</si>
  <si>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</si>
  <si>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</si>
  <si>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</si>
  <si>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</si>
  <si>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</si>
  <si>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</si>
  <si>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</si>
  <si>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</si>
  <si>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</si>
  <si>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</si>
  <si>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</si>
  <si>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</si>
  <si>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</si>
  <si>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</si>
  <si>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</si>
  <si>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</si>
  <si>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</si>
  <si>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</si>
  <si>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</si>
  <si>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</si>
  <si>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</si>
  <si>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</si>
  <si>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</si>
  <si>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</si>
  <si>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</si>
  <si>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</si>
  <si>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</si>
  <si>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</si>
  <si>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</si>
  <si>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</si>
  <si>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</si>
  <si>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</si>
  <si>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</si>
  <si>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</si>
  <si>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</si>
  <si>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</si>
  <si>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</si>
  <si>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</si>
  <si>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</si>
  <si>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</si>
  <si>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</si>
  <si>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</si>
  <si>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</si>
  <si>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</si>
  <si>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</si>
  <si>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</si>
  <si>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</si>
  <si>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</si>
  <si>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</si>
  <si>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</si>
  <si>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</si>
  <si>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</si>
  <si>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</si>
  <si>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</si>
  <si>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</si>
  <si>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</si>
  <si>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</si>
  <si>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</si>
  <si>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</si>
  <si>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</si>
  <si>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</si>
  <si>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</si>
  <si>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</si>
  <si>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</si>
  <si>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</si>
  <si>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</si>
  <si>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</si>
  <si>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</si>
  <si>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</si>
  <si>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</si>
  <si>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</si>
  <si>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</si>
  <si>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</si>
  <si>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</si>
  <si>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</si>
  <si>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</si>
  <si>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</si>
  <si>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</si>
  <si>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</si>
  <si>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</si>
  <si>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</si>
  <si>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</si>
  <si>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</si>
  <si>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</si>
  <si>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</si>
  <si>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</si>
  <si>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</si>
  <si>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</si>
  <si>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</si>
  <si>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</si>
  <si>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</si>
  <si>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</si>
  <si>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</si>
  <si>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</si>
  <si>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</si>
  <si>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</si>
  <si>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</si>
  <si>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</si>
  <si>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</si>
  <si>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</si>
  <si>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</si>
  <si>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</si>
  <si>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</si>
  <si>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</si>
  <si>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</si>
  <si>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</si>
  <si>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</si>
  <si>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</si>
  <si>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</si>
  <si>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</si>
  <si>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</si>
  <si>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</si>
  <si>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</si>
  <si>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</si>
  <si>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</si>
  <si>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</si>
  <si>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</si>
  <si>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</si>
  <si>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</si>
  <si>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</si>
  <si>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</si>
  <si>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</si>
  <si>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</si>
  <si>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</si>
  <si>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</si>
  <si>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</si>
  <si>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</si>
  <si>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</si>
  <si>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</si>
  <si>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</si>
  <si>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</si>
  <si>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</si>
  <si>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</si>
  <si>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</si>
  <si>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</si>
  <si>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</si>
  <si>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</si>
  <si>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</si>
  <si>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</si>
  <si>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</si>
  <si>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</si>
  <si>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</si>
  <si>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</si>
  <si>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</si>
  <si>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</si>
  <si>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</si>
  <si>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</si>
  <si>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</si>
  <si>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</si>
  <si>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</si>
  <si>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</si>
  <si>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</si>
  <si>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</si>
  <si>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</si>
  <si>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</si>
  <si>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</si>
  <si>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</si>
  <si>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</si>
  <si>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</si>
  <si>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</si>
  <si>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</si>
  <si>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</si>
  <si>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</si>
  <si>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</si>
  <si>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</si>
  <si>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</si>
  <si>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</si>
  <si>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</si>
  <si>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</si>
  <si>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</si>
  <si>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</si>
  <si>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</si>
  <si>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</si>
  <si>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</si>
  <si>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</si>
  <si>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</si>
  <si>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</si>
  <si>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</si>
  <si>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</si>
  <si>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</si>
  <si>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</si>
  <si>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</si>
  <si>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</si>
  <si>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</si>
  <si>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</si>
  <si>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</si>
  <si>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</si>
  <si>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</si>
  <si>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</si>
  <si>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</si>
  <si>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</si>
  <si>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</si>
  <si>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</si>
  <si>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</si>
  <si>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</si>
  <si>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</si>
  <si>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</si>
  <si>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</si>
  <si>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</si>
  <si>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</si>
  <si>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</si>
  <si>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</si>
  <si>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</si>
  <si>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</si>
  <si>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</si>
  <si>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</si>
  <si>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</si>
  <si>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</si>
  <si>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</si>
  <si>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</si>
  <si>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</si>
  <si>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</si>
  <si>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</si>
  <si>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</si>
  <si>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</si>
  <si>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</si>
  <si>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</si>
  <si>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</si>
  <si>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</si>
  <si>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</si>
  <si>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</si>
  <si>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</si>
  <si>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</si>
  <si>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</si>
  <si>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</si>
  <si>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</si>
  <si>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</si>
  <si>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</si>
  <si>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</si>
  <si>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</si>
  <si>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</si>
  <si>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</si>
  <si>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</si>
  <si>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</si>
  <si>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</si>
  <si>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</si>
  <si>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</si>
  <si>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</si>
  <si>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</si>
  <si>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</si>
  <si>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</si>
  <si>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</si>
  <si>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</si>
  <si>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</si>
  <si>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</si>
  <si>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</si>
  <si>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</si>
  <si>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</si>
  <si>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</si>
  <si>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</si>
  <si>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</si>
  <si>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</si>
  <si>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</si>
  <si>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</si>
  <si>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</si>
  <si>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</si>
  <si>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</si>
  <si>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</si>
  <si>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</si>
  <si>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</si>
  <si>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</si>
  <si>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</si>
  <si>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</si>
  <si>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</si>
  <si>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</si>
  <si>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</si>
  <si>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</si>
  <si>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</si>
  <si>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</si>
  <si>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</si>
  <si>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</si>
  <si>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</si>
  <si>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</si>
  <si>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</si>
  <si>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</si>
  <si>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</si>
  <si>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</si>
  <si>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</si>
  <si>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</si>
  <si>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</si>
  <si>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</si>
  <si>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</si>
  <si>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</si>
  <si>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</si>
  <si>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</si>
  <si>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</si>
  <si>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</si>
  <si>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</si>
  <si>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</si>
  <si>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</si>
  <si>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</si>
  <si>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</si>
  <si>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</si>
  <si>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</si>
  <si>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</si>
  <si>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</si>
  <si>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</si>
  <si>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</si>
  <si>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</si>
  <si>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</si>
  <si>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</si>
  <si>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</si>
  <si>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</si>
  <si>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</si>
  <si>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</si>
  <si>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</si>
  <si>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</si>
  <si>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</si>
  <si>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</si>
  <si>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</si>
  <si>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</si>
  <si>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</si>
  <si>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</si>
  <si>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</si>
  <si>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</si>
  <si>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</si>
  <si>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</si>
  <si>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</si>
  <si>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</si>
  <si>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</si>
  <si>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</si>
  <si>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</si>
  <si>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</si>
  <si>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</si>
  <si>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</si>
  <si>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</si>
  <si>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</si>
  <si>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</si>
  <si>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</si>
  <si>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</si>
  <si>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</si>
  <si>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</si>
  <si>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</si>
  <si>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</si>
  <si>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</si>
  <si>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</si>
  <si>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</si>
  <si>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</si>
  <si>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</si>
  <si>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</si>
  <si>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</si>
  <si>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</si>
  <si>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</si>
  <si>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</si>
  <si>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</si>
  <si>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</si>
  <si>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</si>
  <si>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</si>
  <si>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</si>
  <si>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</si>
  <si>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</si>
  <si>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</si>
  <si>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</si>
  <si>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</si>
  <si>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</si>
  <si>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</si>
  <si>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</si>
  <si>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</si>
  <si>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</si>
  <si>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</si>
  <si>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</si>
  <si>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</si>
  <si>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</si>
  <si>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</si>
  <si>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</si>
  <si>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</si>
  <si>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</si>
  <si>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</si>
  <si>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</si>
  <si>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</si>
  <si>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</si>
  <si>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</si>
  <si>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</si>
  <si>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</si>
  <si>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</si>
  <si>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</si>
  <si>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</si>
  <si>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</si>
  <si>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</si>
  <si>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</si>
  <si>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</si>
  <si>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</si>
  <si>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</si>
  <si>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</si>
  <si>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</si>
  <si>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</si>
  <si>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</si>
  <si>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</si>
  <si>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</si>
  <si>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</si>
  <si>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</si>
  <si>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</si>
  <si>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</si>
  <si>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</si>
  <si>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</si>
  <si>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</si>
  <si>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</si>
  <si>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</si>
  <si>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</si>
  <si>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</si>
  <si>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</si>
  <si>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</si>
  <si>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</si>
  <si>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</si>
  <si>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</si>
  <si>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</si>
  <si>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</si>
  <si>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</si>
  <si>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</si>
  <si>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</si>
  <si>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</si>
  <si>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</si>
  <si>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</si>
  <si>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</si>
  <si>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</si>
  <si>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</si>
  <si>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</si>
  <si>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</si>
  <si>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</si>
  <si>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</si>
  <si>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</si>
  <si>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</si>
  <si>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</si>
  <si>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</si>
  <si>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</si>
  <si>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</si>
  <si>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</si>
  <si>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</si>
  <si>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</si>
  <si>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</si>
  <si>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</si>
  <si>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</si>
  <si>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</si>
  <si>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</si>
  <si>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</si>
  <si>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</si>
  <si>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</si>
  <si>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</si>
  <si>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</si>
  <si>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</si>
  <si>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</si>
  <si>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</si>
  <si>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</si>
  <si>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</si>
  <si>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</si>
  <si>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</si>
  <si>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</si>
  <si>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</si>
  <si>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</si>
  <si>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</si>
  <si>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</si>
  <si>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</si>
  <si>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</si>
  <si>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</si>
  <si>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</si>
  <si>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</si>
  <si>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</si>
  <si>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</si>
  <si>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</si>
  <si>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</si>
  <si>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</si>
  <si>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</si>
  <si>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</si>
  <si>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</si>
  <si>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</si>
  <si>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</si>
  <si>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</si>
  <si>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</si>
  <si>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</si>
  <si>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</si>
  <si>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</si>
  <si>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</si>
  <si>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</si>
  <si>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</si>
  <si>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</si>
  <si>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</si>
  <si>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</si>
  <si>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</si>
  <si>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</si>
  <si>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</si>
  <si>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</si>
  <si>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</si>
  <si>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</si>
  <si>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</si>
  <si>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</si>
  <si>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</si>
  <si>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</si>
  <si>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</si>
  <si>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</si>
  <si>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</si>
  <si>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</si>
  <si>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</si>
  <si>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</si>
  <si>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</si>
  <si>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</si>
  <si>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</si>
  <si>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</si>
  <si>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</si>
  <si>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</si>
  <si>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</si>
  <si>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</si>
  <si>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</si>
  <si>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</si>
  <si>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</si>
  <si>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</si>
  <si>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</si>
  <si>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</si>
  <si>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</si>
  <si>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</si>
  <si>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</si>
  <si>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</si>
  <si>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</si>
  <si>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</si>
  <si>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</si>
  <si>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</si>
  <si>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</si>
  <si>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</si>
  <si>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</si>
  <si>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</si>
  <si>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</si>
  <si>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</si>
  <si>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</si>
  <si>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</si>
  <si>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</si>
  <si>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</si>
  <si>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</si>
  <si>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</si>
  <si>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</si>
  <si>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</si>
  <si>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</si>
  <si>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</si>
  <si>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</si>
  <si>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</si>
  <si>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</si>
  <si>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</si>
  <si>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</si>
  <si>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</si>
  <si>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</si>
  <si>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</si>
  <si>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</si>
  <si>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</si>
  <si>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</si>
  <si>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</si>
  <si>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</si>
  <si>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</si>
  <si>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</si>
  <si>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</si>
  <si>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</si>
  <si>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</si>
  <si>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</si>
  <si>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</si>
  <si>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</si>
  <si>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</si>
  <si>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</si>
  <si>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</si>
  <si>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</si>
  <si>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</si>
  <si>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</si>
  <si>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</si>
  <si>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</si>
  <si>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</si>
  <si>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</si>
  <si>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</si>
  <si>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</si>
  <si>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</si>
  <si>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</si>
  <si>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</si>
  <si>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</si>
  <si>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</si>
  <si>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</si>
  <si>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</si>
  <si>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</si>
  <si>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</si>
  <si>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</si>
  <si>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</si>
  <si>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</si>
  <si>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</si>
  <si>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</si>
  <si>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</si>
  <si>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</si>
  <si>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</si>
  <si>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</si>
  <si>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</si>
  <si>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</si>
  <si>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</si>
  <si>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</si>
  <si>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</si>
  <si>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</si>
  <si>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</si>
  <si>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</si>
  <si>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</si>
  <si>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</si>
  <si>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</si>
  <si>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</si>
  <si>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</si>
  <si>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</si>
  <si>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</si>
  <si>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</si>
  <si>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</si>
  <si>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</si>
  <si>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</si>
  <si>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</si>
  <si>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</si>
  <si>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</si>
  <si>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</si>
  <si>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</si>
  <si>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</si>
  <si>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</si>
  <si>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</si>
  <si>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</si>
  <si>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</si>
  <si>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</si>
  <si>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</si>
  <si>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</si>
  <si>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</si>
  <si>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</si>
  <si>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</si>
  <si>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</si>
  <si>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</si>
  <si>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</si>
  <si>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</si>
  <si>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</si>
  <si>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</si>
  <si>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</si>
  <si>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</si>
  <si>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</si>
  <si>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</si>
  <si>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</si>
  <si>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</si>
  <si>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</si>
  <si>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</si>
  <si>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</si>
  <si>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</si>
  <si>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</si>
  <si>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</si>
  <si>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</si>
  <si>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</si>
  <si>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</si>
  <si>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</si>
  <si>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</si>
  <si>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</si>
  <si>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</si>
  <si>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</si>
  <si>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</si>
  <si>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</si>
  <si>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</si>
  <si>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</si>
  <si>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</si>
  <si>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</si>
  <si>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</si>
  <si>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</si>
  <si>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</si>
  <si>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</si>
  <si>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</si>
  <si>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</si>
  <si>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</si>
  <si>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</si>
  <si>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</si>
  <si>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</si>
  <si>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</si>
  <si>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</si>
  <si>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</si>
  <si>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</si>
  <si>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</si>
  <si>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</si>
  <si>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</si>
  <si>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</si>
  <si>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</si>
  <si>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</si>
  <si>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</si>
  <si>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</si>
  <si>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</si>
  <si>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</si>
  <si>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</si>
  <si>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</si>
  <si>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</si>
  <si>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</si>
  <si>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</si>
  <si>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</si>
  <si>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</si>
  <si>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</si>
  <si>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</si>
  <si>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</si>
  <si>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</si>
  <si>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</si>
  <si>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</si>
  <si>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</si>
  <si>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</si>
  <si>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</si>
  <si>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</si>
  <si>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</si>
  <si>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</si>
  <si>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</si>
  <si>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</si>
  <si>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</si>
  <si>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</si>
  <si>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</si>
  <si>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</si>
  <si>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</si>
  <si>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</si>
  <si>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</si>
  <si>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</si>
  <si>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</si>
  <si>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</si>
  <si>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</si>
  <si>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</si>
  <si>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</si>
  <si>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</si>
  <si>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</si>
  <si>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</si>
  <si>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</si>
  <si>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</si>
  <si>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</si>
  <si>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</si>
  <si>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</si>
  <si>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</si>
  <si>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</si>
  <si>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</si>
  <si>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</si>
  <si>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</si>
  <si>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</si>
  <si>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</si>
  <si>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</si>
  <si>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</si>
  <si>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</si>
  <si>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</si>
  <si>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</si>
  <si>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</si>
  <si>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</si>
  <si>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</si>
  <si>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</si>
  <si>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</si>
  <si>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</si>
  <si>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</si>
  <si>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</si>
  <si>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</si>
  <si>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</si>
  <si>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</si>
  <si>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</si>
  <si>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</si>
  <si>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</si>
  <si>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</si>
  <si>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</si>
  <si>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</si>
  <si>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</si>
  <si>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</si>
  <si>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</si>
  <si>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</si>
  <si>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</si>
  <si>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</si>
  <si>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</si>
  <si>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</si>
  <si>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</si>
  <si>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</si>
  <si>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</si>
  <si>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</si>
  <si>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</si>
  <si>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</si>
  <si>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</si>
  <si>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</si>
  <si>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</si>
  <si>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</si>
  <si>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</si>
  <si>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</si>
  <si>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</si>
  <si>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</si>
  <si>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</si>
  <si>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</si>
  <si>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</si>
  <si>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</si>
  <si>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</si>
  <si>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</si>
  <si>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</si>
  <si>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</si>
  <si>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</si>
  <si>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</si>
  <si>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</si>
  <si>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</si>
  <si>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</si>
  <si>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</si>
  <si>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</si>
  <si>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</si>
  <si>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</si>
  <si>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</si>
  <si>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</si>
  <si>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</si>
  <si>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</si>
  <si>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</si>
  <si>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</si>
  <si>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</si>
  <si>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</si>
  <si>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</si>
  <si>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</si>
  <si>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</si>
  <si>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</si>
  <si>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</si>
  <si>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</si>
  <si>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</si>
  <si>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</si>
  <si>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</si>
  <si>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</si>
  <si>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</si>
  <si>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</si>
  <si>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</si>
  <si>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</si>
  <si>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</si>
  <si>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</si>
  <si>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</si>
  <si>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</si>
  <si>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</si>
  <si>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</si>
  <si>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</si>
  <si>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</si>
  <si>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</si>
  <si>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</si>
  <si>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</si>
  <si>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</si>
  <si>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</si>
  <si>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</si>
  <si>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</si>
  <si>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</si>
  <si>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</si>
  <si>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</si>
  <si>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</si>
  <si>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</si>
  <si>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</si>
  <si>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</si>
  <si>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</si>
  <si>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</si>
  <si>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</si>
  <si>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</si>
  <si>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</si>
  <si>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</si>
  <si>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</si>
  <si>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</si>
  <si>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</si>
  <si>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</si>
  <si>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</si>
  <si>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</si>
  <si>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</si>
  <si>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</si>
  <si>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</si>
  <si>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</si>
  <si>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</si>
  <si>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</si>
  <si>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</si>
  <si>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</si>
  <si>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</si>
  <si>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</si>
  <si>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</si>
  <si>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</si>
  <si>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</si>
  <si>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</si>
  <si>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</si>
  <si>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</si>
  <si>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</si>
  <si>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</si>
  <si>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</si>
  <si>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</si>
  <si>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</si>
  <si>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</si>
  <si>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</si>
  <si>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</si>
  <si>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</si>
  <si>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</si>
  <si>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</si>
  <si>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</si>
  <si>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</si>
  <si>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</si>
  <si>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</si>
  <si>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</si>
  <si>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</si>
  <si>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</si>
  <si>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</si>
  <si>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</si>
  <si>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</si>
  <si>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</si>
  <si>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</si>
  <si>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</si>
  <si>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</si>
  <si>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</si>
  <si>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</si>
  <si>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</si>
  <si>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</si>
  <si>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</si>
  <si>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</si>
  <si>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</si>
  <si>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</si>
  <si>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</si>
  <si>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</si>
  <si>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</si>
  <si>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</si>
  <si>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</si>
  <si>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</si>
  <si>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</si>
  <si>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</si>
  <si>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</si>
  <si>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</si>
  <si>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</si>
  <si>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</si>
  <si>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</si>
  <si>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</si>
  <si>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</si>
  <si>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</si>
  <si>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</si>
  <si>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</si>
  <si>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</si>
  <si>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</si>
  <si>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</si>
  <si>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</si>
  <si>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</si>
  <si>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</si>
  <si>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</si>
  <si>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</si>
  <si>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</si>
  <si>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</si>
  <si>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</si>
  <si>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</si>
  <si>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</si>
  <si>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</si>
  <si>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</si>
  <si>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</si>
  <si>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</si>
  <si>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</si>
  <si>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</si>
  <si>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</si>
  <si>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</si>
  <si>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</si>
  <si>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</si>
  <si>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</si>
  <si>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</si>
  <si>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</si>
  <si>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</si>
  <si>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</si>
  <si>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</si>
  <si>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</si>
  <si>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</si>
  <si>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</si>
  <si>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</si>
  <si>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</si>
  <si>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</si>
  <si>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</si>
  <si>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</si>
  <si>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</si>
  <si>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</si>
  <si>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</si>
  <si>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</si>
  <si>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</si>
  <si>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</si>
  <si>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</si>
  <si>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</si>
  <si>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</si>
  <si>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</si>
  <si>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</si>
  <si>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</si>
  <si>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</si>
  <si>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</si>
  <si>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</si>
  <si>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</si>
  <si>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</si>
  <si>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</si>
  <si>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</si>
  <si>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</si>
  <si>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</si>
  <si>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</si>
  <si>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</si>
  <si>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</si>
  <si>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</si>
  <si>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</si>
  <si>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</si>
  <si>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</si>
  <si>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</si>
  <si>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</si>
  <si>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</si>
  <si>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</si>
  <si>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</si>
  <si>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</si>
  <si>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</si>
  <si>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</si>
  <si>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</si>
  <si>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</si>
  <si>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</si>
  <si>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</si>
  <si>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</si>
  <si>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</si>
  <si>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</si>
  <si>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</si>
  <si>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</si>
  <si>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</si>
  <si>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</si>
  <si>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</si>
  <si>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</si>
  <si>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</si>
  <si>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</si>
  <si>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</si>
  <si>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</si>
  <si>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</si>
  <si>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</si>
  <si>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</si>
  <si>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</si>
  <si>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</si>
  <si>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</si>
  <si>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</si>
  <si>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</si>
  <si>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</si>
  <si>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</si>
  <si>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</si>
  <si>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</si>
  <si>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</si>
  <si>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</si>
  <si>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</si>
  <si>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</si>
  <si>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</si>
  <si>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</si>
  <si>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</si>
  <si>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</si>
  <si>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</si>
  <si>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</si>
  <si>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</si>
  <si>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</si>
  <si>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</si>
  <si>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</si>
  <si>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</si>
  <si>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</si>
  <si>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</si>
  <si>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</si>
  <si>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</si>
  <si>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</si>
  <si>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</si>
  <si>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</si>
  <si>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</si>
  <si>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</si>
  <si>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</si>
  <si>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</si>
  <si>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</si>
  <si>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</si>
  <si>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</si>
  <si>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</si>
  <si>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</si>
  <si>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</si>
  <si>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</si>
  <si>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</si>
  <si>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</si>
  <si>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</si>
  <si>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</si>
  <si>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</si>
  <si>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</si>
  <si>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</si>
  <si>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</si>
  <si>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</si>
  <si>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</si>
  <si>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</si>
  <si>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</si>
  <si>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</si>
  <si>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</si>
  <si>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</si>
  <si>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</si>
  <si>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</si>
  <si>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</si>
  <si>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</si>
  <si>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</si>
  <si>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</si>
  <si>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</si>
  <si>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</si>
  <si>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</si>
  <si>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</si>
  <si>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</si>
  <si>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</si>
  <si>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</si>
  <si>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</si>
  <si>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</si>
  <si>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</si>
  <si>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</si>
  <si>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</si>
  <si>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</si>
  <si>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</si>
  <si>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</si>
  <si>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</si>
  <si>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</si>
  <si>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</si>
  <si>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</si>
  <si>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</si>
  <si>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</si>
  <si>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</si>
  <si>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</si>
  <si>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</si>
  <si>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</si>
  <si>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</si>
  <si>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</si>
  <si>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</si>
  <si>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</si>
  <si>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</si>
  <si>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</si>
  <si>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</si>
  <si>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</si>
  <si>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</si>
  <si>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</si>
  <si>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</si>
  <si>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</si>
  <si>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</si>
  <si>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</si>
  <si>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</si>
  <si>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</si>
  <si>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</si>
  <si>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</si>
  <si>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</si>
  <si>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</si>
  <si>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</si>
  <si>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</si>
  <si>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</si>
  <si>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</si>
  <si>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</si>
  <si>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</si>
  <si>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</si>
  <si>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</si>
  <si>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</si>
  <si>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</si>
  <si>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</si>
  <si>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</si>
  <si>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</si>
  <si>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</si>
  <si>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</si>
  <si>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</si>
  <si>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</si>
  <si>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</si>
  <si>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</si>
  <si>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</si>
  <si>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</si>
  <si>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</si>
  <si>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</si>
  <si>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</si>
  <si>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</si>
  <si>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</si>
  <si>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</si>
  <si>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</si>
  <si>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</si>
  <si>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</si>
  <si>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</si>
  <si>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</si>
  <si>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</si>
  <si>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</si>
  <si>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</si>
  <si>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</si>
  <si>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</si>
  <si>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</si>
  <si>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</si>
  <si>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</si>
  <si>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</si>
  <si>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</si>
  <si>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</si>
  <si>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</si>
  <si>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</si>
  <si>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</si>
  <si>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</si>
  <si>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</si>
  <si>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</si>
  <si>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</si>
  <si>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</si>
  <si>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</si>
  <si>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</si>
  <si>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</si>
  <si>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</si>
  <si>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</si>
  <si>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</si>
  <si>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</si>
  <si>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</si>
  <si>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</si>
  <si>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</si>
  <si>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</si>
  <si>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</si>
  <si>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</si>
  <si>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</si>
  <si>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</si>
  <si>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</si>
  <si>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</si>
  <si>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</si>
  <si>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</si>
  <si>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</si>
  <si>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</si>
  <si>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</si>
  <si>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</si>
  <si>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</si>
  <si>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</si>
  <si>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</si>
  <si>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</si>
  <si>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</si>
  <si>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</si>
  <si>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</si>
  <si>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</si>
  <si>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</si>
  <si>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</si>
  <si>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</si>
  <si>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</si>
  <si>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</si>
  <si>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</si>
  <si>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</si>
  <si>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</si>
  <si>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</si>
  <si>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</si>
  <si>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</si>
  <si>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</si>
  <si>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</si>
  <si>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</si>
  <si>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</si>
  <si>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</si>
  <si>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</si>
  <si>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</si>
  <si>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</si>
  <si>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</si>
  <si>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</si>
  <si>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</si>
  <si>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</si>
  <si>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</si>
  <si>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</si>
  <si>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</si>
  <si>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</si>
  <si>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</si>
  <si>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</si>
  <si>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</si>
  <si>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</si>
  <si>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</si>
  <si>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</si>
  <si>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</si>
  <si>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</si>
  <si>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</si>
  <si>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</si>
  <si>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</si>
  <si>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</si>
  <si>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</si>
  <si>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</si>
  <si>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</si>
  <si>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</si>
  <si>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</si>
  <si>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</si>
  <si>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</si>
  <si>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</si>
  <si>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</si>
  <si>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</si>
  <si>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</si>
  <si>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</si>
  <si>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</si>
  <si>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</si>
  <si>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</si>
  <si>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</si>
  <si>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</si>
  <si>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</si>
  <si>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</si>
  <si>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</si>
  <si>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</si>
  <si>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</si>
  <si>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</si>
  <si>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</si>
  <si>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</si>
  <si>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</si>
  <si>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</si>
  <si>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</si>
  <si>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</si>
  <si>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</si>
  <si>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</si>
  <si>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</si>
  <si>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</si>
  <si>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</si>
  <si>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</si>
  <si>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</si>
  <si>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</si>
  <si>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</si>
  <si>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</si>
  <si>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</si>
  <si>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</si>
  <si>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</si>
  <si>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</si>
  <si>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</si>
  <si>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</si>
  <si>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</si>
  <si>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</si>
  <si>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</si>
  <si>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</si>
  <si>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</si>
  <si>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</si>
  <si>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</si>
  <si>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</si>
  <si>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</si>
  <si>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</si>
  <si>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</si>
  <si>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</si>
  <si>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</si>
  <si>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</si>
  <si>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</si>
  <si>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</si>
  <si>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</si>
  <si>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</si>
  <si>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</si>
  <si>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</si>
  <si>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</si>
  <si>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</si>
  <si>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</si>
  <si>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</si>
  <si>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</si>
  <si>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</si>
  <si>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</si>
  <si>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</si>
  <si>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</si>
  <si>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</si>
  <si>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</si>
  <si>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</si>
  <si>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</si>
  <si>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</si>
  <si>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</si>
  <si>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</si>
  <si>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</si>
  <si>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</si>
  <si>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</si>
  <si>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</si>
  <si>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</si>
  <si>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</si>
  <si>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</si>
  <si>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</si>
  <si>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</si>
  <si>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</si>
  <si>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</si>
  <si>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</si>
  <si>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</si>
  <si>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</si>
  <si>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</si>
  <si>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</si>
  <si>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</si>
  <si>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</si>
  <si>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</si>
  <si>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</si>
  <si>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</si>
  <si>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</si>
  <si>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</si>
  <si>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</si>
  <si>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</si>
  <si>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</si>
  <si>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</si>
  <si>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</si>
  <si>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</si>
  <si>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</si>
  <si>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</si>
  <si>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</si>
  <si>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</si>
  <si>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</si>
  <si>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</si>
  <si>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</si>
  <si>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</si>
  <si>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</si>
  <si>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</si>
  <si>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</si>
  <si>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</si>
  <si>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</si>
  <si>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</si>
  <si>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</si>
  <si>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</si>
  <si>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</si>
  <si>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</si>
  <si>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</si>
  <si>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</si>
  <si>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</si>
  <si>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</si>
  <si>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</si>
  <si>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</si>
  <si>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</si>
  <si>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</si>
  <si>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</si>
  <si>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</si>
  <si>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</si>
  <si>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</si>
  <si>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</si>
  <si>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</si>
  <si>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</si>
  <si>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</si>
  <si>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</si>
  <si>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</si>
  <si>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</si>
  <si>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</si>
  <si>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</si>
  <si>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</si>
  <si>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</si>
  <si>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</si>
  <si>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</si>
  <si>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</si>
  <si>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</si>
  <si>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</si>
  <si>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</si>
  <si>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</si>
  <si>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</si>
  <si>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</si>
  <si>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</si>
  <si>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</si>
  <si>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</si>
  <si>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</si>
  <si>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</si>
  <si>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</si>
  <si>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</si>
  <si>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</si>
  <si>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</si>
  <si>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</si>
  <si>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</si>
  <si>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</si>
  <si>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</si>
  <si>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</si>
  <si>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</si>
  <si>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</si>
  <si>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</si>
  <si>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</si>
  <si>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</si>
  <si>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</si>
  <si>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</si>
  <si>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</si>
  <si>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</si>
  <si>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</si>
  <si>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</si>
  <si>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</si>
  <si>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</si>
  <si>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</si>
  <si>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</si>
  <si>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</si>
  <si>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</si>
  <si>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</si>
  <si>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</si>
  <si>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</si>
  <si>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</si>
  <si>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</si>
  <si>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</si>
  <si>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</si>
  <si>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</si>
  <si>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</si>
  <si>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</si>
  <si>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</si>
  <si>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</si>
  <si>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</si>
  <si>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</si>
  <si>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</si>
  <si>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</si>
  <si>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</si>
  <si>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</si>
  <si>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</si>
  <si>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</si>
  <si>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</si>
  <si>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</si>
  <si>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</si>
  <si>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</si>
  <si>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</si>
  <si>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</si>
  <si>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</si>
  <si>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</si>
  <si>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</si>
  <si>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</si>
  <si>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</si>
  <si>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</si>
  <si>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</si>
  <si>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</si>
  <si>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</si>
  <si>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</si>
  <si>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</si>
  <si>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</si>
  <si>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</si>
  <si>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</si>
  <si>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</si>
  <si>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</si>
  <si>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</si>
  <si>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</si>
  <si>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</si>
  <si>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</si>
  <si>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</si>
  <si>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</si>
  <si>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</si>
  <si>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</si>
  <si>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</si>
  <si>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</si>
  <si>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</si>
  <si>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</si>
  <si>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</si>
  <si>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</si>
  <si>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</si>
  <si>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</si>
  <si>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</si>
  <si>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</si>
  <si>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</si>
  <si>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</si>
  <si>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</si>
  <si>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</si>
  <si>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</si>
  <si>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</si>
  <si>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</si>
  <si>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</si>
  <si>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</si>
  <si>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</si>
  <si>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</si>
  <si>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</si>
  <si>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</si>
  <si>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</si>
  <si>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</si>
  <si>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</si>
  <si>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</si>
  <si>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</si>
  <si>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</si>
  <si>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</si>
  <si>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</si>
  <si>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</si>
  <si>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</si>
  <si>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</si>
  <si>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</si>
  <si>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</si>
  <si>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</si>
  <si>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</si>
  <si>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</si>
  <si>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</si>
  <si>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</si>
  <si>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</si>
  <si>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</si>
  <si>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</si>
  <si>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</si>
  <si>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</si>
  <si>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</si>
  <si>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</si>
  <si>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</si>
  <si>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</si>
  <si>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</si>
  <si>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</si>
  <si>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</si>
  <si>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</si>
  <si>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</si>
  <si>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</si>
  <si>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</si>
  <si>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</si>
  <si>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</si>
  <si>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</si>
  <si>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</si>
  <si>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</si>
  <si>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</si>
  <si>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</si>
  <si>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</si>
  <si>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</si>
  <si>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</si>
  <si>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</si>
  <si>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</si>
  <si>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</si>
  <si>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</si>
  <si>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</si>
  <si>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</si>
  <si>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</si>
  <si>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</si>
  <si>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</si>
  <si>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</si>
  <si>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</si>
  <si>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</si>
  <si>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</si>
  <si>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</si>
  <si>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</si>
  <si>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</si>
  <si>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</si>
  <si>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</si>
  <si>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</si>
  <si>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</si>
  <si>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</si>
  <si>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</si>
  <si>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</si>
  <si>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</si>
  <si>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</si>
  <si>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</si>
  <si>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</si>
  <si>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</si>
  <si>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</si>
  <si>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</si>
  <si>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</si>
  <si>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</si>
  <si>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</si>
  <si>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</si>
  <si>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</si>
  <si>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</si>
  <si>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</si>
  <si>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</si>
  <si>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</si>
  <si>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</si>
  <si>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</si>
  <si>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</si>
  <si>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</si>
  <si>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</si>
  <si>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</si>
  <si>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</si>
  <si>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</si>
  <si>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</si>
  <si>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</si>
  <si>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</si>
  <si>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</si>
  <si>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</si>
  <si>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</si>
  <si>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</si>
  <si>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</si>
  <si>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</si>
  <si>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</si>
  <si>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</si>
  <si>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</si>
  <si>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</si>
  <si>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</si>
  <si>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</si>
  <si>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</si>
  <si>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</si>
  <si>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</si>
  <si>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</si>
  <si>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</si>
  <si>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</si>
  <si>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</si>
  <si>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</si>
  <si>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</si>
  <si>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</si>
  <si>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</si>
  <si>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</si>
  <si>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</si>
  <si>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</si>
  <si>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</si>
  <si>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</si>
  <si>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</si>
  <si>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</si>
  <si>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</si>
  <si>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</si>
  <si>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</si>
  <si>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</si>
  <si>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</si>
  <si>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</si>
  <si>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</si>
  <si>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</si>
  <si>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</si>
  <si>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</si>
  <si>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</si>
  <si>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</si>
  <si>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</si>
  <si>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</si>
  <si>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</si>
  <si>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</si>
  <si>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</si>
  <si>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</si>
  <si>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</si>
  <si>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</si>
  <si>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</si>
  <si>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</si>
  <si>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</si>
  <si>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</si>
  <si>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</si>
  <si>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</si>
  <si>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</si>
  <si>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</si>
  <si>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</si>
  <si>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</si>
  <si>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</si>
  <si>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</si>
  <si>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</si>
  <si>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</si>
  <si>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</si>
  <si>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</si>
  <si>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</si>
  <si>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</si>
  <si>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</si>
  <si>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</si>
  <si>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</si>
  <si>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</si>
  <si>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</si>
  <si>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</si>
  <si>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</si>
  <si>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</si>
  <si>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</si>
  <si>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</si>
  <si>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</si>
  <si>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</si>
  <si>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</si>
  <si>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</si>
  <si>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</si>
  <si>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</si>
  <si>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</si>
  <si>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</si>
  <si>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</si>
  <si>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</si>
  <si>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</si>
  <si>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</si>
  <si>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</si>
  <si>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</si>
  <si>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</si>
  <si>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</si>
  <si>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</si>
  <si>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</si>
  <si>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</si>
  <si>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</si>
  <si>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</si>
  <si>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</si>
  <si>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</si>
  <si>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</si>
  <si>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</si>
  <si>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</si>
  <si>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</si>
  <si>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</si>
  <si>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</si>
  <si>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</si>
  <si>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</si>
  <si>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</si>
  <si>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</si>
  <si>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</si>
  <si>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</si>
  <si>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</si>
  <si>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</si>
  <si>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</si>
  <si>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</si>
  <si>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</si>
  <si>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</si>
  <si>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</si>
  <si>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</si>
  <si>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</si>
  <si>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</si>
  <si>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</si>
  <si>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</si>
  <si>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</si>
  <si>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</si>
  <si>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</si>
  <si>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</si>
  <si>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</si>
  <si>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</si>
  <si>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</si>
  <si>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</si>
  <si>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</si>
  <si>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</si>
  <si>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</si>
  <si>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</si>
  <si>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</si>
  <si>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</si>
  <si>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</si>
  <si>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</si>
  <si>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</si>
  <si>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</si>
  <si>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</si>
  <si>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</si>
  <si>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</si>
  <si>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</si>
  <si>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</si>
  <si>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</si>
  <si>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</si>
  <si>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</si>
  <si>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</si>
  <si>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</si>
  <si>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</si>
  <si>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</si>
  <si>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</si>
  <si>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</si>
  <si>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</si>
  <si>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</si>
  <si>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</si>
  <si>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</si>
  <si>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</si>
  <si>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</si>
  <si>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</si>
  <si>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</si>
  <si>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</si>
  <si>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</si>
  <si>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</si>
  <si>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</si>
  <si>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</si>
  <si>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</si>
  <si>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</si>
  <si>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</si>
  <si>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</si>
  <si>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</si>
  <si>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</si>
  <si>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</si>
  <si>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</si>
  <si>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</si>
  <si>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</si>
  <si>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</si>
  <si>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</si>
  <si>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</si>
  <si>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</si>
  <si>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</si>
  <si>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</si>
  <si>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</si>
  <si>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</si>
  <si>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</si>
  <si>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</si>
  <si>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</si>
  <si>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</si>
  <si>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</si>
  <si>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</si>
  <si>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</si>
  <si>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</si>
  <si>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</si>
  <si>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</si>
  <si>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</si>
  <si>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</si>
  <si>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</si>
  <si>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</si>
  <si>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</si>
  <si>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</si>
  <si>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</si>
  <si>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</si>
  <si>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</si>
  <si>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</si>
  <si>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</si>
  <si>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</si>
  <si>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</si>
  <si>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</si>
  <si>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</si>
  <si>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</si>
  <si>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</si>
  <si>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</si>
  <si>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</si>
  <si>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</si>
  <si>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</si>
  <si>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</si>
  <si>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</si>
  <si>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</si>
  <si>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</si>
  <si>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</si>
  <si>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</si>
  <si>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</si>
  <si>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</si>
  <si>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</si>
  <si>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</si>
  <si>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</si>
  <si>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</si>
  <si>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</si>
  <si>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</si>
  <si>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</si>
  <si>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</si>
  <si>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</si>
  <si>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</si>
  <si>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</si>
  <si>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</si>
  <si>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</si>
  <si>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</si>
  <si>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</si>
  <si>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</si>
  <si>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</si>
  <si>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</si>
  <si>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</si>
  <si>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</si>
  <si>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</si>
  <si>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</si>
  <si>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</si>
  <si>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</si>
  <si>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</si>
  <si>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</si>
  <si>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</si>
  <si>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</si>
  <si>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</si>
  <si>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</si>
  <si>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</si>
  <si>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</si>
  <si>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</si>
  <si>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</si>
  <si>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</si>
  <si>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</si>
  <si>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</si>
  <si>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</si>
  <si>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</si>
  <si>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</si>
  <si>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</si>
  <si>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</si>
  <si>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</si>
  <si>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</si>
  <si>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</si>
  <si>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</si>
  <si>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</si>
  <si>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</si>
  <si>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</si>
  <si>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</si>
  <si>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</si>
  <si>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</si>
  <si>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</si>
  <si>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</si>
  <si>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</si>
  <si>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</si>
  <si>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</si>
  <si>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</si>
  <si>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</si>
  <si>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</si>
  <si>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</si>
  <si>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</si>
  <si>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</si>
  <si>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</si>
  <si>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</si>
  <si>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</si>
  <si>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</si>
  <si>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</si>
  <si>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</si>
  <si>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</si>
  <si>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</si>
  <si>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</si>
  <si>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</si>
  <si>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</si>
  <si>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</si>
  <si>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</si>
  <si>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</si>
  <si>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</si>
  <si>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</si>
  <si>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</si>
  <si>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</si>
  <si>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</si>
  <si>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</si>
  <si>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</si>
  <si>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</si>
  <si>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</si>
  <si>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</si>
  <si>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</si>
  <si>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</si>
  <si>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</si>
  <si>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</si>
  <si>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</si>
  <si>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</si>
  <si>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</si>
  <si>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</si>
  <si>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</si>
  <si>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</si>
  <si>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</si>
  <si>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</si>
  <si>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</si>
  <si>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</si>
  <si>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</si>
  <si>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</si>
  <si>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</si>
  <si>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</si>
  <si>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</si>
  <si>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</si>
  <si>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</si>
  <si>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</si>
  <si>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</si>
  <si>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</si>
  <si>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</si>
  <si>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</si>
  <si>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</si>
  <si>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</si>
  <si>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</si>
  <si>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</si>
  <si>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</si>
  <si>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</si>
  <si>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</si>
  <si>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</si>
  <si>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</si>
  <si>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</si>
  <si>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</si>
  <si>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</si>
  <si>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</si>
  <si>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</si>
  <si>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</si>
  <si>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</si>
  <si>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</si>
  <si>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</si>
  <si>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</si>
  <si>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</si>
  <si>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</si>
  <si>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</si>
  <si>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</si>
  <si>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</si>
  <si>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</si>
  <si>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</si>
  <si>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</si>
  <si>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</si>
  <si>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</si>
  <si>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</si>
  <si>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</si>
  <si>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</si>
  <si>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</si>
  <si>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</si>
  <si>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</si>
  <si>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</si>
  <si>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</si>
  <si>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</si>
  <si>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</si>
  <si>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</si>
  <si>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</si>
  <si>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</si>
  <si>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</si>
  <si>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</si>
  <si>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</si>
  <si>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</si>
  <si>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</si>
  <si>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</si>
  <si>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</si>
  <si>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</si>
  <si>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</si>
  <si>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</si>
  <si>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</si>
  <si>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</si>
  <si>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</si>
  <si>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</si>
  <si>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</si>
  <si>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</si>
  <si>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</si>
  <si>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</si>
  <si>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</si>
  <si>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</si>
  <si>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</si>
  <si>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</si>
  <si>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</si>
  <si>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</si>
  <si>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</si>
  <si>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</si>
  <si>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</si>
  <si>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</si>
  <si>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</si>
  <si>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</si>
  <si>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</si>
  <si>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</si>
  <si>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</si>
  <si>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</si>
  <si>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</si>
  <si>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</si>
  <si>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</si>
  <si>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</si>
  <si>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</si>
  <si>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</si>
  <si>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</si>
  <si>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</si>
  <si>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</si>
  <si>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</si>
  <si>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</si>
  <si>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</si>
  <si>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</si>
  <si>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</si>
  <si>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</si>
  <si>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</si>
  <si>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</si>
  <si>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</si>
  <si>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</si>
  <si>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</si>
  <si>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</si>
  <si>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</si>
  <si>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</si>
  <si>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</si>
  <si>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</si>
  <si>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</si>
  <si>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</si>
  <si>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</si>
  <si>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</si>
  <si>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</si>
  <si>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</si>
  <si>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</si>
  <si>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</si>
  <si>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</si>
  <si>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</si>
  <si>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</si>
  <si>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</si>
  <si>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</si>
  <si>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</si>
  <si>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</si>
  <si>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</si>
  <si>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</si>
  <si>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</si>
  <si>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</si>
  <si>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</si>
  <si>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</si>
  <si>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</si>
  <si>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</si>
  <si>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</si>
  <si>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</si>
  <si>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</si>
  <si>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</si>
  <si>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</si>
  <si>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</si>
  <si>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</si>
  <si>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</si>
  <si>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</si>
  <si>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</si>
  <si>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</si>
  <si>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</si>
  <si>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</si>
  <si>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</si>
  <si>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</si>
  <si>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</si>
  <si>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</si>
  <si>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</si>
  <si>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</si>
  <si>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</si>
  <si>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</si>
  <si>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</si>
  <si>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</si>
  <si>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</si>
  <si>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</si>
  <si>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</si>
  <si>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</si>
  <si>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</si>
  <si>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</si>
  <si>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</si>
  <si>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</si>
  <si>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</si>
  <si>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</si>
  <si>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</si>
  <si>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</si>
  <si>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</si>
  <si>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</si>
  <si>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</si>
  <si>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</si>
  <si>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</si>
  <si>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</si>
  <si>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</si>
  <si>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</si>
  <si>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</si>
  <si>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</si>
  <si>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</si>
  <si>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</si>
  <si>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</si>
  <si>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</si>
  <si>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</si>
  <si>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</si>
  <si>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</si>
  <si>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</si>
  <si>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</si>
  <si>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</si>
  <si>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</si>
  <si>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</si>
  <si>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</si>
  <si>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</si>
  <si>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</si>
  <si>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</si>
  <si>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</si>
  <si>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</si>
  <si>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</si>
  <si>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</si>
  <si>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</si>
  <si>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</si>
  <si>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</si>
  <si>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</si>
  <si>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</si>
  <si>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</si>
  <si>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</si>
  <si>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</si>
  <si>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</si>
  <si>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</si>
  <si>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</si>
  <si>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</si>
  <si>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</si>
  <si>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</si>
  <si>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</si>
  <si>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</si>
  <si>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</si>
  <si>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</si>
  <si>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</si>
  <si>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</si>
  <si>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</si>
  <si>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</si>
  <si>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</si>
  <si>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</si>
  <si>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</si>
  <si>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</si>
  <si>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</si>
  <si>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</si>
  <si>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</si>
  <si>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</si>
  <si>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</si>
  <si>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</si>
  <si>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</si>
  <si>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</si>
  <si>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</si>
  <si>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</si>
  <si>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</si>
  <si>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</si>
  <si>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</si>
  <si>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</si>
  <si>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</si>
  <si>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</si>
  <si>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</si>
  <si>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</si>
  <si>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</si>
  <si>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</si>
  <si>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</si>
  <si>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</si>
  <si>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</si>
  <si>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</si>
  <si>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</si>
  <si>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</si>
  <si>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</si>
  <si>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</si>
  <si>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</si>
  <si>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</si>
  <si>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</si>
  <si>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</si>
  <si>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</si>
  <si>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</si>
  <si>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</si>
  <si>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</si>
  <si>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</si>
  <si>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</si>
  <si>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</si>
  <si>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</si>
  <si>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</si>
  <si>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</si>
  <si>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</si>
  <si>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</si>
  <si>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</si>
  <si>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</si>
  <si>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</si>
  <si>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</si>
  <si>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</si>
  <si>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</si>
  <si>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</si>
  <si>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</si>
  <si>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</si>
  <si>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</si>
  <si>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</si>
  <si>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</si>
  <si>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</si>
  <si>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</si>
  <si>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</si>
  <si>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</si>
  <si>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</si>
  <si>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</si>
  <si>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</si>
  <si>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</si>
  <si>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</si>
  <si>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</si>
  <si>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</si>
  <si>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</si>
  <si>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</si>
  <si>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</si>
  <si>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</si>
  <si>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</si>
  <si>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</si>
  <si>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</si>
  <si>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</si>
  <si>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</si>
  <si>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</si>
  <si>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</si>
  <si>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</si>
  <si>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</si>
  <si>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</si>
  <si>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</si>
  <si>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</si>
  <si>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</si>
  <si>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</si>
  <si>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</si>
  <si>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</si>
  <si>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</si>
  <si>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</si>
  <si>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</si>
  <si>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</si>
  <si>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</si>
  <si>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</si>
  <si>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</si>
  <si>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</si>
  <si>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</si>
  <si>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</si>
  <si>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</si>
  <si>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</si>
  <si>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</si>
  <si>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</si>
  <si>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</si>
  <si>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</si>
  <si>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</si>
  <si>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</si>
  <si>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</si>
  <si>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</si>
  <si>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</si>
  <si>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</si>
  <si>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</si>
  <si>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</si>
  <si>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</si>
  <si>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</si>
  <si>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</si>
  <si>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</si>
  <si>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</si>
  <si>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</si>
  <si>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</si>
  <si>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</si>
  <si>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</si>
  <si>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</si>
  <si>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</si>
  <si>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</si>
  <si>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</si>
  <si>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</si>
  <si>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</si>
  <si>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</si>
  <si>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</si>
  <si>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</si>
  <si>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</si>
  <si>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</si>
  <si>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</si>
  <si>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</si>
  <si>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</si>
  <si>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</si>
  <si>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</si>
  <si>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</si>
  <si>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</si>
  <si>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</si>
  <si>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</si>
  <si>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</si>
  <si>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</si>
  <si>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</si>
  <si>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</si>
  <si>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</si>
  <si>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</si>
  <si>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</si>
  <si>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</si>
  <si>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</si>
  <si>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</si>
  <si>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</si>
  <si>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</si>
  <si>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</si>
  <si>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</si>
  <si>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</si>
  <si>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</si>
  <si>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</si>
  <si>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</si>
  <si>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</si>
  <si>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</si>
  <si>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</si>
  <si>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</si>
  <si>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</si>
  <si>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</si>
  <si>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</si>
  <si>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</si>
  <si>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</si>
  <si>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</si>
  <si>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</si>
  <si>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</si>
  <si>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</si>
  <si>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</si>
  <si>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</si>
  <si>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</si>
  <si>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</si>
  <si>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</si>
  <si>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</si>
  <si>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</si>
  <si>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</si>
  <si>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</si>
  <si>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</si>
  <si>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</si>
  <si>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</si>
  <si>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</si>
  <si>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</si>
  <si>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</si>
  <si>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</si>
  <si>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</si>
  <si>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</si>
  <si>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</si>
  <si>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</si>
  <si>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</si>
  <si>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</si>
  <si>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</si>
  <si>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</si>
  <si>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</si>
  <si>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</si>
  <si>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</si>
  <si>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</si>
  <si>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</si>
  <si>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</si>
  <si>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</si>
  <si>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</si>
  <si>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</si>
  <si>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</si>
  <si>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</si>
  <si>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</si>
  <si>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</si>
  <si>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</si>
  <si>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</si>
  <si>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</si>
  <si>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</si>
  <si>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</si>
  <si>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</si>
  <si>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</si>
  <si>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</si>
  <si>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</si>
  <si>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</si>
  <si>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</si>
  <si>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</si>
  <si>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</si>
  <si>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</si>
  <si>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</si>
  <si>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</si>
  <si>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</si>
  <si>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</si>
  <si>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</si>
  <si>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</si>
  <si>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</si>
  <si>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</si>
  <si>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</si>
  <si>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</si>
  <si>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</si>
  <si>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</si>
  <si>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</si>
  <si>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</si>
  <si>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</si>
  <si>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</si>
  <si>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</si>
  <si>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</si>
  <si>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</si>
  <si>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</si>
  <si>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</si>
  <si>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</si>
  <si>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</si>
  <si>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</si>
  <si>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</si>
  <si>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</si>
  <si>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</si>
  <si>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</si>
  <si>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</si>
  <si>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</si>
  <si>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</si>
  <si>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</si>
  <si>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</si>
  <si>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</si>
  <si>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</si>
  <si>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</si>
  <si>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</si>
  <si>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</si>
  <si>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</si>
  <si>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</si>
  <si>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</si>
  <si>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</si>
  <si>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</si>
  <si>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</si>
  <si>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</si>
  <si>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</si>
  <si>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</si>
  <si>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</si>
  <si>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</si>
  <si>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</si>
  <si>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</si>
  <si>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</si>
  <si>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</si>
  <si>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</si>
  <si>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</si>
  <si>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</si>
  <si>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</si>
  <si>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</si>
  <si>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</si>
  <si>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</si>
  <si>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</si>
  <si>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</si>
  <si>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</si>
  <si>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</si>
  <si>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</si>
  <si>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</si>
  <si>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</si>
  <si>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</si>
  <si>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</si>
  <si>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</si>
  <si>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</si>
  <si>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</si>
  <si>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</si>
  <si>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</si>
  <si>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</si>
  <si>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</si>
  <si>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</si>
  <si>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</si>
  <si>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</si>
  <si>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</si>
  <si>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</si>
  <si>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</si>
  <si>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</si>
  <si>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</si>
  <si>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</si>
  <si>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</si>
  <si>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</si>
  <si>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</si>
  <si>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</si>
  <si>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</si>
  <si>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</si>
  <si>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</si>
  <si>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</si>
  <si>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</si>
  <si>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</si>
  <si>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</si>
  <si>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</si>
  <si>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</si>
  <si>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</si>
  <si>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</si>
  <si>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</si>
  <si>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</si>
  <si>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</si>
  <si>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</si>
  <si>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</si>
  <si>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</si>
  <si>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</si>
  <si>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</si>
  <si>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</si>
  <si>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</si>
  <si>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</si>
  <si>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</si>
  <si>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</si>
  <si>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</si>
  <si>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</si>
  <si>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</si>
  <si>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</si>
  <si>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</si>
  <si>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</si>
  <si>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</si>
  <si>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</si>
  <si>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</si>
  <si>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</si>
  <si>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</si>
  <si>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</si>
  <si>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</si>
  <si>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</si>
  <si>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</si>
  <si>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</si>
  <si>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</si>
  <si>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</si>
  <si>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</si>
  <si>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</si>
  <si>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</si>
  <si>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</si>
  <si>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</si>
  <si>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</si>
  <si>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</si>
  <si>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</si>
  <si>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</si>
  <si>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</si>
  <si>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</si>
  <si>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</si>
  <si>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</si>
  <si>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</si>
  <si>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</si>
  <si>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</si>
  <si>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</si>
  <si>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</si>
  <si>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</si>
  <si>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</si>
  <si>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</si>
  <si>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</si>
  <si>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</si>
  <si>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</si>
  <si>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</si>
  <si>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</si>
  <si>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</si>
  <si>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</si>
  <si>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</si>
  <si>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</si>
  <si>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</si>
  <si>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</si>
  <si>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</si>
  <si>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</si>
  <si>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</si>
  <si>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</si>
  <si>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</si>
  <si>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</si>
  <si>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</si>
  <si>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</si>
  <si>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</si>
  <si>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</si>
  <si>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</si>
  <si>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</si>
  <si>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</si>
  <si>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</si>
  <si>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</si>
  <si>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</si>
  <si>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</si>
  <si>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</si>
  <si>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</si>
  <si>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</si>
  <si>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</si>
  <si>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</si>
  <si>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</si>
  <si>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</si>
  <si>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</si>
  <si>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</si>
  <si>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</si>
  <si>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</si>
  <si>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</si>
  <si>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</si>
  <si>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</si>
  <si>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</si>
  <si>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</si>
  <si>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</si>
  <si>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</si>
  <si>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</si>
  <si>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</si>
  <si>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</si>
  <si>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</si>
  <si>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</si>
  <si>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</si>
  <si>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</si>
  <si>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</si>
  <si>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</si>
  <si>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</si>
  <si>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</si>
  <si>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</si>
  <si>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</si>
  <si>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</si>
  <si>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</si>
  <si>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</si>
  <si>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</si>
  <si>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</si>
  <si>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</si>
  <si>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</si>
  <si>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</si>
  <si>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</si>
  <si>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</si>
  <si>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</si>
  <si>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</si>
  <si>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</si>
  <si>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</si>
  <si>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</si>
  <si>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</si>
  <si>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</si>
  <si>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</si>
  <si>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</si>
  <si>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</si>
  <si>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</si>
  <si>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</si>
  <si>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</si>
  <si>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</si>
  <si>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</si>
  <si>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</si>
  <si>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</si>
  <si>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</si>
  <si>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</si>
  <si>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</si>
  <si>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</si>
  <si>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</si>
  <si>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</si>
  <si>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</si>
  <si>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</si>
  <si>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</si>
  <si>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</si>
  <si>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</si>
  <si>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</si>
  <si>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</si>
  <si>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</si>
  <si>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</si>
  <si>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</si>
  <si>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</si>
  <si>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</si>
  <si>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</si>
  <si>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</si>
  <si>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</si>
  <si>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</si>
  <si>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</si>
  <si>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</si>
  <si>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</si>
  <si>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</si>
  <si>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</si>
  <si>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</si>
  <si>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</si>
  <si>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</si>
  <si>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</si>
  <si>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</si>
  <si>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</si>
  <si>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</si>
  <si>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</si>
  <si>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</si>
  <si>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</si>
  <si>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</si>
  <si>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</si>
  <si>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</si>
  <si>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</si>
  <si>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</si>
  <si>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</si>
  <si>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</si>
  <si>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</si>
  <si>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</si>
  <si>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</si>
  <si>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</si>
  <si>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</si>
  <si>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</si>
  <si>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</si>
  <si>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</si>
  <si>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</si>
  <si>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</si>
  <si>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</si>
  <si>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</si>
  <si>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</si>
  <si>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</si>
  <si>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</si>
  <si>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</si>
  <si>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</si>
  <si>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</si>
  <si>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</si>
  <si>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</si>
  <si>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</si>
  <si>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</si>
  <si>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</si>
  <si>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</si>
  <si>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</si>
  <si>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</si>
  <si>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</si>
  <si>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</si>
  <si>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</si>
  <si>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</si>
  <si>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</si>
  <si>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</si>
  <si>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</si>
  <si>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</si>
  <si>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</si>
  <si>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</si>
  <si>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</si>
  <si>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</si>
  <si>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</si>
  <si>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</si>
  <si>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</si>
  <si>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</si>
  <si>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</si>
  <si>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</si>
  <si>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</si>
  <si>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</si>
  <si>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</si>
  <si>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</si>
  <si>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</si>
  <si>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</si>
  <si>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</si>
  <si>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</si>
  <si>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</si>
  <si>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</si>
  <si>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</si>
  <si>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</si>
  <si>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</si>
  <si>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</si>
  <si>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</si>
  <si>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</si>
  <si>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</si>
  <si>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</si>
  <si>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</si>
  <si>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</si>
  <si>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</si>
  <si>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</si>
  <si>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</si>
  <si>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</si>
  <si>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</si>
  <si>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</si>
  <si>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</si>
  <si>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</si>
  <si>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</si>
  <si>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</si>
  <si>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</si>
  <si>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</si>
  <si>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</si>
  <si>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</si>
  <si>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</si>
  <si>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</si>
  <si>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</si>
  <si>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</si>
  <si>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</si>
  <si>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</si>
  <si>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</si>
  <si>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</si>
  <si>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</si>
  <si>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</si>
  <si>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</si>
  <si>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</si>
  <si>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</si>
  <si>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</si>
  <si>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</si>
  <si>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</si>
  <si>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</si>
  <si>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</si>
  <si>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</si>
  <si>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</si>
  <si>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</si>
  <si>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</si>
  <si>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</si>
  <si>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</si>
  <si>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</si>
  <si>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</si>
  <si>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</si>
  <si>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</si>
  <si>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</si>
  <si>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</si>
  <si>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</si>
  <si>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</si>
  <si>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</si>
  <si>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</si>
  <si>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</si>
  <si>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</si>
  <si>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</si>
  <si>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</si>
  <si>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</si>
  <si>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</si>
  <si>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</si>
  <si>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</si>
  <si>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</si>
  <si>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</si>
  <si>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</si>
  <si>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</si>
  <si>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</si>
  <si>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</si>
  <si>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</si>
  <si>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</si>
  <si>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</si>
  <si>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</si>
  <si>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</si>
  <si>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</si>
  <si>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</si>
  <si>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</si>
  <si>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</si>
  <si>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</si>
  <si>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</si>
  <si>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</si>
  <si>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</si>
  <si>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</si>
  <si>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</si>
  <si>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</si>
  <si>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</si>
  <si>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</si>
  <si>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</si>
  <si>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</si>
  <si>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</si>
  <si>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</si>
  <si>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</si>
  <si>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</si>
  <si>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</si>
  <si>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</si>
  <si>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</si>
  <si>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</si>
  <si>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</si>
  <si>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</si>
  <si>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</si>
  <si>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</si>
  <si>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</si>
  <si>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</si>
  <si>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</si>
  <si>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</si>
  <si>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</si>
  <si>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</si>
  <si>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</si>
  <si>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</si>
  <si>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</si>
  <si>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</si>
  <si>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</si>
  <si>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</si>
  <si>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</si>
  <si>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</si>
  <si>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</si>
  <si>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</si>
  <si>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</si>
  <si>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</si>
  <si>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</si>
  <si>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</si>
  <si>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</si>
  <si>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</si>
  <si>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</si>
  <si>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</si>
  <si>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</si>
  <si>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</si>
  <si>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</si>
  <si>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</si>
  <si>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</si>
  <si>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</si>
  <si>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</si>
  <si>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</si>
  <si>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</si>
  <si>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</si>
  <si>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</si>
  <si>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</si>
  <si>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</si>
  <si>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</si>
  <si>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</si>
  <si>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</si>
  <si>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</si>
  <si>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</si>
  <si>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</si>
  <si>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</si>
  <si>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</si>
  <si>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</si>
  <si>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</si>
  <si>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</si>
  <si>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</si>
  <si>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</si>
  <si>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</si>
  <si>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</si>
  <si>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</si>
  <si>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</si>
  <si>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</si>
  <si>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</si>
  <si>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</si>
  <si>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</si>
  <si>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</si>
  <si>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</si>
  <si>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</si>
  <si>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</si>
  <si>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</si>
  <si>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</si>
  <si>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</si>
  <si>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</si>
  <si>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</si>
  <si>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</si>
  <si>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</si>
  <si>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</si>
  <si>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</si>
  <si>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</si>
  <si>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</si>
  <si>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</si>
  <si>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</si>
  <si>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</si>
  <si>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</si>
  <si>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</si>
  <si>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</si>
  <si>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</si>
  <si>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</si>
  <si>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</si>
  <si>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</si>
  <si>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</si>
  <si>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</si>
  <si>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</si>
  <si>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</si>
  <si>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</si>
  <si>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</si>
  <si>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</si>
  <si>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</si>
  <si>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</si>
  <si>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</si>
  <si>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</si>
  <si>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</si>
  <si>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</si>
  <si>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</si>
  <si>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</si>
  <si>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</si>
  <si>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</si>
  <si>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</si>
  <si>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</si>
  <si>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</si>
  <si>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</si>
  <si>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</si>
  <si>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</si>
  <si>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</si>
  <si>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</si>
  <si>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</si>
  <si>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</si>
  <si>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</si>
  <si>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</si>
  <si>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</si>
  <si>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</si>
  <si>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</si>
  <si>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</si>
  <si>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</si>
  <si>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</si>
  <si>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</si>
  <si>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</si>
  <si>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</si>
  <si>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</si>
  <si>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</si>
  <si>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</si>
  <si>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</si>
  <si>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</si>
  <si>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</si>
  <si>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</si>
  <si>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</si>
  <si>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</si>
  <si>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</si>
  <si>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</si>
  <si>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</si>
  <si>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</si>
  <si>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</si>
  <si>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</si>
  <si>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</si>
  <si>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</si>
  <si>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</si>
  <si>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</si>
  <si>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</si>
  <si>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</si>
  <si>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</si>
  <si>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</si>
  <si>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</si>
  <si>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</si>
  <si>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</si>
  <si>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</si>
  <si>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</si>
  <si>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</si>
  <si>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</si>
  <si>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</si>
  <si>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</si>
  <si>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</si>
  <si>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</si>
  <si>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</si>
  <si>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</si>
  <si>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</si>
  <si>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</si>
  <si>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</si>
  <si>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</si>
  <si>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</si>
  <si>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</si>
  <si>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</si>
  <si>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</si>
  <si>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</si>
  <si>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</si>
  <si>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</si>
  <si>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</si>
  <si>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</si>
  <si>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</si>
  <si>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</si>
  <si>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</si>
  <si>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</si>
  <si>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</si>
  <si>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</si>
  <si>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</si>
  <si>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</si>
  <si>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</si>
  <si>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</si>
  <si>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</si>
  <si>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</si>
  <si>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</si>
  <si>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</si>
  <si>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</si>
  <si>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</si>
  <si>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</si>
  <si>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</si>
  <si>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</si>
  <si>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</si>
  <si>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</si>
  <si>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</si>
  <si>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</si>
  <si>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</si>
  <si>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</si>
  <si>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</si>
  <si>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</si>
  <si>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</si>
  <si>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</si>
  <si>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</si>
  <si>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</si>
  <si>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</si>
  <si>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</si>
  <si>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</si>
  <si>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</si>
  <si>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</si>
  <si>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</si>
  <si>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</si>
  <si>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</si>
  <si>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</si>
  <si>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</si>
  <si>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</si>
  <si>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</si>
  <si>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</si>
  <si>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</si>
  <si>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</si>
  <si>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</si>
  <si>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</si>
  <si>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</si>
  <si>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</si>
  <si>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</si>
  <si>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</si>
  <si>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</si>
  <si>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</si>
  <si>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</si>
  <si>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</si>
  <si>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</si>
  <si>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</si>
  <si>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</si>
  <si>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</si>
  <si>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</si>
  <si>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</si>
  <si>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</si>
  <si>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</si>
  <si>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</si>
  <si>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</si>
  <si>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</si>
  <si>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</si>
  <si>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</si>
  <si>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</si>
  <si>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</si>
  <si>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</si>
  <si>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</si>
  <si>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</si>
  <si>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</si>
  <si>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</si>
  <si>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</si>
  <si>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</si>
  <si>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</si>
  <si>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</si>
  <si>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</si>
  <si>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</si>
  <si>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</si>
  <si>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</si>
  <si>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</si>
  <si>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</si>
  <si>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</si>
  <si>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</si>
  <si>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</si>
  <si>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</si>
  <si>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</si>
  <si>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</si>
  <si>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</si>
  <si>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</si>
  <si>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</si>
  <si>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</si>
  <si>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</si>
  <si>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</si>
  <si>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</si>
  <si>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</si>
  <si>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</si>
  <si>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</si>
  <si>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</si>
  <si>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</si>
  <si>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</si>
  <si>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</si>
  <si>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</si>
  <si>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</si>
  <si>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</si>
  <si>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</si>
  <si>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</si>
  <si>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</si>
  <si>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</si>
  <si>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</si>
  <si>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</si>
  <si>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</si>
  <si>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</si>
  <si>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</si>
  <si>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</si>
  <si>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</si>
  <si>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</si>
  <si>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</si>
  <si>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</si>
  <si>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</si>
  <si>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</si>
  <si>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</si>
  <si>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</si>
  <si>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</si>
  <si>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</si>
  <si>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</si>
  <si>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</si>
  <si>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</si>
  <si>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</si>
  <si>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</si>
  <si>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</si>
  <si>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</si>
  <si>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</si>
  <si>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</si>
  <si>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</si>
  <si>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</si>
  <si>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</si>
  <si>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</si>
  <si>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</si>
  <si>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</si>
  <si>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</si>
  <si>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</si>
  <si>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</si>
  <si>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</si>
  <si>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</si>
  <si>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</si>
  <si>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</si>
  <si>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</si>
  <si>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</si>
  <si>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</si>
  <si>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</si>
  <si>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</si>
  <si>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</si>
  <si>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</si>
  <si>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</si>
  <si>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</si>
  <si>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</si>
  <si>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</si>
  <si>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</si>
  <si>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</si>
  <si>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</si>
  <si>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</si>
  <si>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</si>
  <si>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</si>
  <si>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</si>
  <si>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</si>
  <si>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</si>
  <si>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</si>
  <si>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</si>
  <si>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</si>
  <si>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</si>
  <si>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</si>
  <si>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</si>
  <si>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</si>
  <si>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</si>
  <si>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</si>
  <si>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</si>
  <si>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</si>
  <si>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</si>
  <si>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</si>
  <si>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</si>
  <si>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</si>
  <si>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</si>
  <si>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</si>
  <si>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</si>
  <si>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</si>
  <si>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</si>
  <si>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</si>
  <si>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</si>
  <si>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</si>
  <si>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</si>
  <si>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</si>
  <si>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</si>
  <si>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</si>
  <si>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</si>
  <si>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</si>
  <si>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</si>
  <si>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</si>
  <si>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</si>
  <si>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</si>
  <si>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</si>
  <si>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</si>
  <si>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</si>
  <si>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</si>
  <si>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</si>
  <si>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</si>
  <si>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</si>
  <si>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</si>
  <si>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</si>
  <si>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</si>
  <si>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</si>
  <si>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</si>
  <si>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</si>
  <si>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</si>
  <si>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</si>
  <si>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</si>
  <si>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</si>
  <si>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</si>
  <si>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</si>
  <si>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</si>
  <si>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</si>
  <si>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</si>
  <si>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</si>
  <si>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</si>
  <si>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</si>
  <si>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</si>
  <si>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</si>
  <si>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</si>
  <si>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</si>
  <si>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</si>
  <si>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</si>
  <si>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</si>
  <si>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</si>
  <si>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</si>
  <si>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</si>
  <si>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</si>
  <si>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</si>
  <si>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</si>
  <si>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</si>
  <si>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</si>
  <si>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</si>
  <si>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</si>
  <si>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</si>
  <si>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</si>
  <si>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</si>
  <si>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</si>
  <si>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</si>
  <si>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</si>
  <si>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</si>
  <si>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</si>
  <si>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</si>
  <si>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</si>
  <si>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</si>
  <si>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</si>
  <si>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</si>
  <si>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</si>
  <si>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</si>
  <si>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</si>
  <si>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</si>
  <si>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</si>
  <si>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</si>
  <si>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</si>
  <si>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</si>
  <si>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</si>
  <si>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</si>
  <si>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</si>
  <si>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</si>
  <si>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</si>
  <si>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</si>
  <si>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</si>
  <si>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</si>
  <si>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</si>
  <si>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</si>
  <si>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</si>
  <si>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</si>
  <si>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</si>
  <si>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</si>
  <si>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</si>
  <si>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</si>
  <si>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</si>
  <si>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</si>
  <si>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</si>
  <si>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</si>
  <si>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</si>
  <si>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</si>
  <si>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</si>
  <si>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</si>
  <si>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</si>
  <si>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</si>
  <si>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</si>
  <si>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</si>
  <si>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</si>
  <si>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</si>
  <si>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</si>
  <si>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</si>
  <si>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</si>
  <si>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</si>
  <si>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</si>
  <si>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</si>
  <si>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</si>
  <si>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</si>
  <si>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</si>
  <si>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</si>
  <si>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</si>
  <si>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</si>
  <si>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</si>
  <si>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</si>
  <si>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</si>
  <si>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</si>
  <si>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</si>
  <si>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</si>
  <si>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</si>
  <si>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</si>
  <si>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</si>
  <si>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</si>
  <si>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</si>
  <si>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</si>
  <si>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</si>
  <si>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</si>
  <si>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</si>
  <si>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</si>
  <si>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</si>
  <si>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</si>
  <si>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</si>
  <si>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</si>
  <si>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</si>
  <si>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</si>
  <si>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</si>
  <si>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</si>
  <si>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</si>
  <si>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</si>
  <si>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</si>
  <si>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</si>
  <si>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</si>
  <si>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</si>
  <si>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1040-1060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</si>
  <si>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</si>
  <si>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</si>
  <si>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</si>
  <si>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</si>
  <si>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</si>
  <si>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</si>
  <si>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</si>
  <si>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</si>
  <si>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NIFTY 11150 PE 01-Oct</t>
  </si>
  <si>
    <t>Part Profit of Rs.82.50/-</t>
  </si>
  <si>
    <t xml:space="preserve">DALBHARAT </t>
  </si>
  <si>
    <t>780-790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</si>
  <si>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</si>
  <si>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</si>
  <si>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</si>
  <si>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</si>
  <si>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</si>
  <si>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</si>
  <si>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</si>
  <si>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</si>
  <si>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</si>
  <si>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</si>
  <si>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</si>
  <si>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</si>
  <si>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</si>
  <si>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</si>
  <si>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</si>
  <si>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</si>
  <si>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</si>
  <si>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</si>
  <si>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</si>
  <si>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</si>
  <si>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</si>
  <si>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</si>
  <si>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</si>
  <si>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</si>
  <si>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</si>
  <si>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</si>
  <si>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</si>
  <si>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</si>
  <si>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</si>
  <si>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</si>
  <si>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</si>
  <si>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</si>
  <si>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</si>
  <si>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</si>
  <si>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</si>
  <si>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</si>
  <si>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</si>
  <si>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3500-3510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</si>
  <si>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</si>
  <si>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</si>
  <si>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</si>
  <si>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</si>
  <si>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</si>
  <si>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</si>
  <si>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</si>
  <si>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</si>
  <si>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Bal Pharma Limited</t>
  </si>
  <si>
    <t>GGL</t>
  </si>
  <si>
    <t>LICY ROSHAN AUGUSTINE</t>
  </si>
  <si>
    <t>ADIKESAVALURAJENDRAN</t>
  </si>
  <si>
    <t>SONALI  SUMAN</t>
  </si>
  <si>
    <t>GLOBE</t>
  </si>
  <si>
    <t>Globe Textiles (I) Ltd.</t>
  </si>
  <si>
    <t>Part Profit of Rs.7.50/-</t>
  </si>
  <si>
    <t>Part Profit of Rs.27/-</t>
  </si>
  <si>
    <t>Profit of Rs.37/-</t>
  </si>
  <si>
    <t>895-900</t>
  </si>
  <si>
    <t>1000-1020</t>
  </si>
  <si>
    <t>2120-2140</t>
  </si>
  <si>
    <t>GOYALASS</t>
  </si>
  <si>
    <t>MOHD DABEER SARWAAR SHAH</t>
  </si>
  <si>
    <t>RCL</t>
  </si>
  <si>
    <t>ADIKESAVALU RAJENDRAN</t>
  </si>
  <si>
    <t>ORIGINAL FASHION TRADERS LIMITED</t>
  </si>
  <si>
    <t>ROJL</t>
  </si>
  <si>
    <t>DARSHAN ORNA LIMITED</t>
  </si>
  <si>
    <t>RPEL</t>
  </si>
  <si>
    <t>UTPAL HEMENDRA SHETH</t>
  </si>
  <si>
    <t>SHUBHAM</t>
  </si>
  <si>
    <t>BIPINKUMAR KHODIDAS NADIYA</t>
  </si>
  <si>
    <t>ANUBHA GARG</t>
  </si>
  <si>
    <t>RAMESH SURAJMAL GARG HUF</t>
  </si>
  <si>
    <t>VIVIDM</t>
  </si>
  <si>
    <t>ALACRITY SECURITIES LIMITED</t>
  </si>
  <si>
    <t>SHREE SHIVSHAKTI PROJECT CONSULTANT PRIVATE LIMITE</t>
  </si>
  <si>
    <t>MAZDOCK</t>
  </si>
  <si>
    <t>Mazagon Dock Shipbuil Ltd</t>
  </si>
  <si>
    <t>ALPHAGREP SECURITIES PRIVATE LIMITED</t>
  </si>
  <si>
    <t>TWO ROADS TRADING PRIVATE LIMITED</t>
  </si>
  <si>
    <t>UTIAMC</t>
  </si>
  <si>
    <t>UTI Asset Mngmt Co Ltd</t>
  </si>
  <si>
    <t>EDELWEISS ALTERNATIVE EQUITY SCHEME</t>
  </si>
  <si>
    <t>Profit of Rs.27/-</t>
  </si>
  <si>
    <t>Loss of Rs.17/-</t>
  </si>
  <si>
    <t>Loss of Rs. 11/-</t>
  </si>
  <si>
    <t>EXIDEIND OCT FUT</t>
  </si>
  <si>
    <t>161.50-162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</si>
</sst>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  <numFmt numFmtId="170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2B2C33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9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51" fillId="2" borderId="37" xfId="0" applyFont="1" applyFill="1" applyBorder="1" applyAlignment="1">
      <alignment horizont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5" workbookViewId="0">
      <selection activeCell="C32" sqref="C3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44117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44117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2" t="s">
        <v>16</v>
      </c>
      <c r="B9" s="534" t="s">
        <v>17</v>
      </c>
      <c r="C9" s="534" t="s">
        <v>18</v>
      </c>
      <c r="D9" s="274" t="s">
        <v>19</v>
      </c>
      <c r="E9" s="274" t="s">
        <v>20</v>
      </c>
      <c r="F9" s="529" t="s">
        <v>21</v>
      </c>
      <c r="G9" s="530"/>
      <c r="H9" s="531"/>
      <c r="I9" s="529" t="s">
        <v>22</v>
      </c>
      <c r="J9" s="530"/>
      <c r="K9" s="531"/>
      <c r="L9" s="274"/>
      <c r="M9" s="281"/>
      <c r="N9" s="281"/>
      <c r="O9" s="281"/>
    </row>
    <row r="10" spans="1:15" ht="59.25" customHeight="1">
      <c r="A10" s="533"/>
      <c r="B10" s="535" t="s">
        <v>17</v>
      </c>
      <c r="C10" s="53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23766.95</v>
      </c>
      <c r="E11" s="303">
        <v>23857.45</v>
      </c>
      <c r="F11" s="315">
        <v>23497.9</v>
      </c>
      <c r="G11" s="315">
        <v>23228.850000000002</v>
      </c>
      <c r="H11" s="315">
        <v>22869.300000000003</v>
      </c>
      <c r="I11" s="315">
        <v>24126.5</v>
      </c>
      <c r="J11" s="315">
        <v>24486.049999999996</v>
      </c>
      <c r="K11" s="315">
        <v>24755.1</v>
      </c>
      <c r="L11" s="302">
        <v>24217</v>
      </c>
      <c r="M11" s="302">
        <v>23588.400000000001</v>
      </c>
      <c r="N11" s="319">
        <v>1778025</v>
      </c>
      <c r="O11" s="320">
        <v>1.0514201275912533E-2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11938.35</v>
      </c>
      <c r="E12" s="316">
        <v>11940.050000000001</v>
      </c>
      <c r="F12" s="317">
        <v>11865.800000000003</v>
      </c>
      <c r="G12" s="317">
        <v>11793.250000000002</v>
      </c>
      <c r="H12" s="317">
        <v>11719.000000000004</v>
      </c>
      <c r="I12" s="317">
        <v>12012.600000000002</v>
      </c>
      <c r="J12" s="317">
        <v>12086.849999999999</v>
      </c>
      <c r="K12" s="317">
        <v>12159.400000000001</v>
      </c>
      <c r="L12" s="304">
        <v>12014.3</v>
      </c>
      <c r="M12" s="304">
        <v>11867.5</v>
      </c>
      <c r="N12" s="319">
        <v>13030800</v>
      </c>
      <c r="O12" s="320">
        <v>-4.1383421411621745E-3</v>
      </c>
    </row>
    <row r="13" spans="1:15" ht="15">
      <c r="A13" s="277">
        <v>3</v>
      </c>
      <c r="B13" s="389" t="s">
        <v>37</v>
      </c>
      <c r="C13" s="277" t="s">
        <v>38</v>
      </c>
      <c r="D13" s="316">
        <v>1517.65</v>
      </c>
      <c r="E13" s="316">
        <v>1508.8833333333334</v>
      </c>
      <c r="F13" s="317">
        <v>1487.8166666666668</v>
      </c>
      <c r="G13" s="317">
        <v>1457.9833333333333</v>
      </c>
      <c r="H13" s="317">
        <v>1436.9166666666667</v>
      </c>
      <c r="I13" s="317">
        <v>1538.7166666666669</v>
      </c>
      <c r="J13" s="317">
        <v>1559.7833333333335</v>
      </c>
      <c r="K13" s="317">
        <v>1589.616666666667</v>
      </c>
      <c r="L13" s="304">
        <v>1529.95</v>
      </c>
      <c r="M13" s="304">
        <v>1479.05</v>
      </c>
      <c r="N13" s="319">
        <v>1840500</v>
      </c>
      <c r="O13" s="320">
        <v>-1.154672395273899E-2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315.5</v>
      </c>
      <c r="E14" s="316">
        <v>316.78333333333336</v>
      </c>
      <c r="F14" s="317">
        <v>312.56666666666672</v>
      </c>
      <c r="G14" s="317">
        <v>309.63333333333338</v>
      </c>
      <c r="H14" s="317">
        <v>305.41666666666674</v>
      </c>
      <c r="I14" s="317">
        <v>319.7166666666667</v>
      </c>
      <c r="J14" s="317">
        <v>323.93333333333328</v>
      </c>
      <c r="K14" s="317">
        <v>326.86666666666667</v>
      </c>
      <c r="L14" s="304">
        <v>321</v>
      </c>
      <c r="M14" s="304">
        <v>313.85000000000002</v>
      </c>
      <c r="N14" s="319">
        <v>18852000</v>
      </c>
      <c r="O14" s="320">
        <v>-1.9962570180910792E-2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358.25</v>
      </c>
      <c r="E15" s="316">
        <v>359.23333333333335</v>
      </c>
      <c r="F15" s="317">
        <v>355.01666666666671</v>
      </c>
      <c r="G15" s="317">
        <v>351.78333333333336</v>
      </c>
      <c r="H15" s="317">
        <v>347.56666666666672</v>
      </c>
      <c r="I15" s="317">
        <v>362.4666666666667</v>
      </c>
      <c r="J15" s="317">
        <v>366.68333333333339</v>
      </c>
      <c r="K15" s="317">
        <v>369.91666666666669</v>
      </c>
      <c r="L15" s="304">
        <v>363.45</v>
      </c>
      <c r="M15" s="304">
        <v>356</v>
      </c>
      <c r="N15" s="319">
        <v>28002500</v>
      </c>
      <c r="O15" s="320">
        <v>-1.0424949200459405E-2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726.25</v>
      </c>
      <c r="E16" s="316">
        <v>733.06666666666661</v>
      </c>
      <c r="F16" s="317">
        <v>718.33333333333326</v>
      </c>
      <c r="G16" s="317">
        <v>710.41666666666663</v>
      </c>
      <c r="H16" s="317">
        <v>695.68333333333328</v>
      </c>
      <c r="I16" s="317">
        <v>740.98333333333323</v>
      </c>
      <c r="J16" s="317">
        <v>755.71666666666658</v>
      </c>
      <c r="K16" s="317">
        <v>763.63333333333321</v>
      </c>
      <c r="L16" s="304">
        <v>747.8</v>
      </c>
      <c r="M16" s="304">
        <v>725.15</v>
      </c>
      <c r="N16" s="319">
        <v>1082000</v>
      </c>
      <c r="O16" s="320">
        <v>3.3428844317096466E-2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239.4</v>
      </c>
      <c r="E17" s="316">
        <v>238.88333333333335</v>
      </c>
      <c r="F17" s="317">
        <v>234.81666666666672</v>
      </c>
      <c r="G17" s="317">
        <v>230.23333333333338</v>
      </c>
      <c r="H17" s="317">
        <v>226.16666666666674</v>
      </c>
      <c r="I17" s="317">
        <v>243.4666666666667</v>
      </c>
      <c r="J17" s="317">
        <v>247.53333333333336</v>
      </c>
      <c r="K17" s="317">
        <v>252.11666666666667</v>
      </c>
      <c r="L17" s="304">
        <v>242.95</v>
      </c>
      <c r="M17" s="304">
        <v>234.3</v>
      </c>
      <c r="N17" s="319">
        <v>15849000</v>
      </c>
      <c r="O17" s="320">
        <v>7.2449952335557673E-3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2270.5</v>
      </c>
      <c r="E18" s="316">
        <v>2273.5833333333335</v>
      </c>
      <c r="F18" s="317">
        <v>2237.9666666666672</v>
      </c>
      <c r="G18" s="317">
        <v>2205.4333333333338</v>
      </c>
      <c r="H18" s="317">
        <v>2169.8166666666675</v>
      </c>
      <c r="I18" s="317">
        <v>2306.1166666666668</v>
      </c>
      <c r="J18" s="317">
        <v>2341.7333333333327</v>
      </c>
      <c r="K18" s="317">
        <v>2374.2666666666664</v>
      </c>
      <c r="L18" s="304">
        <v>2309.1999999999998</v>
      </c>
      <c r="M18" s="304">
        <v>2241.0500000000002</v>
      </c>
      <c r="N18" s="319">
        <v>1823500</v>
      </c>
      <c r="O18" s="320">
        <v>5.5877243775332951E-2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132.75</v>
      </c>
      <c r="E19" s="316">
        <v>134.68333333333334</v>
      </c>
      <c r="F19" s="317">
        <v>130.51666666666668</v>
      </c>
      <c r="G19" s="317">
        <v>128.28333333333333</v>
      </c>
      <c r="H19" s="317">
        <v>124.11666666666667</v>
      </c>
      <c r="I19" s="317">
        <v>136.91666666666669</v>
      </c>
      <c r="J19" s="317">
        <v>141.08333333333331</v>
      </c>
      <c r="K19" s="317">
        <v>143.31666666666669</v>
      </c>
      <c r="L19" s="304">
        <v>138.85</v>
      </c>
      <c r="M19" s="304">
        <v>132.44999999999999</v>
      </c>
      <c r="N19" s="319">
        <v>9980000</v>
      </c>
      <c r="O19" s="320">
        <v>-2.5866276232308444E-2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73.75</v>
      </c>
      <c r="E20" s="316">
        <v>74.45</v>
      </c>
      <c r="F20" s="317">
        <v>72.45</v>
      </c>
      <c r="G20" s="317">
        <v>71.150000000000006</v>
      </c>
      <c r="H20" s="317">
        <v>69.150000000000006</v>
      </c>
      <c r="I20" s="317">
        <v>75.75</v>
      </c>
      <c r="J20" s="317">
        <v>77.75</v>
      </c>
      <c r="K20" s="317">
        <v>79.05</v>
      </c>
      <c r="L20" s="304">
        <v>76.45</v>
      </c>
      <c r="M20" s="304">
        <v>73.150000000000006</v>
      </c>
      <c r="N20" s="319">
        <v>41499000</v>
      </c>
      <c r="O20" s="320">
        <v>1.0740903112669882E-2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2085.15</v>
      </c>
      <c r="E21" s="316">
        <v>2075.4</v>
      </c>
      <c r="F21" s="317">
        <v>2057.8000000000002</v>
      </c>
      <c r="G21" s="317">
        <v>2030.4500000000003</v>
      </c>
      <c r="H21" s="317">
        <v>2012.8500000000004</v>
      </c>
      <c r="I21" s="317">
        <v>2102.75</v>
      </c>
      <c r="J21" s="317">
        <v>2120.3499999999995</v>
      </c>
      <c r="K21" s="317">
        <v>2147.6999999999998</v>
      </c>
      <c r="L21" s="304">
        <v>2093</v>
      </c>
      <c r="M21" s="304">
        <v>2048.0500000000002</v>
      </c>
      <c r="N21" s="319">
        <v>2393400</v>
      </c>
      <c r="O21" s="320">
        <v>-5.1931075460487225E-2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837.8</v>
      </c>
      <c r="E22" s="316">
        <v>839.21666666666658</v>
      </c>
      <c r="F22" s="317">
        <v>829.13333333333321</v>
      </c>
      <c r="G22" s="317">
        <v>820.46666666666658</v>
      </c>
      <c r="H22" s="317">
        <v>810.38333333333321</v>
      </c>
      <c r="I22" s="317">
        <v>847.88333333333321</v>
      </c>
      <c r="J22" s="317">
        <v>857.96666666666647</v>
      </c>
      <c r="K22" s="317">
        <v>866.63333333333321</v>
      </c>
      <c r="L22" s="304">
        <v>849.3</v>
      </c>
      <c r="M22" s="304">
        <v>830.55</v>
      </c>
      <c r="N22" s="319">
        <v>14866800</v>
      </c>
      <c r="O22" s="320">
        <v>3.3339182312686435E-3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468.85</v>
      </c>
      <c r="E23" s="316">
        <v>471.2166666666667</v>
      </c>
      <c r="F23" s="317">
        <v>460.83333333333337</v>
      </c>
      <c r="G23" s="317">
        <v>452.81666666666666</v>
      </c>
      <c r="H23" s="317">
        <v>442.43333333333334</v>
      </c>
      <c r="I23" s="317">
        <v>479.23333333333341</v>
      </c>
      <c r="J23" s="317">
        <v>489.61666666666673</v>
      </c>
      <c r="K23" s="317">
        <v>497.63333333333344</v>
      </c>
      <c r="L23" s="304">
        <v>481.6</v>
      </c>
      <c r="M23" s="304">
        <v>463.2</v>
      </c>
      <c r="N23" s="319">
        <v>50154000</v>
      </c>
      <c r="O23" s="320">
        <v>-1.612523540489642E-2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3036.6</v>
      </c>
      <c r="E24" s="316">
        <v>3048.5333333333333</v>
      </c>
      <c r="F24" s="317">
        <v>3012.9166666666665</v>
      </c>
      <c r="G24" s="317">
        <v>2989.2333333333331</v>
      </c>
      <c r="H24" s="317">
        <v>2953.6166666666663</v>
      </c>
      <c r="I24" s="317">
        <v>3072.2166666666667</v>
      </c>
      <c r="J24" s="317">
        <v>3107.8333333333335</v>
      </c>
      <c r="K24" s="317">
        <v>3131.5166666666669</v>
      </c>
      <c r="L24" s="304">
        <v>3084.15</v>
      </c>
      <c r="M24" s="304">
        <v>3024.85</v>
      </c>
      <c r="N24" s="319">
        <v>2379500</v>
      </c>
      <c r="O24" s="320">
        <v>3.2657046761419117E-2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5924.75</v>
      </c>
      <c r="E25" s="316">
        <v>5947.05</v>
      </c>
      <c r="F25" s="317">
        <v>5874.1500000000005</v>
      </c>
      <c r="G25" s="317">
        <v>5823.55</v>
      </c>
      <c r="H25" s="317">
        <v>5750.6500000000005</v>
      </c>
      <c r="I25" s="317">
        <v>5997.6500000000005</v>
      </c>
      <c r="J25" s="317">
        <v>6070.55</v>
      </c>
      <c r="K25" s="317">
        <v>6121.1500000000005</v>
      </c>
      <c r="L25" s="304">
        <v>6019.95</v>
      </c>
      <c r="M25" s="304">
        <v>5896.45</v>
      </c>
      <c r="N25" s="319">
        <v>880375</v>
      </c>
      <c r="O25" s="320">
        <v>1.2794995735001423E-3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3333</v>
      </c>
      <c r="E26" s="316">
        <v>3338.9333333333329</v>
      </c>
      <c r="F26" s="317">
        <v>3296.266666666666</v>
      </c>
      <c r="G26" s="317">
        <v>3259.5333333333328</v>
      </c>
      <c r="H26" s="317">
        <v>3216.8666666666659</v>
      </c>
      <c r="I26" s="317">
        <v>3375.6666666666661</v>
      </c>
      <c r="J26" s="317">
        <v>3418.333333333333</v>
      </c>
      <c r="K26" s="317">
        <v>3455.0666666666662</v>
      </c>
      <c r="L26" s="304">
        <v>3381.6</v>
      </c>
      <c r="M26" s="304">
        <v>3302.2</v>
      </c>
      <c r="N26" s="319">
        <v>4632000</v>
      </c>
      <c r="O26" s="320">
        <v>1.0746822322841089E-2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1405.5</v>
      </c>
      <c r="E27" s="316">
        <v>1411.1166666666668</v>
      </c>
      <c r="F27" s="317">
        <v>1397.1833333333336</v>
      </c>
      <c r="G27" s="317">
        <v>1388.8666666666668</v>
      </c>
      <c r="H27" s="317">
        <v>1374.9333333333336</v>
      </c>
      <c r="I27" s="317">
        <v>1419.4333333333336</v>
      </c>
      <c r="J27" s="317">
        <v>1433.366666666667</v>
      </c>
      <c r="K27" s="317">
        <v>1441.6833333333336</v>
      </c>
      <c r="L27" s="304">
        <v>1425.05</v>
      </c>
      <c r="M27" s="304">
        <v>1402.8</v>
      </c>
      <c r="N27" s="319">
        <v>1960800</v>
      </c>
      <c r="O27" s="320">
        <v>4.654141759180188E-2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328.7</v>
      </c>
      <c r="E28" s="316">
        <v>328.21666666666664</v>
      </c>
      <c r="F28" s="317">
        <v>322.98333333333329</v>
      </c>
      <c r="G28" s="317">
        <v>317.26666666666665</v>
      </c>
      <c r="H28" s="317">
        <v>312.0333333333333</v>
      </c>
      <c r="I28" s="317">
        <v>333.93333333333328</v>
      </c>
      <c r="J28" s="317">
        <v>339.16666666666663</v>
      </c>
      <c r="K28" s="317">
        <v>344.88333333333327</v>
      </c>
      <c r="L28" s="304">
        <v>333.45</v>
      </c>
      <c r="M28" s="304">
        <v>322.5</v>
      </c>
      <c r="N28" s="319">
        <v>12475800</v>
      </c>
      <c r="O28" s="320">
        <v>-2.0158387329013679E-3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</v>
      </c>
      <c r="E29" s="316">
        <v>43.033333333333331</v>
      </c>
      <c r="F29" s="317">
        <v>40.36666666666666</v>
      </c>
      <c r="G29" s="317">
        <v>38.733333333333327</v>
      </c>
      <c r="H29" s="317">
        <v>36.066666666666656</v>
      </c>
      <c r="I29" s="317">
        <v>44.666666666666664</v>
      </c>
      <c r="J29" s="317">
        <v>47.333333333333336</v>
      </c>
      <c r="K29" s="317">
        <v>48.966666666666669</v>
      </c>
      <c r="L29" s="304">
        <v>45.7</v>
      </c>
      <c r="M29" s="304">
        <v>41.4</v>
      </c>
      <c r="N29" s="319">
        <v>47109000</v>
      </c>
      <c r="O29" s="320">
        <v>4.3596730245231606E-2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1359.4</v>
      </c>
      <c r="E30" s="316">
        <v>1358.3999999999999</v>
      </c>
      <c r="F30" s="317">
        <v>1348.1999999999998</v>
      </c>
      <c r="G30" s="317">
        <v>1337</v>
      </c>
      <c r="H30" s="317">
        <v>1326.8</v>
      </c>
      <c r="I30" s="317">
        <v>1369.5999999999997</v>
      </c>
      <c r="J30" s="317">
        <v>1379.8</v>
      </c>
      <c r="K30" s="317">
        <v>1390.9999999999995</v>
      </c>
      <c r="L30" s="304">
        <v>1368.6</v>
      </c>
      <c r="M30" s="304">
        <v>1347.2</v>
      </c>
      <c r="N30" s="319">
        <v>1736350</v>
      </c>
      <c r="O30" s="320">
        <v>-1.8955873213175885E-2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93.65</v>
      </c>
      <c r="E31" s="316">
        <v>93.933333333333337</v>
      </c>
      <c r="F31" s="317">
        <v>92.666666666666671</v>
      </c>
      <c r="G31" s="317">
        <v>91.683333333333337</v>
      </c>
      <c r="H31" s="317">
        <v>90.416666666666671</v>
      </c>
      <c r="I31" s="317">
        <v>94.916666666666671</v>
      </c>
      <c r="J31" s="317">
        <v>96.183333333333323</v>
      </c>
      <c r="K31" s="317">
        <v>97.166666666666671</v>
      </c>
      <c r="L31" s="304">
        <v>95.2</v>
      </c>
      <c r="M31" s="304">
        <v>92.95</v>
      </c>
      <c r="N31" s="319">
        <v>31942800</v>
      </c>
      <c r="O31" s="320">
        <v>1.47271849348141E-2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611.35</v>
      </c>
      <c r="E32" s="316">
        <v>606.96666666666658</v>
      </c>
      <c r="F32" s="317">
        <v>600.93333333333317</v>
      </c>
      <c r="G32" s="317">
        <v>590.51666666666654</v>
      </c>
      <c r="H32" s="317">
        <v>584.48333333333312</v>
      </c>
      <c r="I32" s="317">
        <v>617.38333333333321</v>
      </c>
      <c r="J32" s="317">
        <v>623.41666666666674</v>
      </c>
      <c r="K32" s="317">
        <v>633.83333333333326</v>
      </c>
      <c r="L32" s="304">
        <v>613</v>
      </c>
      <c r="M32" s="304">
        <v>596.54999999999995</v>
      </c>
      <c r="N32" s="319">
        <v>3712500</v>
      </c>
      <c r="O32" s="320">
        <v>3.8667459845330159E-3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460.75</v>
      </c>
      <c r="E33" s="316">
        <v>461.31666666666666</v>
      </c>
      <c r="F33" s="317">
        <v>452.2833333333333</v>
      </c>
      <c r="G33" s="317">
        <v>443.81666666666666</v>
      </c>
      <c r="H33" s="317">
        <v>434.7833333333333</v>
      </c>
      <c r="I33" s="317">
        <v>469.7833333333333</v>
      </c>
      <c r="J33" s="317">
        <v>478.81666666666672</v>
      </c>
      <c r="K33" s="317">
        <v>487.2833333333333</v>
      </c>
      <c r="L33" s="304">
        <v>470.35</v>
      </c>
      <c r="M33" s="304">
        <v>452.85</v>
      </c>
      <c r="N33" s="319">
        <v>6565500</v>
      </c>
      <c r="O33" s="320">
        <v>-8.3824195740824642E-3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416.25</v>
      </c>
      <c r="E34" s="316">
        <v>420.48333333333329</v>
      </c>
      <c r="F34" s="317">
        <v>409.16666666666657</v>
      </c>
      <c r="G34" s="317">
        <v>402.08333333333326</v>
      </c>
      <c r="H34" s="317">
        <v>390.76666666666654</v>
      </c>
      <c r="I34" s="317">
        <v>427.56666666666661</v>
      </c>
      <c r="J34" s="317">
        <v>438.88333333333333</v>
      </c>
      <c r="K34" s="317">
        <v>445.96666666666664</v>
      </c>
      <c r="L34" s="304">
        <v>431.8</v>
      </c>
      <c r="M34" s="304">
        <v>413.4</v>
      </c>
      <c r="N34" s="319">
        <v>123554250</v>
      </c>
      <c r="O34" s="320">
        <v>7.7963357222105608E-4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28.85</v>
      </c>
      <c r="E35" s="316">
        <v>28.766666666666666</v>
      </c>
      <c r="F35" s="317">
        <v>28.633333333333333</v>
      </c>
      <c r="G35" s="317">
        <v>28.416666666666668</v>
      </c>
      <c r="H35" s="317">
        <v>28.283333333333335</v>
      </c>
      <c r="I35" s="317">
        <v>28.983333333333331</v>
      </c>
      <c r="J35" s="317">
        <v>29.116666666666664</v>
      </c>
      <c r="K35" s="317">
        <v>29.333333333333329</v>
      </c>
      <c r="L35" s="304">
        <v>28.9</v>
      </c>
      <c r="M35" s="304">
        <v>28.55</v>
      </c>
      <c r="N35" s="319">
        <v>73290000</v>
      </c>
      <c r="O35" s="320">
        <v>-3.7111047673422781E-3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463.3</v>
      </c>
      <c r="E36" s="316">
        <v>457.3</v>
      </c>
      <c r="F36" s="317">
        <v>450.6</v>
      </c>
      <c r="G36" s="317">
        <v>437.90000000000003</v>
      </c>
      <c r="H36" s="317">
        <v>431.20000000000005</v>
      </c>
      <c r="I36" s="317">
        <v>470</v>
      </c>
      <c r="J36" s="317">
        <v>476.69999999999993</v>
      </c>
      <c r="K36" s="317">
        <v>489.4</v>
      </c>
      <c r="L36" s="304">
        <v>464</v>
      </c>
      <c r="M36" s="304">
        <v>444.6</v>
      </c>
      <c r="N36" s="319">
        <v>14126600</v>
      </c>
      <c r="O36" s="320">
        <v>-3.1535793125197102E-2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12538.8</v>
      </c>
      <c r="E37" s="316">
        <v>12612.550000000001</v>
      </c>
      <c r="F37" s="317">
        <v>12422.900000000001</v>
      </c>
      <c r="G37" s="317">
        <v>12307</v>
      </c>
      <c r="H37" s="317">
        <v>12117.35</v>
      </c>
      <c r="I37" s="317">
        <v>12728.450000000003</v>
      </c>
      <c r="J37" s="317">
        <v>12918.1</v>
      </c>
      <c r="K37" s="317">
        <v>13034.000000000004</v>
      </c>
      <c r="L37" s="304">
        <v>12802.2</v>
      </c>
      <c r="M37" s="304">
        <v>12496.65</v>
      </c>
      <c r="N37" s="319">
        <v>124650</v>
      </c>
      <c r="O37" s="320">
        <v>-1.1890606420927468E-2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342.85</v>
      </c>
      <c r="E38" s="316">
        <v>345.18333333333334</v>
      </c>
      <c r="F38" s="317">
        <v>339.66666666666669</v>
      </c>
      <c r="G38" s="317">
        <v>336.48333333333335</v>
      </c>
      <c r="H38" s="317">
        <v>330.9666666666667</v>
      </c>
      <c r="I38" s="317">
        <v>348.36666666666667</v>
      </c>
      <c r="J38" s="317">
        <v>353.88333333333333</v>
      </c>
      <c r="K38" s="317">
        <v>357.06666666666666</v>
      </c>
      <c r="L38" s="304">
        <v>350.7</v>
      </c>
      <c r="M38" s="304">
        <v>342</v>
      </c>
      <c r="N38" s="319">
        <v>25808400</v>
      </c>
      <c r="O38" s="320">
        <v>4.7652417659425367E-3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3747</v>
      </c>
      <c r="E39" s="316">
        <v>3750.0333333333333</v>
      </c>
      <c r="F39" s="317">
        <v>3725.1166666666668</v>
      </c>
      <c r="G39" s="317">
        <v>3703.2333333333336</v>
      </c>
      <c r="H39" s="317">
        <v>3678.3166666666671</v>
      </c>
      <c r="I39" s="317">
        <v>3771.9166666666665</v>
      </c>
      <c r="J39" s="317">
        <v>3796.8333333333335</v>
      </c>
      <c r="K39" s="317">
        <v>3818.7166666666662</v>
      </c>
      <c r="L39" s="304">
        <v>3774.95</v>
      </c>
      <c r="M39" s="304">
        <v>3728.15</v>
      </c>
      <c r="N39" s="319">
        <v>958000</v>
      </c>
      <c r="O39" s="320">
        <v>2.3504273504273504E-2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442.5</v>
      </c>
      <c r="E40" s="316">
        <v>439.7</v>
      </c>
      <c r="F40" s="317">
        <v>435.15</v>
      </c>
      <c r="G40" s="317">
        <v>427.8</v>
      </c>
      <c r="H40" s="317">
        <v>423.25</v>
      </c>
      <c r="I40" s="317">
        <v>447.04999999999995</v>
      </c>
      <c r="J40" s="317">
        <v>451.6</v>
      </c>
      <c r="K40" s="317">
        <v>458.94999999999993</v>
      </c>
      <c r="L40" s="304">
        <v>444.25</v>
      </c>
      <c r="M40" s="304">
        <v>432.35</v>
      </c>
      <c r="N40" s="319">
        <v>6751800</v>
      </c>
      <c r="O40" s="320">
        <v>-4.4520547945205477E-2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87.65</v>
      </c>
      <c r="E41" s="316">
        <v>89.866666666666674</v>
      </c>
      <c r="F41" s="317">
        <v>84.783333333333346</v>
      </c>
      <c r="G41" s="317">
        <v>81.916666666666671</v>
      </c>
      <c r="H41" s="317">
        <v>76.833333333333343</v>
      </c>
      <c r="I41" s="317">
        <v>92.733333333333348</v>
      </c>
      <c r="J41" s="317">
        <v>97.816666666666663</v>
      </c>
      <c r="K41" s="317">
        <v>100.68333333333335</v>
      </c>
      <c r="L41" s="304">
        <v>94.95</v>
      </c>
      <c r="M41" s="304">
        <v>87</v>
      </c>
      <c r="N41" s="319">
        <v>21340000</v>
      </c>
      <c r="O41" s="320">
        <v>0.36838730362295607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249.5</v>
      </c>
      <c r="E42" s="316">
        <v>251.21666666666667</v>
      </c>
      <c r="F42" s="317">
        <v>245.18333333333334</v>
      </c>
      <c r="G42" s="317">
        <v>240.86666666666667</v>
      </c>
      <c r="H42" s="317">
        <v>234.83333333333334</v>
      </c>
      <c r="I42" s="317">
        <v>255.53333333333333</v>
      </c>
      <c r="J42" s="317">
        <v>261.56666666666672</v>
      </c>
      <c r="K42" s="317">
        <v>265.88333333333333</v>
      </c>
      <c r="L42" s="304">
        <v>257.25</v>
      </c>
      <c r="M42" s="304">
        <v>246.9</v>
      </c>
      <c r="N42" s="319">
        <v>5895000</v>
      </c>
      <c r="O42" s="320">
        <v>-2.5619834710743802E-2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818.3</v>
      </c>
      <c r="E43" s="316">
        <v>813.98333333333323</v>
      </c>
      <c r="F43" s="317">
        <v>806.11666666666645</v>
      </c>
      <c r="G43" s="317">
        <v>793.93333333333317</v>
      </c>
      <c r="H43" s="317">
        <v>786.06666666666638</v>
      </c>
      <c r="I43" s="317">
        <v>826.16666666666652</v>
      </c>
      <c r="J43" s="317">
        <v>834.0333333333333</v>
      </c>
      <c r="K43" s="317">
        <v>846.21666666666658</v>
      </c>
      <c r="L43" s="304">
        <v>821.85</v>
      </c>
      <c r="M43" s="304">
        <v>801.8</v>
      </c>
      <c r="N43" s="319">
        <v>13091000</v>
      </c>
      <c r="O43" s="320">
        <v>1.4916347510582543E-2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113.5</v>
      </c>
      <c r="E44" s="316">
        <v>114.18333333333334</v>
      </c>
      <c r="F44" s="317">
        <v>112.51666666666668</v>
      </c>
      <c r="G44" s="317">
        <v>111.53333333333335</v>
      </c>
      <c r="H44" s="317">
        <v>109.86666666666669</v>
      </c>
      <c r="I44" s="317">
        <v>115.16666666666667</v>
      </c>
      <c r="J44" s="317">
        <v>116.83333333333333</v>
      </c>
      <c r="K44" s="317">
        <v>117.81666666666666</v>
      </c>
      <c r="L44" s="304">
        <v>115.85</v>
      </c>
      <c r="M44" s="304">
        <v>113.2</v>
      </c>
      <c r="N44" s="319">
        <v>49254400</v>
      </c>
      <c r="O44" s="320">
        <v>2.9304878991726589E-2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2671.75</v>
      </c>
      <c r="E45" s="316">
        <v>2618.5166666666669</v>
      </c>
      <c r="F45" s="317">
        <v>2533.2333333333336</v>
      </c>
      <c r="G45" s="317">
        <v>2394.7166666666667</v>
      </c>
      <c r="H45" s="317">
        <v>2309.4333333333334</v>
      </c>
      <c r="I45" s="317">
        <v>2757.0333333333338</v>
      </c>
      <c r="J45" s="317">
        <v>2842.3166666666675</v>
      </c>
      <c r="K45" s="317">
        <v>2980.8333333333339</v>
      </c>
      <c r="L45" s="304">
        <v>2703.8</v>
      </c>
      <c r="M45" s="304">
        <v>2480</v>
      </c>
      <c r="N45" s="319">
        <v>588375</v>
      </c>
      <c r="O45" s="320">
        <v>0.12392550143266476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1447.9</v>
      </c>
      <c r="E46" s="316">
        <v>1452.4333333333332</v>
      </c>
      <c r="F46" s="317">
        <v>1432.3166666666664</v>
      </c>
      <c r="G46" s="317">
        <v>1416.7333333333331</v>
      </c>
      <c r="H46" s="317">
        <v>1396.6166666666663</v>
      </c>
      <c r="I46" s="317">
        <v>1468.0166666666664</v>
      </c>
      <c r="J46" s="317">
        <v>1488.1333333333332</v>
      </c>
      <c r="K46" s="317">
        <v>1503.7166666666665</v>
      </c>
      <c r="L46" s="304">
        <v>1472.55</v>
      </c>
      <c r="M46" s="304">
        <v>1436.85</v>
      </c>
      <c r="N46" s="319">
        <v>2149000</v>
      </c>
      <c r="O46" s="320">
        <v>1.959481899701096E-2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370.8</v>
      </c>
      <c r="E47" s="316">
        <v>372.84999999999997</v>
      </c>
      <c r="F47" s="317">
        <v>367.44999999999993</v>
      </c>
      <c r="G47" s="317">
        <v>364.09999999999997</v>
      </c>
      <c r="H47" s="317">
        <v>358.69999999999993</v>
      </c>
      <c r="I47" s="317">
        <v>376.19999999999993</v>
      </c>
      <c r="J47" s="317">
        <v>381.59999999999991</v>
      </c>
      <c r="K47" s="317">
        <v>384.94999999999993</v>
      </c>
      <c r="L47" s="304">
        <v>378.25</v>
      </c>
      <c r="M47" s="304">
        <v>369.5</v>
      </c>
      <c r="N47" s="319">
        <v>6944409</v>
      </c>
      <c r="O47" s="320">
        <v>-2.9912663755458514E-2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431.4</v>
      </c>
      <c r="E48" s="316">
        <v>432.06666666666661</v>
      </c>
      <c r="F48" s="317">
        <v>428.18333333333322</v>
      </c>
      <c r="G48" s="317">
        <v>424.96666666666664</v>
      </c>
      <c r="H48" s="317">
        <v>421.08333333333326</v>
      </c>
      <c r="I48" s="317">
        <v>435.28333333333319</v>
      </c>
      <c r="J48" s="317">
        <v>439.16666666666663</v>
      </c>
      <c r="K48" s="317">
        <v>442.38333333333316</v>
      </c>
      <c r="L48" s="304">
        <v>435.95</v>
      </c>
      <c r="M48" s="304">
        <v>428.85</v>
      </c>
      <c r="N48" s="319">
        <v>2390400</v>
      </c>
      <c r="O48" s="320">
        <v>1.7364657814096015E-2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517.85</v>
      </c>
      <c r="E49" s="316">
        <v>518.76666666666677</v>
      </c>
      <c r="F49" s="317">
        <v>514.23333333333358</v>
      </c>
      <c r="G49" s="317">
        <v>510.61666666666679</v>
      </c>
      <c r="H49" s="317">
        <v>506.0833333333336</v>
      </c>
      <c r="I49" s="317">
        <v>522.38333333333355</v>
      </c>
      <c r="J49" s="317">
        <v>526.91666666666663</v>
      </c>
      <c r="K49" s="317">
        <v>530.53333333333353</v>
      </c>
      <c r="L49" s="304">
        <v>523.29999999999995</v>
      </c>
      <c r="M49" s="304">
        <v>515.15</v>
      </c>
      <c r="N49" s="319">
        <v>10597500</v>
      </c>
      <c r="O49" s="320">
        <v>-7.0721357850070724E-4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3211.65</v>
      </c>
      <c r="E50" s="316">
        <v>3201.8500000000004</v>
      </c>
      <c r="F50" s="317">
        <v>3175.9000000000005</v>
      </c>
      <c r="G50" s="317">
        <v>3140.15</v>
      </c>
      <c r="H50" s="317">
        <v>3114.2000000000003</v>
      </c>
      <c r="I50" s="317">
        <v>3237.6000000000008</v>
      </c>
      <c r="J50" s="317">
        <v>3263.5500000000006</v>
      </c>
      <c r="K50" s="317">
        <v>3299.3000000000011</v>
      </c>
      <c r="L50" s="304">
        <v>3227.8</v>
      </c>
      <c r="M50" s="304">
        <v>3166.1</v>
      </c>
      <c r="N50" s="319">
        <v>3408000</v>
      </c>
      <c r="O50" s="320">
        <v>9.4786729857819912E-3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156.35</v>
      </c>
      <c r="E51" s="316">
        <v>157.43333333333334</v>
      </c>
      <c r="F51" s="317">
        <v>154.21666666666667</v>
      </c>
      <c r="G51" s="317">
        <v>152.08333333333334</v>
      </c>
      <c r="H51" s="317">
        <v>148.86666666666667</v>
      </c>
      <c r="I51" s="317">
        <v>159.56666666666666</v>
      </c>
      <c r="J51" s="317">
        <v>162.78333333333336</v>
      </c>
      <c r="K51" s="317">
        <v>164.91666666666666</v>
      </c>
      <c r="L51" s="304">
        <v>160.65</v>
      </c>
      <c r="M51" s="304">
        <v>155.30000000000001</v>
      </c>
      <c r="N51" s="319">
        <v>29396400</v>
      </c>
      <c r="O51" s="320">
        <v>1.5740948954351248E-3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5240.75</v>
      </c>
      <c r="E52" s="316">
        <v>5207.0166666666673</v>
      </c>
      <c r="F52" s="317">
        <v>5157.0833333333348</v>
      </c>
      <c r="G52" s="317">
        <v>5073.4166666666679</v>
      </c>
      <c r="H52" s="317">
        <v>5023.4833333333354</v>
      </c>
      <c r="I52" s="317">
        <v>5290.6833333333343</v>
      </c>
      <c r="J52" s="317">
        <v>5340.6166666666668</v>
      </c>
      <c r="K52" s="317">
        <v>5424.2833333333338</v>
      </c>
      <c r="L52" s="304">
        <v>5256.95</v>
      </c>
      <c r="M52" s="304">
        <v>5123.3500000000004</v>
      </c>
      <c r="N52" s="319">
        <v>3019000</v>
      </c>
      <c r="O52" s="320">
        <v>2.304303625889529E-2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2190.9</v>
      </c>
      <c r="E53" s="316">
        <v>2203.1666666666665</v>
      </c>
      <c r="F53" s="317">
        <v>2170.2333333333331</v>
      </c>
      <c r="G53" s="317">
        <v>2149.5666666666666</v>
      </c>
      <c r="H53" s="317">
        <v>2116.6333333333332</v>
      </c>
      <c r="I53" s="317">
        <v>2223.833333333333</v>
      </c>
      <c r="J53" s="317">
        <v>2256.7666666666664</v>
      </c>
      <c r="K53" s="317">
        <v>2277.4333333333329</v>
      </c>
      <c r="L53" s="304">
        <v>2236.1</v>
      </c>
      <c r="M53" s="304">
        <v>2182.5</v>
      </c>
      <c r="N53" s="319">
        <v>2341150</v>
      </c>
      <c r="O53" s="320">
        <v>1.4714805825242719E-2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1258.95</v>
      </c>
      <c r="E54" s="316">
        <v>1246.3166666666668</v>
      </c>
      <c r="F54" s="317">
        <v>1228.7833333333338</v>
      </c>
      <c r="G54" s="317">
        <v>1198.616666666667</v>
      </c>
      <c r="H54" s="317">
        <v>1181.0833333333339</v>
      </c>
      <c r="I54" s="317">
        <v>1276.4833333333336</v>
      </c>
      <c r="J54" s="317">
        <v>1294.0166666666669</v>
      </c>
      <c r="K54" s="317">
        <v>1324.1833333333334</v>
      </c>
      <c r="L54" s="304">
        <v>1263.8499999999999</v>
      </c>
      <c r="M54" s="304">
        <v>1216.1500000000001</v>
      </c>
      <c r="N54" s="319">
        <v>3058000</v>
      </c>
      <c r="O54" s="320">
        <v>-6.0779406506971754E-3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161.55000000000001</v>
      </c>
      <c r="E55" s="316">
        <v>162.96666666666667</v>
      </c>
      <c r="F55" s="317">
        <v>159.78333333333333</v>
      </c>
      <c r="G55" s="317">
        <v>158.01666666666665</v>
      </c>
      <c r="H55" s="317">
        <v>154.83333333333331</v>
      </c>
      <c r="I55" s="317">
        <v>164.73333333333335</v>
      </c>
      <c r="J55" s="317">
        <v>167.91666666666669</v>
      </c>
      <c r="K55" s="317">
        <v>169.68333333333337</v>
      </c>
      <c r="L55" s="304">
        <v>166.15</v>
      </c>
      <c r="M55" s="304">
        <v>161.19999999999999</v>
      </c>
      <c r="N55" s="319">
        <v>9338400</v>
      </c>
      <c r="O55" s="320">
        <v>2.3274161735700197E-2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52.7</v>
      </c>
      <c r="E56" s="316">
        <v>53.183333333333337</v>
      </c>
      <c r="F56" s="317">
        <v>51.916666666666671</v>
      </c>
      <c r="G56" s="317">
        <v>51.133333333333333</v>
      </c>
      <c r="H56" s="317">
        <v>49.866666666666667</v>
      </c>
      <c r="I56" s="317">
        <v>53.966666666666676</v>
      </c>
      <c r="J56" s="317">
        <v>55.233333333333341</v>
      </c>
      <c r="K56" s="317">
        <v>56.01666666666668</v>
      </c>
      <c r="L56" s="304">
        <v>54.45</v>
      </c>
      <c r="M56" s="304">
        <v>52.4</v>
      </c>
      <c r="N56" s="319">
        <v>75633000</v>
      </c>
      <c r="O56" s="320">
        <v>7.7010192525481316E-3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83.85</v>
      </c>
      <c r="E57" s="316">
        <v>84.633333333333326</v>
      </c>
      <c r="F57" s="317">
        <v>82.466666666666654</v>
      </c>
      <c r="G57" s="317">
        <v>81.083333333333329</v>
      </c>
      <c r="H57" s="317">
        <v>78.916666666666657</v>
      </c>
      <c r="I57" s="317">
        <v>86.016666666666652</v>
      </c>
      <c r="J57" s="317">
        <v>88.183333333333337</v>
      </c>
      <c r="K57" s="317">
        <v>89.566666666666649</v>
      </c>
      <c r="L57" s="304">
        <v>86.8</v>
      </c>
      <c r="M57" s="304">
        <v>83.25</v>
      </c>
      <c r="N57" s="319">
        <v>26162900</v>
      </c>
      <c r="O57" s="320">
        <v>4.4568923526546518E-2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496.35</v>
      </c>
      <c r="E58" s="316">
        <v>493.45</v>
      </c>
      <c r="F58" s="317">
        <v>487.04999999999995</v>
      </c>
      <c r="G58" s="317">
        <v>477.74999999999994</v>
      </c>
      <c r="H58" s="317">
        <v>471.34999999999991</v>
      </c>
      <c r="I58" s="317">
        <v>502.75</v>
      </c>
      <c r="J58" s="317">
        <v>509.15</v>
      </c>
      <c r="K58" s="317">
        <v>518.45000000000005</v>
      </c>
      <c r="L58" s="304">
        <v>499.85</v>
      </c>
      <c r="M58" s="304">
        <v>484.15</v>
      </c>
      <c r="N58" s="319">
        <v>7723400</v>
      </c>
      <c r="O58" s="320">
        <v>-6.3058035714285712E-2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24.3</v>
      </c>
      <c r="E59" s="316">
        <v>24.25</v>
      </c>
      <c r="F59" s="317">
        <v>23.75</v>
      </c>
      <c r="G59" s="317">
        <v>23.2</v>
      </c>
      <c r="H59" s="317">
        <v>22.7</v>
      </c>
      <c r="I59" s="317">
        <v>24.8</v>
      </c>
      <c r="J59" s="317">
        <v>25.3</v>
      </c>
      <c r="K59" s="317">
        <v>25.85</v>
      </c>
      <c r="L59" s="304">
        <v>24.75</v>
      </c>
      <c r="M59" s="304">
        <v>23.7</v>
      </c>
      <c r="N59" s="319">
        <v>66600000</v>
      </c>
      <c r="O59" s="320">
        <v>-1.9867549668874173E-2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711.45</v>
      </c>
      <c r="E60" s="316">
        <v>713.13333333333333</v>
      </c>
      <c r="F60" s="317">
        <v>701.66666666666663</v>
      </c>
      <c r="G60" s="317">
        <v>691.88333333333333</v>
      </c>
      <c r="H60" s="317">
        <v>680.41666666666663</v>
      </c>
      <c r="I60" s="317">
        <v>722.91666666666663</v>
      </c>
      <c r="J60" s="317">
        <v>734.38333333333333</v>
      </c>
      <c r="K60" s="317">
        <v>744.16666666666663</v>
      </c>
      <c r="L60" s="304">
        <v>724.6</v>
      </c>
      <c r="M60" s="304">
        <v>703.35</v>
      </c>
      <c r="N60" s="319">
        <v>4993000</v>
      </c>
      <c r="O60" s="320">
        <v>3.3747412008281574E-2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907.55</v>
      </c>
      <c r="E61" s="316">
        <v>908.4666666666667</v>
      </c>
      <c r="F61" s="317">
        <v>888.08333333333337</v>
      </c>
      <c r="G61" s="317">
        <v>868.61666666666667</v>
      </c>
      <c r="H61" s="317">
        <v>848.23333333333335</v>
      </c>
      <c r="I61" s="317">
        <v>927.93333333333339</v>
      </c>
      <c r="J61" s="317">
        <v>948.31666666666661</v>
      </c>
      <c r="K61" s="317">
        <v>967.78333333333342</v>
      </c>
      <c r="L61" s="304">
        <v>928.85</v>
      </c>
      <c r="M61" s="304">
        <v>889</v>
      </c>
      <c r="N61" s="319">
        <v>809250</v>
      </c>
      <c r="O61" s="320">
        <v>1.0551948051948052E-2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746.75</v>
      </c>
      <c r="E62" s="316">
        <v>747.73333333333323</v>
      </c>
      <c r="F62" s="317">
        <v>740.76666666666642</v>
      </c>
      <c r="G62" s="317">
        <v>734.78333333333319</v>
      </c>
      <c r="H62" s="317">
        <v>727.81666666666638</v>
      </c>
      <c r="I62" s="317">
        <v>753.71666666666647</v>
      </c>
      <c r="J62" s="317">
        <v>760.68333333333339</v>
      </c>
      <c r="K62" s="317">
        <v>766.66666666666652</v>
      </c>
      <c r="L62" s="304">
        <v>754.7</v>
      </c>
      <c r="M62" s="304">
        <v>741.75</v>
      </c>
      <c r="N62" s="319">
        <v>18060450</v>
      </c>
      <c r="O62" s="320">
        <v>2.8121788978421935E-2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703.5</v>
      </c>
      <c r="E63" s="316">
        <v>703.93333333333339</v>
      </c>
      <c r="F63" s="317">
        <v>698.01666666666677</v>
      </c>
      <c r="G63" s="317">
        <v>692.53333333333342</v>
      </c>
      <c r="H63" s="317">
        <v>686.61666666666679</v>
      </c>
      <c r="I63" s="317">
        <v>709.41666666666674</v>
      </c>
      <c r="J63" s="317">
        <v>715.33333333333326</v>
      </c>
      <c r="K63" s="317">
        <v>720.81666666666672</v>
      </c>
      <c r="L63" s="304">
        <v>709.85</v>
      </c>
      <c r="M63" s="304">
        <v>698.45</v>
      </c>
      <c r="N63" s="319">
        <v>5691000</v>
      </c>
      <c r="O63" s="320">
        <v>4.9806308799114553E-2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867.95</v>
      </c>
      <c r="E64" s="316">
        <v>866.4666666666667</v>
      </c>
      <c r="F64" s="317">
        <v>859.48333333333335</v>
      </c>
      <c r="G64" s="317">
        <v>851.01666666666665</v>
      </c>
      <c r="H64" s="317">
        <v>844.0333333333333</v>
      </c>
      <c r="I64" s="317">
        <v>874.93333333333339</v>
      </c>
      <c r="J64" s="317">
        <v>881.91666666666674</v>
      </c>
      <c r="K64" s="317">
        <v>890.38333333333344</v>
      </c>
      <c r="L64" s="304">
        <v>873.45</v>
      </c>
      <c r="M64" s="304">
        <v>858</v>
      </c>
      <c r="N64" s="319">
        <v>18432400</v>
      </c>
      <c r="O64" s="320">
        <v>6.0405927835051547E-2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1971.3</v>
      </c>
      <c r="E65" s="316">
        <v>1975.6166666666668</v>
      </c>
      <c r="F65" s="317">
        <v>1946.7333333333336</v>
      </c>
      <c r="G65" s="317">
        <v>1922.1666666666667</v>
      </c>
      <c r="H65" s="317">
        <v>1893.2833333333335</v>
      </c>
      <c r="I65" s="317">
        <v>2000.1833333333336</v>
      </c>
      <c r="J65" s="317">
        <v>2029.0666666666668</v>
      </c>
      <c r="K65" s="317">
        <v>2053.6333333333337</v>
      </c>
      <c r="L65" s="304">
        <v>2004.5</v>
      </c>
      <c r="M65" s="304">
        <v>1951.05</v>
      </c>
      <c r="N65" s="319">
        <v>25306500</v>
      </c>
      <c r="O65" s="320">
        <v>-4.3083097261567517E-3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1214.0999999999999</v>
      </c>
      <c r="E66" s="316">
        <v>1220.1666666666667</v>
      </c>
      <c r="F66" s="317">
        <v>1201.4833333333336</v>
      </c>
      <c r="G66" s="317">
        <v>1188.8666666666668</v>
      </c>
      <c r="H66" s="317">
        <v>1170.1833333333336</v>
      </c>
      <c r="I66" s="317">
        <v>1232.7833333333335</v>
      </c>
      <c r="J66" s="317">
        <v>1251.4666666666665</v>
      </c>
      <c r="K66" s="317">
        <v>1264.0833333333335</v>
      </c>
      <c r="L66" s="304">
        <v>1238.8499999999999</v>
      </c>
      <c r="M66" s="304">
        <v>1207.55</v>
      </c>
      <c r="N66" s="319">
        <v>42038700</v>
      </c>
      <c r="O66" s="320">
        <v>-1.2314729864189076E-2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563.9</v>
      </c>
      <c r="E67" s="316">
        <v>567.7833333333333</v>
      </c>
      <c r="F67" s="317">
        <v>557.11666666666656</v>
      </c>
      <c r="G67" s="317">
        <v>550.33333333333326</v>
      </c>
      <c r="H67" s="317">
        <v>539.66666666666652</v>
      </c>
      <c r="I67" s="317">
        <v>574.56666666666661</v>
      </c>
      <c r="J67" s="317">
        <v>585.23333333333335</v>
      </c>
      <c r="K67" s="317">
        <v>592.01666666666665</v>
      </c>
      <c r="L67" s="304">
        <v>578.45000000000005</v>
      </c>
      <c r="M67" s="304">
        <v>561</v>
      </c>
      <c r="N67" s="319">
        <v>11921800</v>
      </c>
      <c r="O67" s="320">
        <v>2.6909228728444191E-2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3297.5</v>
      </c>
      <c r="E68" s="316">
        <v>3307.1333333333332</v>
      </c>
      <c r="F68" s="317">
        <v>3264.8166666666666</v>
      </c>
      <c r="G68" s="317">
        <v>3232.1333333333332</v>
      </c>
      <c r="H68" s="317">
        <v>3189.8166666666666</v>
      </c>
      <c r="I68" s="317">
        <v>3339.8166666666666</v>
      </c>
      <c r="J68" s="317">
        <v>3382.1333333333332</v>
      </c>
      <c r="K68" s="317">
        <v>3414.8166666666666</v>
      </c>
      <c r="L68" s="304">
        <v>3349.45</v>
      </c>
      <c r="M68" s="304">
        <v>3274.45</v>
      </c>
      <c r="N68" s="319">
        <v>2023200</v>
      </c>
      <c r="O68" s="320">
        <v>-1.1723329425556858E-2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172.6</v>
      </c>
      <c r="E69" s="316">
        <v>172.78333333333333</v>
      </c>
      <c r="F69" s="317">
        <v>169.96666666666667</v>
      </c>
      <c r="G69" s="317">
        <v>167.33333333333334</v>
      </c>
      <c r="H69" s="317">
        <v>164.51666666666668</v>
      </c>
      <c r="I69" s="317">
        <v>175.41666666666666</v>
      </c>
      <c r="J69" s="317">
        <v>178.23333333333332</v>
      </c>
      <c r="K69" s="317">
        <v>180.86666666666665</v>
      </c>
      <c r="L69" s="304">
        <v>175.6</v>
      </c>
      <c r="M69" s="304">
        <v>170.15</v>
      </c>
      <c r="N69" s="319">
        <v>29562500</v>
      </c>
      <c r="O69" s="320">
        <v>-2.5789995748901801E-2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172.1</v>
      </c>
      <c r="E70" s="316">
        <v>173.66666666666666</v>
      </c>
      <c r="F70" s="317">
        <v>169.93333333333331</v>
      </c>
      <c r="G70" s="317">
        <v>167.76666666666665</v>
      </c>
      <c r="H70" s="317">
        <v>164.0333333333333</v>
      </c>
      <c r="I70" s="317">
        <v>175.83333333333331</v>
      </c>
      <c r="J70" s="317">
        <v>179.56666666666666</v>
      </c>
      <c r="K70" s="317">
        <v>181.73333333333332</v>
      </c>
      <c r="L70" s="304">
        <v>177.4</v>
      </c>
      <c r="M70" s="304">
        <v>171.5</v>
      </c>
      <c r="N70" s="319">
        <v>32840100</v>
      </c>
      <c r="O70" s="320">
        <v>2.1422097717722667E-3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2134.1999999999998</v>
      </c>
      <c r="E71" s="316">
        <v>2132.8666666666668</v>
      </c>
      <c r="F71" s="317">
        <v>2122.7333333333336</v>
      </c>
      <c r="G71" s="317">
        <v>2111.2666666666669</v>
      </c>
      <c r="H71" s="317">
        <v>2101.1333333333337</v>
      </c>
      <c r="I71" s="317">
        <v>2144.3333333333335</v>
      </c>
      <c r="J71" s="317">
        <v>2154.4666666666667</v>
      </c>
      <c r="K71" s="317">
        <v>2165.9333333333334</v>
      </c>
      <c r="L71" s="304">
        <v>2143</v>
      </c>
      <c r="M71" s="304">
        <v>2121.4</v>
      </c>
      <c r="N71" s="319">
        <v>6937200</v>
      </c>
      <c r="O71" s="320">
        <v>1.4655550680122861E-2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150.55000000000001</v>
      </c>
      <c r="E72" s="316">
        <v>153.9</v>
      </c>
      <c r="F72" s="317">
        <v>146.35000000000002</v>
      </c>
      <c r="G72" s="317">
        <v>142.15</v>
      </c>
      <c r="H72" s="317">
        <v>134.60000000000002</v>
      </c>
      <c r="I72" s="317">
        <v>158.10000000000002</v>
      </c>
      <c r="J72" s="317">
        <v>165.65000000000003</v>
      </c>
      <c r="K72" s="317">
        <v>169.85000000000002</v>
      </c>
      <c r="L72" s="304">
        <v>161.44999999999999</v>
      </c>
      <c r="M72" s="304">
        <v>149.69999999999999</v>
      </c>
      <c r="N72" s="319">
        <v>16612900</v>
      </c>
      <c r="O72" s="320">
        <v>1.3618309059958389E-2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404.9</v>
      </c>
      <c r="E73" s="316">
        <v>405.88333333333338</v>
      </c>
      <c r="F73" s="317">
        <v>400.26666666666677</v>
      </c>
      <c r="G73" s="317">
        <v>395.63333333333338</v>
      </c>
      <c r="H73" s="317">
        <v>390.01666666666677</v>
      </c>
      <c r="I73" s="317">
        <v>410.51666666666677</v>
      </c>
      <c r="J73" s="317">
        <v>416.13333333333344</v>
      </c>
      <c r="K73" s="317">
        <v>420.76666666666677</v>
      </c>
      <c r="L73" s="304">
        <v>411.5</v>
      </c>
      <c r="M73" s="304">
        <v>401.25</v>
      </c>
      <c r="N73" s="319">
        <v>121851125</v>
      </c>
      <c r="O73" s="320">
        <v>3.5444930129323038E-3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419.6</v>
      </c>
      <c r="E74" s="316">
        <v>423.5</v>
      </c>
      <c r="F74" s="317">
        <v>414</v>
      </c>
      <c r="G74" s="317">
        <v>408.4</v>
      </c>
      <c r="H74" s="317">
        <v>398.9</v>
      </c>
      <c r="I74" s="317">
        <v>429.1</v>
      </c>
      <c r="J74" s="317">
        <v>438.6</v>
      </c>
      <c r="K74" s="317">
        <v>444.20000000000005</v>
      </c>
      <c r="L74" s="304">
        <v>433</v>
      </c>
      <c r="M74" s="304">
        <v>417.9</v>
      </c>
      <c r="N74" s="319">
        <v>6606000</v>
      </c>
      <c r="O74" s="320">
        <v>1.6855229739090278E-2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8.6999999999999993</v>
      </c>
      <c r="E75" s="316">
        <v>8.7999999999999989</v>
      </c>
      <c r="F75" s="317">
        <v>8.5999999999999979</v>
      </c>
      <c r="G75" s="317">
        <v>8.4999999999999982</v>
      </c>
      <c r="H75" s="317">
        <v>8.2999999999999972</v>
      </c>
      <c r="I75" s="317">
        <v>8.8999999999999986</v>
      </c>
      <c r="J75" s="317">
        <v>9.0999999999999979</v>
      </c>
      <c r="K75" s="317">
        <v>9.1999999999999993</v>
      </c>
      <c r="L75" s="304">
        <v>9</v>
      </c>
      <c r="M75" s="304">
        <v>8.6999999999999993</v>
      </c>
      <c r="N75" s="319">
        <v>356580000</v>
      </c>
      <c r="O75" s="320">
        <v>-5.4666146036704416E-3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31.1</v>
      </c>
      <c r="E76" s="316">
        <v>31.349999999999998</v>
      </c>
      <c r="F76" s="317">
        <v>30.549999999999997</v>
      </c>
      <c r="G76" s="317">
        <v>30</v>
      </c>
      <c r="H76" s="317">
        <v>29.2</v>
      </c>
      <c r="I76" s="317">
        <v>31.899999999999995</v>
      </c>
      <c r="J76" s="317">
        <v>32.700000000000003</v>
      </c>
      <c r="K76" s="317">
        <v>33.249999999999993</v>
      </c>
      <c r="L76" s="304">
        <v>32.15</v>
      </c>
      <c r="M76" s="304">
        <v>30.8</v>
      </c>
      <c r="N76" s="319">
        <v>146243000</v>
      </c>
      <c r="O76" s="320">
        <v>2.4746027611357124E-3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373.85</v>
      </c>
      <c r="E77" s="316">
        <v>376.41666666666669</v>
      </c>
      <c r="F77" s="317">
        <v>368.43333333333339</v>
      </c>
      <c r="G77" s="317">
        <v>363.01666666666671</v>
      </c>
      <c r="H77" s="317">
        <v>355.03333333333342</v>
      </c>
      <c r="I77" s="317">
        <v>381.83333333333337</v>
      </c>
      <c r="J77" s="317">
        <v>389.81666666666661</v>
      </c>
      <c r="K77" s="317">
        <v>395.23333333333335</v>
      </c>
      <c r="L77" s="304">
        <v>384.4</v>
      </c>
      <c r="M77" s="304">
        <v>371</v>
      </c>
      <c r="N77" s="319">
        <v>7471750</v>
      </c>
      <c r="O77" s="320">
        <v>3.0923923354202239E-2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1383.5</v>
      </c>
      <c r="E78" s="316">
        <v>1377.2833333333335</v>
      </c>
      <c r="F78" s="317">
        <v>1362.416666666667</v>
      </c>
      <c r="G78" s="317">
        <v>1341.3333333333335</v>
      </c>
      <c r="H78" s="317">
        <v>1326.4666666666669</v>
      </c>
      <c r="I78" s="317">
        <v>1398.366666666667</v>
      </c>
      <c r="J78" s="317">
        <v>1413.2333333333333</v>
      </c>
      <c r="K78" s="317">
        <v>1434.3166666666671</v>
      </c>
      <c r="L78" s="304">
        <v>1392.15</v>
      </c>
      <c r="M78" s="304">
        <v>1356.2</v>
      </c>
      <c r="N78" s="319">
        <v>2698000</v>
      </c>
      <c r="O78" s="320">
        <v>6.0951631930790402E-2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616</v>
      </c>
      <c r="E79" s="316">
        <v>620.73333333333335</v>
      </c>
      <c r="F79" s="317">
        <v>606.9666666666667</v>
      </c>
      <c r="G79" s="317">
        <v>597.93333333333339</v>
      </c>
      <c r="H79" s="317">
        <v>584.16666666666674</v>
      </c>
      <c r="I79" s="317">
        <v>629.76666666666665</v>
      </c>
      <c r="J79" s="317">
        <v>643.5333333333333</v>
      </c>
      <c r="K79" s="317">
        <v>652.56666666666661</v>
      </c>
      <c r="L79" s="304">
        <v>634.5</v>
      </c>
      <c r="M79" s="304">
        <v>611.70000000000005</v>
      </c>
      <c r="N79" s="319">
        <v>25148000</v>
      </c>
      <c r="O79" s="320">
        <v>-1.5039949866833777E-2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188.65</v>
      </c>
      <c r="E80" s="316">
        <v>189.20000000000002</v>
      </c>
      <c r="F80" s="317">
        <v>185.55000000000004</v>
      </c>
      <c r="G80" s="317">
        <v>182.45000000000002</v>
      </c>
      <c r="H80" s="317">
        <v>178.80000000000004</v>
      </c>
      <c r="I80" s="317">
        <v>192.30000000000004</v>
      </c>
      <c r="J80" s="317">
        <v>195.95000000000002</v>
      </c>
      <c r="K80" s="317">
        <v>199.05000000000004</v>
      </c>
      <c r="L80" s="304">
        <v>192.85</v>
      </c>
      <c r="M80" s="304">
        <v>186.1</v>
      </c>
      <c r="N80" s="319">
        <v>12079200</v>
      </c>
      <c r="O80" s="320">
        <v>-4.197201865423051E-2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1128.95</v>
      </c>
      <c r="E81" s="316">
        <v>1122.8000000000002</v>
      </c>
      <c r="F81" s="317">
        <v>1110.7000000000003</v>
      </c>
      <c r="G81" s="317">
        <v>1092.45</v>
      </c>
      <c r="H81" s="317">
        <v>1080.3500000000001</v>
      </c>
      <c r="I81" s="317">
        <v>1141.0500000000004</v>
      </c>
      <c r="J81" s="317">
        <v>1153.1500000000003</v>
      </c>
      <c r="K81" s="317">
        <v>1171.4000000000005</v>
      </c>
      <c r="L81" s="304">
        <v>1134.9000000000001</v>
      </c>
      <c r="M81" s="304">
        <v>1104.55</v>
      </c>
      <c r="N81" s="319">
        <v>38553600</v>
      </c>
      <c r="O81" s="320">
        <v>4.692387904066736E-2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75.75</v>
      </c>
      <c r="E82" s="316">
        <v>76.13333333333334</v>
      </c>
      <c r="F82" s="317">
        <v>74.76666666666668</v>
      </c>
      <c r="G82" s="317">
        <v>73.783333333333346</v>
      </c>
      <c r="H82" s="317">
        <v>72.416666666666686</v>
      </c>
      <c r="I82" s="317">
        <v>77.116666666666674</v>
      </c>
      <c r="J82" s="317">
        <v>78.48333333333332</v>
      </c>
      <c r="K82" s="317">
        <v>79.466666666666669</v>
      </c>
      <c r="L82" s="304">
        <v>77.5</v>
      </c>
      <c r="M82" s="304">
        <v>75.150000000000006</v>
      </c>
      <c r="N82" s="319">
        <v>59559300</v>
      </c>
      <c r="O82" s="320">
        <v>4.614940871070089E-3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172.5</v>
      </c>
      <c r="E83" s="316">
        <v>172.85</v>
      </c>
      <c r="F83" s="317">
        <v>170.04999999999998</v>
      </c>
      <c r="G83" s="317">
        <v>167.6</v>
      </c>
      <c r="H83" s="317">
        <v>164.79999999999998</v>
      </c>
      <c r="I83" s="317">
        <v>175.29999999999998</v>
      </c>
      <c r="J83" s="317">
        <v>178.1</v>
      </c>
      <c r="K83" s="317">
        <v>180.54999999999998</v>
      </c>
      <c r="L83" s="304">
        <v>175.65</v>
      </c>
      <c r="M83" s="304">
        <v>170.4</v>
      </c>
      <c r="N83" s="319">
        <v>138025600</v>
      </c>
      <c r="O83" s="320">
        <v>-6.0833698181901978E-3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193.35</v>
      </c>
      <c r="E84" s="316">
        <v>191.91666666666666</v>
      </c>
      <c r="F84" s="317">
        <v>187.23333333333332</v>
      </c>
      <c r="G84" s="317">
        <v>181.11666666666667</v>
      </c>
      <c r="H84" s="317">
        <v>176.43333333333334</v>
      </c>
      <c r="I84" s="317">
        <v>198.0333333333333</v>
      </c>
      <c r="J84" s="317">
        <v>202.71666666666664</v>
      </c>
      <c r="K84" s="317">
        <v>208.83333333333329</v>
      </c>
      <c r="L84" s="304">
        <v>196.6</v>
      </c>
      <c r="M84" s="304">
        <v>185.8</v>
      </c>
      <c r="N84" s="319">
        <v>27980000</v>
      </c>
      <c r="O84" s="320">
        <v>-2.4577305211783161E-2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286.35000000000002</v>
      </c>
      <c r="E85" s="316">
        <v>287.18333333333334</v>
      </c>
      <c r="F85" s="317">
        <v>279.06666666666666</v>
      </c>
      <c r="G85" s="317">
        <v>271.7833333333333</v>
      </c>
      <c r="H85" s="317">
        <v>263.66666666666663</v>
      </c>
      <c r="I85" s="317">
        <v>294.4666666666667</v>
      </c>
      <c r="J85" s="317">
        <v>302.58333333333337</v>
      </c>
      <c r="K85" s="317">
        <v>309.86666666666673</v>
      </c>
      <c r="L85" s="304">
        <v>295.3</v>
      </c>
      <c r="M85" s="304">
        <v>279.89999999999998</v>
      </c>
      <c r="N85" s="319">
        <v>39379500</v>
      </c>
      <c r="O85" s="320">
        <v>-2.447996789512407E-2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2289</v>
      </c>
      <c r="E86" s="316">
        <v>2294.35</v>
      </c>
      <c r="F86" s="317">
        <v>2265.5499999999997</v>
      </c>
      <c r="G86" s="317">
        <v>2242.1</v>
      </c>
      <c r="H86" s="317">
        <v>2213.2999999999997</v>
      </c>
      <c r="I86" s="317">
        <v>2317.7999999999997</v>
      </c>
      <c r="J86" s="317">
        <v>2346.6</v>
      </c>
      <c r="K86" s="317">
        <v>2370.0499999999997</v>
      </c>
      <c r="L86" s="304">
        <v>2323.15</v>
      </c>
      <c r="M86" s="304">
        <v>2270.9</v>
      </c>
      <c r="N86" s="319">
        <v>1912000</v>
      </c>
      <c r="O86" s="320">
        <v>4.7293746715712038E-3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1317.9</v>
      </c>
      <c r="E87" s="316">
        <v>1331.4166666666667</v>
      </c>
      <c r="F87" s="317">
        <v>1300.0333333333335</v>
      </c>
      <c r="G87" s="317">
        <v>1282.1666666666667</v>
      </c>
      <c r="H87" s="317">
        <v>1250.7833333333335</v>
      </c>
      <c r="I87" s="317">
        <v>1349.2833333333335</v>
      </c>
      <c r="J87" s="317">
        <v>1380.6666666666667</v>
      </c>
      <c r="K87" s="317">
        <v>1398.5333333333335</v>
      </c>
      <c r="L87" s="304">
        <v>1362.8</v>
      </c>
      <c r="M87" s="304">
        <v>1313.55</v>
      </c>
      <c r="N87" s="319">
        <v>12415600</v>
      </c>
      <c r="O87" s="320">
        <v>1.1009413374157194E-2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62.55</v>
      </c>
      <c r="E88" s="316">
        <v>62.816666666666663</v>
      </c>
      <c r="F88" s="317">
        <v>61.533333333333331</v>
      </c>
      <c r="G88" s="317">
        <v>60.516666666666666</v>
      </c>
      <c r="H88" s="317">
        <v>59.233333333333334</v>
      </c>
      <c r="I88" s="317">
        <v>63.833333333333329</v>
      </c>
      <c r="J88" s="317">
        <v>65.11666666666666</v>
      </c>
      <c r="K88" s="317">
        <v>66.133333333333326</v>
      </c>
      <c r="L88" s="304">
        <v>64.099999999999994</v>
      </c>
      <c r="M88" s="304">
        <v>61.8</v>
      </c>
      <c r="N88" s="319">
        <v>26744400</v>
      </c>
      <c r="O88" s="320">
        <v>2.5019546520719312E-2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302.14999999999998</v>
      </c>
      <c r="E89" s="316">
        <v>304.41666666666663</v>
      </c>
      <c r="F89" s="317">
        <v>295.88333333333327</v>
      </c>
      <c r="G89" s="317">
        <v>289.61666666666662</v>
      </c>
      <c r="H89" s="317">
        <v>281.08333333333326</v>
      </c>
      <c r="I89" s="317">
        <v>310.68333333333328</v>
      </c>
      <c r="J89" s="317">
        <v>319.21666666666658</v>
      </c>
      <c r="K89" s="317">
        <v>325.48333333333329</v>
      </c>
      <c r="L89" s="304">
        <v>312.95</v>
      </c>
      <c r="M89" s="304">
        <v>298.14999999999998</v>
      </c>
      <c r="N89" s="319">
        <v>9462000</v>
      </c>
      <c r="O89" s="320">
        <v>-3.8414634146341463E-2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909.05</v>
      </c>
      <c r="E90" s="316">
        <v>914.31666666666661</v>
      </c>
      <c r="F90" s="317">
        <v>900.38333333333321</v>
      </c>
      <c r="G90" s="317">
        <v>891.71666666666658</v>
      </c>
      <c r="H90" s="317">
        <v>877.78333333333319</v>
      </c>
      <c r="I90" s="317">
        <v>922.98333333333323</v>
      </c>
      <c r="J90" s="317">
        <v>936.91666666666663</v>
      </c>
      <c r="K90" s="317">
        <v>945.58333333333326</v>
      </c>
      <c r="L90" s="304">
        <v>928.25</v>
      </c>
      <c r="M90" s="304">
        <v>905.65</v>
      </c>
      <c r="N90" s="319">
        <v>15109050</v>
      </c>
      <c r="O90" s="320">
        <v>-1.8086285162812309E-2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1047.3499999999999</v>
      </c>
      <c r="E91" s="316">
        <v>1041.05</v>
      </c>
      <c r="F91" s="317">
        <v>1033.0999999999999</v>
      </c>
      <c r="G91" s="317">
        <v>1018.8499999999999</v>
      </c>
      <c r="H91" s="317">
        <v>1010.8999999999999</v>
      </c>
      <c r="I91" s="317">
        <v>1055.3</v>
      </c>
      <c r="J91" s="317">
        <v>1063.2500000000002</v>
      </c>
      <c r="K91" s="317">
        <v>1077.5</v>
      </c>
      <c r="L91" s="304">
        <v>1049</v>
      </c>
      <c r="M91" s="304">
        <v>1026.8</v>
      </c>
      <c r="N91" s="319">
        <v>8134500</v>
      </c>
      <c r="O91" s="320">
        <v>-1.6646115906288533E-2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636.25</v>
      </c>
      <c r="E92" s="316">
        <v>635.80000000000007</v>
      </c>
      <c r="F92" s="317">
        <v>631.30000000000018</v>
      </c>
      <c r="G92" s="317">
        <v>626.35000000000014</v>
      </c>
      <c r="H92" s="317">
        <v>621.85000000000025</v>
      </c>
      <c r="I92" s="317">
        <v>640.75000000000011</v>
      </c>
      <c r="J92" s="317">
        <v>645.24999999999989</v>
      </c>
      <c r="K92" s="317">
        <v>650.20000000000005</v>
      </c>
      <c r="L92" s="304">
        <v>640.29999999999995</v>
      </c>
      <c r="M92" s="304">
        <v>630.85</v>
      </c>
      <c r="N92" s="319">
        <v>14775600</v>
      </c>
      <c r="O92" s="320">
        <v>8.5348506401137982E-4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131.5</v>
      </c>
      <c r="E93" s="316">
        <v>132.29999999999998</v>
      </c>
      <c r="F93" s="317">
        <v>129.29999999999995</v>
      </c>
      <c r="G93" s="317">
        <v>127.09999999999997</v>
      </c>
      <c r="H93" s="317">
        <v>124.09999999999994</v>
      </c>
      <c r="I93" s="317">
        <v>134.49999999999997</v>
      </c>
      <c r="J93" s="317">
        <v>137.50000000000003</v>
      </c>
      <c r="K93" s="317">
        <v>139.69999999999999</v>
      </c>
      <c r="L93" s="304">
        <v>135.30000000000001</v>
      </c>
      <c r="M93" s="304">
        <v>130.1</v>
      </c>
      <c r="N93" s="319">
        <v>15776964</v>
      </c>
      <c r="O93" s="320">
        <v>-9.0349483717235904E-2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165.5</v>
      </c>
      <c r="E94" s="316">
        <v>166.58333333333334</v>
      </c>
      <c r="F94" s="317">
        <v>162.86666666666667</v>
      </c>
      <c r="G94" s="317">
        <v>160.23333333333332</v>
      </c>
      <c r="H94" s="317">
        <v>156.51666666666665</v>
      </c>
      <c r="I94" s="317">
        <v>169.2166666666667</v>
      </c>
      <c r="J94" s="317">
        <v>172.93333333333334</v>
      </c>
      <c r="K94" s="317">
        <v>175.56666666666672</v>
      </c>
      <c r="L94" s="304">
        <v>170.3</v>
      </c>
      <c r="M94" s="304">
        <v>163.95</v>
      </c>
      <c r="N94" s="319">
        <v>15792000</v>
      </c>
      <c r="O94" s="320">
        <v>-9.0361445783132526E-3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368.75</v>
      </c>
      <c r="E95" s="316">
        <v>369.7833333333333</v>
      </c>
      <c r="F95" s="317">
        <v>365.81666666666661</v>
      </c>
      <c r="G95" s="317">
        <v>362.88333333333333</v>
      </c>
      <c r="H95" s="317">
        <v>358.91666666666663</v>
      </c>
      <c r="I95" s="317">
        <v>372.71666666666658</v>
      </c>
      <c r="J95" s="317">
        <v>376.68333333333328</v>
      </c>
      <c r="K95" s="317">
        <v>379.61666666666656</v>
      </c>
      <c r="L95" s="304">
        <v>373.75</v>
      </c>
      <c r="M95" s="304">
        <v>366.85</v>
      </c>
      <c r="N95" s="319">
        <v>9644000</v>
      </c>
      <c r="O95" s="320">
        <v>-3.5131225459805746E-3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7148.4</v>
      </c>
      <c r="E96" s="316">
        <v>7111.5999999999995</v>
      </c>
      <c r="F96" s="317">
        <v>7062.7999999999993</v>
      </c>
      <c r="G96" s="317">
        <v>6977.2</v>
      </c>
      <c r="H96" s="317">
        <v>6928.4</v>
      </c>
      <c r="I96" s="317">
        <v>7197.1999999999989</v>
      </c>
      <c r="J96" s="317">
        <v>7246</v>
      </c>
      <c r="K96" s="317">
        <v>7331.5999999999985</v>
      </c>
      <c r="L96" s="304">
        <v>7160.4</v>
      </c>
      <c r="M96" s="304">
        <v>7026</v>
      </c>
      <c r="N96" s="319">
        <v>2404400</v>
      </c>
      <c r="O96" s="320">
        <v>-4.3892339544513454E-3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531.70000000000005</v>
      </c>
      <c r="E97" s="316">
        <v>531.44999999999993</v>
      </c>
      <c r="F97" s="317">
        <v>525.74999999999989</v>
      </c>
      <c r="G97" s="317">
        <v>519.79999999999995</v>
      </c>
      <c r="H97" s="317">
        <v>514.09999999999991</v>
      </c>
      <c r="I97" s="317">
        <v>537.39999999999986</v>
      </c>
      <c r="J97" s="317">
        <v>543.09999999999991</v>
      </c>
      <c r="K97" s="317">
        <v>549.04999999999984</v>
      </c>
      <c r="L97" s="304">
        <v>537.15</v>
      </c>
      <c r="M97" s="304">
        <v>525.5</v>
      </c>
      <c r="N97" s="319">
        <v>13938750</v>
      </c>
      <c r="O97" s="320">
        <v>-3.2870771899392887E-2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590.4</v>
      </c>
      <c r="E98" s="316">
        <v>593.35</v>
      </c>
      <c r="F98" s="317">
        <v>578.70000000000005</v>
      </c>
      <c r="G98" s="317">
        <v>567</v>
      </c>
      <c r="H98" s="317">
        <v>552.35</v>
      </c>
      <c r="I98" s="317">
        <v>605.05000000000007</v>
      </c>
      <c r="J98" s="317">
        <v>619.69999999999993</v>
      </c>
      <c r="K98" s="317">
        <v>631.40000000000009</v>
      </c>
      <c r="L98" s="304">
        <v>608</v>
      </c>
      <c r="M98" s="304">
        <v>581.65</v>
      </c>
      <c r="N98" s="319">
        <v>2405000</v>
      </c>
      <c r="O98" s="320">
        <v>3.6995515695067267E-2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813.45</v>
      </c>
      <c r="E99" s="316">
        <v>816.1</v>
      </c>
      <c r="F99" s="317">
        <v>804.6</v>
      </c>
      <c r="G99" s="317">
        <v>795.75</v>
      </c>
      <c r="H99" s="317">
        <v>784.25</v>
      </c>
      <c r="I99" s="317">
        <v>824.95</v>
      </c>
      <c r="J99" s="317">
        <v>836.45</v>
      </c>
      <c r="K99" s="317">
        <v>845.30000000000007</v>
      </c>
      <c r="L99" s="304">
        <v>827.6</v>
      </c>
      <c r="M99" s="304">
        <v>807.25</v>
      </c>
      <c r="N99" s="319">
        <v>1735800</v>
      </c>
      <c r="O99" s="320">
        <v>8.9642184557438789E-2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1563.45</v>
      </c>
      <c r="E100" s="316">
        <v>1546.3166666666666</v>
      </c>
      <c r="F100" s="317">
        <v>1513.6833333333332</v>
      </c>
      <c r="G100" s="317">
        <v>1463.9166666666665</v>
      </c>
      <c r="H100" s="317">
        <v>1431.2833333333331</v>
      </c>
      <c r="I100" s="317">
        <v>1596.0833333333333</v>
      </c>
      <c r="J100" s="317">
        <v>1628.7166666666665</v>
      </c>
      <c r="K100" s="317">
        <v>1678.4833333333333</v>
      </c>
      <c r="L100" s="304">
        <v>1578.95</v>
      </c>
      <c r="M100" s="304">
        <v>1496.55</v>
      </c>
      <c r="N100" s="319">
        <v>1793600</v>
      </c>
      <c r="O100" s="320">
        <v>4.4734389561975771E-2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113.8</v>
      </c>
      <c r="E101" s="316">
        <v>115.73333333333335</v>
      </c>
      <c r="F101" s="317">
        <v>108.9666666666667</v>
      </c>
      <c r="G101" s="317">
        <v>104.13333333333335</v>
      </c>
      <c r="H101" s="317">
        <v>97.366666666666703</v>
      </c>
      <c r="I101" s="317">
        <v>120.56666666666669</v>
      </c>
      <c r="J101" s="317">
        <v>127.33333333333334</v>
      </c>
      <c r="K101" s="317">
        <v>132.16666666666669</v>
      </c>
      <c r="L101" s="304">
        <v>122.5</v>
      </c>
      <c r="M101" s="304">
        <v>110.9</v>
      </c>
      <c r="N101" s="319">
        <v>25109000</v>
      </c>
      <c r="O101" s="320">
        <v>-7.4800103172556101E-2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58805.55</v>
      </c>
      <c r="E102" s="316">
        <v>58868.950000000004</v>
      </c>
      <c r="F102" s="317">
        <v>58336.600000000006</v>
      </c>
      <c r="G102" s="317">
        <v>57867.65</v>
      </c>
      <c r="H102" s="317">
        <v>57335.3</v>
      </c>
      <c r="I102" s="317">
        <v>59337.900000000009</v>
      </c>
      <c r="J102" s="317">
        <v>59870.25</v>
      </c>
      <c r="K102" s="317">
        <v>60339.200000000012</v>
      </c>
      <c r="L102" s="304">
        <v>59401.3</v>
      </c>
      <c r="M102" s="304">
        <v>58400</v>
      </c>
      <c r="N102" s="319">
        <v>37340</v>
      </c>
      <c r="O102" s="320">
        <v>-1.2430573922242793E-2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1146.7</v>
      </c>
      <c r="E103" s="316">
        <v>1150.3666666666668</v>
      </c>
      <c r="F103" s="317">
        <v>1132.3333333333335</v>
      </c>
      <c r="G103" s="317">
        <v>1117.9666666666667</v>
      </c>
      <c r="H103" s="317">
        <v>1099.9333333333334</v>
      </c>
      <c r="I103" s="317">
        <v>1164.7333333333336</v>
      </c>
      <c r="J103" s="317">
        <v>1182.7666666666669</v>
      </c>
      <c r="K103" s="317">
        <v>1197.1333333333337</v>
      </c>
      <c r="L103" s="304">
        <v>1168.4000000000001</v>
      </c>
      <c r="M103" s="304">
        <v>1136</v>
      </c>
      <c r="N103" s="319">
        <v>3504000</v>
      </c>
      <c r="O103" s="320">
        <v>3.2258064516129031E-2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30.7</v>
      </c>
      <c r="E104" s="316">
        <v>31.116666666666664</v>
      </c>
      <c r="F104" s="317">
        <v>30.18333333333333</v>
      </c>
      <c r="G104" s="317">
        <v>29.666666666666668</v>
      </c>
      <c r="H104" s="317">
        <v>28.733333333333334</v>
      </c>
      <c r="I104" s="317">
        <v>31.633333333333326</v>
      </c>
      <c r="J104" s="317">
        <v>32.566666666666656</v>
      </c>
      <c r="K104" s="317">
        <v>33.083333333333321</v>
      </c>
      <c r="L104" s="304">
        <v>32.049999999999997</v>
      </c>
      <c r="M104" s="304">
        <v>30.6</v>
      </c>
      <c r="N104" s="319">
        <v>47923000</v>
      </c>
      <c r="O104" s="320">
        <v>4.6011131725417438E-2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3495</v>
      </c>
      <c r="E105" s="316">
        <v>3509.2666666666664</v>
      </c>
      <c r="F105" s="317">
        <v>3456.583333333333</v>
      </c>
      <c r="G105" s="317">
        <v>3418.1666666666665</v>
      </c>
      <c r="H105" s="317">
        <v>3365.4833333333331</v>
      </c>
      <c r="I105" s="317">
        <v>3547.6833333333329</v>
      </c>
      <c r="J105" s="317">
        <v>3600.3666666666663</v>
      </c>
      <c r="K105" s="317">
        <v>3638.7833333333328</v>
      </c>
      <c r="L105" s="304">
        <v>3561.95</v>
      </c>
      <c r="M105" s="304">
        <v>3470.85</v>
      </c>
      <c r="N105" s="319">
        <v>672000</v>
      </c>
      <c r="O105" s="320">
        <v>6.7513899920571885E-2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15976.3</v>
      </c>
      <c r="E106" s="316">
        <v>16029.033333333333</v>
      </c>
      <c r="F106" s="317">
        <v>15870.816666666666</v>
      </c>
      <c r="G106" s="317">
        <v>15765.333333333332</v>
      </c>
      <c r="H106" s="317">
        <v>15607.116666666665</v>
      </c>
      <c r="I106" s="317">
        <v>16134.516666666666</v>
      </c>
      <c r="J106" s="317">
        <v>16292.733333333334</v>
      </c>
      <c r="K106" s="317">
        <v>16398.216666666667</v>
      </c>
      <c r="L106" s="304">
        <v>16187.25</v>
      </c>
      <c r="M106" s="304">
        <v>15923.55</v>
      </c>
      <c r="N106" s="319">
        <v>415950</v>
      </c>
      <c r="O106" s="320">
        <v>1.5874954206862864E-2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81.099999999999994</v>
      </c>
      <c r="E107" s="316">
        <v>81.483333333333334</v>
      </c>
      <c r="F107" s="317">
        <v>80.216666666666669</v>
      </c>
      <c r="G107" s="317">
        <v>79.333333333333329</v>
      </c>
      <c r="H107" s="317">
        <v>78.066666666666663</v>
      </c>
      <c r="I107" s="317">
        <v>82.366666666666674</v>
      </c>
      <c r="J107" s="317">
        <v>83.633333333333354</v>
      </c>
      <c r="K107" s="317">
        <v>84.51666666666668</v>
      </c>
      <c r="L107" s="304">
        <v>82.75</v>
      </c>
      <c r="M107" s="304">
        <v>80.599999999999994</v>
      </c>
      <c r="N107" s="319">
        <v>37647300</v>
      </c>
      <c r="O107" s="320">
        <v>1.4257708073427196E-3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82.95</v>
      </c>
      <c r="E108" s="316">
        <v>83.483333333333334</v>
      </c>
      <c r="F108" s="317">
        <v>82.116666666666674</v>
      </c>
      <c r="G108" s="317">
        <v>81.283333333333346</v>
      </c>
      <c r="H108" s="317">
        <v>79.916666666666686</v>
      </c>
      <c r="I108" s="317">
        <v>84.316666666666663</v>
      </c>
      <c r="J108" s="317">
        <v>85.683333333333309</v>
      </c>
      <c r="K108" s="317">
        <v>86.516666666666652</v>
      </c>
      <c r="L108" s="304">
        <v>84.85</v>
      </c>
      <c r="M108" s="304">
        <v>82.65</v>
      </c>
      <c r="N108" s="319">
        <v>52696500</v>
      </c>
      <c r="O108" s="320">
        <v>2.0757425195981009E-2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69.25</v>
      </c>
      <c r="E109" s="316">
        <v>69.733333333333334</v>
      </c>
      <c r="F109" s="317">
        <v>68.516666666666666</v>
      </c>
      <c r="G109" s="317">
        <v>67.783333333333331</v>
      </c>
      <c r="H109" s="317">
        <v>66.566666666666663</v>
      </c>
      <c r="I109" s="317">
        <v>70.466666666666669</v>
      </c>
      <c r="J109" s="317">
        <v>71.683333333333337</v>
      </c>
      <c r="K109" s="317">
        <v>72.416666666666671</v>
      </c>
      <c r="L109" s="304">
        <v>70.95</v>
      </c>
      <c r="M109" s="304">
        <v>69</v>
      </c>
      <c r="N109" s="319">
        <v>53761400</v>
      </c>
      <c r="O109" s="320">
        <v>2.1805941753256255E-2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20982.5</v>
      </c>
      <c r="E110" s="316">
        <v>20939.216666666667</v>
      </c>
      <c r="F110" s="317">
        <v>20713.033333333333</v>
      </c>
      <c r="G110" s="317">
        <v>20443.566666666666</v>
      </c>
      <c r="H110" s="317">
        <v>20217.383333333331</v>
      </c>
      <c r="I110" s="317">
        <v>21208.683333333334</v>
      </c>
      <c r="J110" s="317">
        <v>21434.866666666669</v>
      </c>
      <c r="K110" s="317">
        <v>21704.333333333336</v>
      </c>
      <c r="L110" s="304">
        <v>21165.4</v>
      </c>
      <c r="M110" s="304">
        <v>20669.75</v>
      </c>
      <c r="N110" s="319">
        <v>98250</v>
      </c>
      <c r="O110" s="320">
        <v>2.6324036352240676E-2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1318.6</v>
      </c>
      <c r="E111" s="316">
        <v>1319.5</v>
      </c>
      <c r="F111" s="317">
        <v>1294.4000000000001</v>
      </c>
      <c r="G111" s="317">
        <v>1270.2</v>
      </c>
      <c r="H111" s="317">
        <v>1245.1000000000001</v>
      </c>
      <c r="I111" s="317">
        <v>1343.7</v>
      </c>
      <c r="J111" s="317">
        <v>1368.8</v>
      </c>
      <c r="K111" s="317">
        <v>1393</v>
      </c>
      <c r="L111" s="304">
        <v>1344.6</v>
      </c>
      <c r="M111" s="304">
        <v>1295.3</v>
      </c>
      <c r="N111" s="319">
        <v>3184500</v>
      </c>
      <c r="O111" s="320">
        <v>-1.8144819399694759E-2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218.95</v>
      </c>
      <c r="E112" s="316">
        <v>219.88333333333333</v>
      </c>
      <c r="F112" s="317">
        <v>217.06666666666666</v>
      </c>
      <c r="G112" s="317">
        <v>215.18333333333334</v>
      </c>
      <c r="H112" s="317">
        <v>212.36666666666667</v>
      </c>
      <c r="I112" s="317">
        <v>221.76666666666665</v>
      </c>
      <c r="J112" s="317">
        <v>224.58333333333331</v>
      </c>
      <c r="K112" s="317">
        <v>226.46666666666664</v>
      </c>
      <c r="L112" s="304">
        <v>222.7</v>
      </c>
      <c r="M112" s="304">
        <v>218</v>
      </c>
      <c r="N112" s="319">
        <v>12036000</v>
      </c>
      <c r="O112" s="320">
        <v>-1.6425594508457955E-2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86.25</v>
      </c>
      <c r="E113" s="316">
        <v>86.816666666666677</v>
      </c>
      <c r="F113" s="317">
        <v>84.833333333333357</v>
      </c>
      <c r="G113" s="317">
        <v>83.416666666666686</v>
      </c>
      <c r="H113" s="317">
        <v>81.433333333333366</v>
      </c>
      <c r="I113" s="317">
        <v>88.233333333333348</v>
      </c>
      <c r="J113" s="317">
        <v>90.216666666666669</v>
      </c>
      <c r="K113" s="317">
        <v>91.63333333333334</v>
      </c>
      <c r="L113" s="304">
        <v>88.8</v>
      </c>
      <c r="M113" s="304">
        <v>85.4</v>
      </c>
      <c r="N113" s="319">
        <v>44125400</v>
      </c>
      <c r="O113" s="320">
        <v>6.3631221719457013E-3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1485.65</v>
      </c>
      <c r="E114" s="316">
        <v>1483.0833333333333</v>
      </c>
      <c r="F114" s="317">
        <v>1473.9666666666665</v>
      </c>
      <c r="G114" s="317">
        <v>1462.2833333333333</v>
      </c>
      <c r="H114" s="317">
        <v>1453.1666666666665</v>
      </c>
      <c r="I114" s="317">
        <v>1494.7666666666664</v>
      </c>
      <c r="J114" s="317">
        <v>1503.8833333333332</v>
      </c>
      <c r="K114" s="317">
        <v>1515.5666666666664</v>
      </c>
      <c r="L114" s="304">
        <v>1492.2</v>
      </c>
      <c r="M114" s="304">
        <v>1471.4</v>
      </c>
      <c r="N114" s="319">
        <v>3363000</v>
      </c>
      <c r="O114" s="320">
        <v>1.4889815366289458E-3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28.4</v>
      </c>
      <c r="E115" s="316">
        <v>28.8</v>
      </c>
      <c r="F115" s="317">
        <v>27.75</v>
      </c>
      <c r="G115" s="317">
        <v>27.099999999999998</v>
      </c>
      <c r="H115" s="317">
        <v>26.049999999999997</v>
      </c>
      <c r="I115" s="317">
        <v>29.450000000000003</v>
      </c>
      <c r="J115" s="317">
        <v>30.500000000000007</v>
      </c>
      <c r="K115" s="317">
        <v>31.150000000000006</v>
      </c>
      <c r="L115" s="304">
        <v>29.85</v>
      </c>
      <c r="M115" s="304">
        <v>28.15</v>
      </c>
      <c r="N115" s="319">
        <v>70196000</v>
      </c>
      <c r="O115" s="320">
        <v>1.2315768221280032E-2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160.19999999999999</v>
      </c>
      <c r="E116" s="316">
        <v>160.73333333333335</v>
      </c>
      <c r="F116" s="317">
        <v>158.56666666666669</v>
      </c>
      <c r="G116" s="317">
        <v>156.93333333333334</v>
      </c>
      <c r="H116" s="317">
        <v>154.76666666666668</v>
      </c>
      <c r="I116" s="317">
        <v>162.3666666666667</v>
      </c>
      <c r="J116" s="317">
        <v>164.53333333333333</v>
      </c>
      <c r="K116" s="317">
        <v>166.16666666666671</v>
      </c>
      <c r="L116" s="304">
        <v>162.9</v>
      </c>
      <c r="M116" s="304">
        <v>159.1</v>
      </c>
      <c r="N116" s="319">
        <v>18872000</v>
      </c>
      <c r="O116" s="320">
        <v>-1.400208986415883E-2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1244.3499999999999</v>
      </c>
      <c r="E117" s="316">
        <v>1251.5666666666668</v>
      </c>
      <c r="F117" s="317">
        <v>1222.4333333333336</v>
      </c>
      <c r="G117" s="317">
        <v>1200.5166666666669</v>
      </c>
      <c r="H117" s="317">
        <v>1171.3833333333337</v>
      </c>
      <c r="I117" s="317">
        <v>1273.4833333333336</v>
      </c>
      <c r="J117" s="317">
        <v>1302.6166666666668</v>
      </c>
      <c r="K117" s="317">
        <v>1324.5333333333335</v>
      </c>
      <c r="L117" s="304">
        <v>1280.7</v>
      </c>
      <c r="M117" s="304">
        <v>1229.6500000000001</v>
      </c>
      <c r="N117" s="319">
        <v>1728936</v>
      </c>
      <c r="O117" s="320">
        <v>1.1910433539780848E-2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758.4</v>
      </c>
      <c r="E118" s="316">
        <v>766.33333333333337</v>
      </c>
      <c r="F118" s="317">
        <v>745.7166666666667</v>
      </c>
      <c r="G118" s="317">
        <v>733.0333333333333</v>
      </c>
      <c r="H118" s="317">
        <v>712.41666666666663</v>
      </c>
      <c r="I118" s="317">
        <v>779.01666666666677</v>
      </c>
      <c r="J118" s="317">
        <v>799.63333333333333</v>
      </c>
      <c r="K118" s="317">
        <v>812.31666666666683</v>
      </c>
      <c r="L118" s="304">
        <v>786.95</v>
      </c>
      <c r="M118" s="304">
        <v>753.65</v>
      </c>
      <c r="N118" s="319">
        <v>1350650</v>
      </c>
      <c r="O118" s="320">
        <v>-4.6218487394957986E-2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175.05</v>
      </c>
      <c r="E119" s="316">
        <v>177.78333333333333</v>
      </c>
      <c r="F119" s="317">
        <v>171.06666666666666</v>
      </c>
      <c r="G119" s="317">
        <v>167.08333333333334</v>
      </c>
      <c r="H119" s="317">
        <v>160.36666666666667</v>
      </c>
      <c r="I119" s="317">
        <v>181.76666666666665</v>
      </c>
      <c r="J119" s="317">
        <v>188.48333333333329</v>
      </c>
      <c r="K119" s="317">
        <v>192.46666666666664</v>
      </c>
      <c r="L119" s="304">
        <v>184.5</v>
      </c>
      <c r="M119" s="304">
        <v>173.8</v>
      </c>
      <c r="N119" s="319">
        <v>15644200</v>
      </c>
      <c r="O119" s="320">
        <v>-2.6520802254268194E-3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96.25</v>
      </c>
      <c r="E120" s="316">
        <v>97.216666666666654</v>
      </c>
      <c r="F120" s="317">
        <v>94.933333333333309</v>
      </c>
      <c r="G120" s="317">
        <v>93.61666666666666</v>
      </c>
      <c r="H120" s="317">
        <v>91.333333333333314</v>
      </c>
      <c r="I120" s="317">
        <v>98.533333333333303</v>
      </c>
      <c r="J120" s="317">
        <v>100.81666666666663</v>
      </c>
      <c r="K120" s="317">
        <v>102.1333333333333</v>
      </c>
      <c r="L120" s="304">
        <v>99.5</v>
      </c>
      <c r="M120" s="304">
        <v>95.9</v>
      </c>
      <c r="N120" s="319">
        <v>21822000</v>
      </c>
      <c r="O120" s="320">
        <v>2.3641992682240362E-2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2239.6999999999998</v>
      </c>
      <c r="E121" s="316">
        <v>2244.2166666666667</v>
      </c>
      <c r="F121" s="317">
        <v>2226.4833333333336</v>
      </c>
      <c r="G121" s="317">
        <v>2213.2666666666669</v>
      </c>
      <c r="H121" s="317">
        <v>2195.5333333333338</v>
      </c>
      <c r="I121" s="317">
        <v>2257.4333333333334</v>
      </c>
      <c r="J121" s="317">
        <v>2275.1666666666661</v>
      </c>
      <c r="K121" s="317">
        <v>2288.3833333333332</v>
      </c>
      <c r="L121" s="304">
        <v>2261.9499999999998</v>
      </c>
      <c r="M121" s="304">
        <v>2231</v>
      </c>
      <c r="N121" s="319">
        <v>31653905</v>
      </c>
      <c r="O121" s="320">
        <v>-1.3689792450158141E-2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33.75</v>
      </c>
      <c r="E122" s="316">
        <v>33.916666666666664</v>
      </c>
      <c r="F122" s="317">
        <v>33.033333333333331</v>
      </c>
      <c r="G122" s="317">
        <v>32.31666666666667</v>
      </c>
      <c r="H122" s="317">
        <v>31.433333333333337</v>
      </c>
      <c r="I122" s="317">
        <v>34.633333333333326</v>
      </c>
      <c r="J122" s="317">
        <v>35.516666666666666</v>
      </c>
      <c r="K122" s="317">
        <v>36.23333333333332</v>
      </c>
      <c r="L122" s="304">
        <v>34.799999999999997</v>
      </c>
      <c r="M122" s="304">
        <v>33.200000000000003</v>
      </c>
      <c r="N122" s="319">
        <v>60135000</v>
      </c>
      <c r="O122" s="320">
        <v>6.386554621848739E-2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792.35</v>
      </c>
      <c r="E123" s="316">
        <v>797.58333333333337</v>
      </c>
      <c r="F123" s="317">
        <v>782.91666666666674</v>
      </c>
      <c r="G123" s="317">
        <v>773.48333333333335</v>
      </c>
      <c r="H123" s="317">
        <v>758.81666666666672</v>
      </c>
      <c r="I123" s="317">
        <v>807.01666666666677</v>
      </c>
      <c r="J123" s="317">
        <v>821.68333333333351</v>
      </c>
      <c r="K123" s="317">
        <v>831.11666666666679</v>
      </c>
      <c r="L123" s="304">
        <v>812.25</v>
      </c>
      <c r="M123" s="304">
        <v>788.15</v>
      </c>
      <c r="N123" s="319">
        <v>5539500</v>
      </c>
      <c r="O123" s="320">
        <v>-2.3661599471249174E-2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199.5</v>
      </c>
      <c r="E124" s="316">
        <v>201.29999999999998</v>
      </c>
      <c r="F124" s="317">
        <v>195.89999999999998</v>
      </c>
      <c r="G124" s="317">
        <v>192.29999999999998</v>
      </c>
      <c r="H124" s="317">
        <v>186.89999999999998</v>
      </c>
      <c r="I124" s="317">
        <v>204.89999999999998</v>
      </c>
      <c r="J124" s="317">
        <v>210.3</v>
      </c>
      <c r="K124" s="317">
        <v>213.89999999999998</v>
      </c>
      <c r="L124" s="304">
        <v>206.7</v>
      </c>
      <c r="M124" s="304">
        <v>197.7</v>
      </c>
      <c r="N124" s="319">
        <v>105435000</v>
      </c>
      <c r="O124" s="320">
        <v>-2.8580115536637276E-2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20967.400000000001</v>
      </c>
      <c r="E125" s="316">
        <v>21075.8</v>
      </c>
      <c r="F125" s="317">
        <v>20751.599999999999</v>
      </c>
      <c r="G125" s="317">
        <v>20535.8</v>
      </c>
      <c r="H125" s="317">
        <v>20211.599999999999</v>
      </c>
      <c r="I125" s="317">
        <v>21291.599999999999</v>
      </c>
      <c r="J125" s="317">
        <v>21615.800000000003</v>
      </c>
      <c r="K125" s="317">
        <v>21831.599999999999</v>
      </c>
      <c r="L125" s="304">
        <v>21400</v>
      </c>
      <c r="M125" s="304">
        <v>20860</v>
      </c>
      <c r="N125" s="319">
        <v>140350</v>
      </c>
      <c r="O125" s="320">
        <v>-1.9902234636871508E-2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1265</v>
      </c>
      <c r="E126" s="316">
        <v>1273.6666666666667</v>
      </c>
      <c r="F126" s="317">
        <v>1253.3333333333335</v>
      </c>
      <c r="G126" s="317">
        <v>1241.6666666666667</v>
      </c>
      <c r="H126" s="317">
        <v>1221.3333333333335</v>
      </c>
      <c r="I126" s="317">
        <v>1285.3333333333335</v>
      </c>
      <c r="J126" s="317">
        <v>1305.666666666667</v>
      </c>
      <c r="K126" s="317">
        <v>1317.3333333333335</v>
      </c>
      <c r="L126" s="304">
        <v>1294</v>
      </c>
      <c r="M126" s="304">
        <v>1262</v>
      </c>
      <c r="N126" s="319">
        <v>1918400</v>
      </c>
      <c r="O126" s="320">
        <v>-7.1164247082265873E-3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4392.95</v>
      </c>
      <c r="E127" s="316">
        <v>4364.166666666667</v>
      </c>
      <c r="F127" s="317">
        <v>4303.5833333333339</v>
      </c>
      <c r="G127" s="317">
        <v>4214.2166666666672</v>
      </c>
      <c r="H127" s="317">
        <v>4153.6333333333341</v>
      </c>
      <c r="I127" s="317">
        <v>4453.5333333333338</v>
      </c>
      <c r="J127" s="317">
        <v>4514.1166666666677</v>
      </c>
      <c r="K127" s="317">
        <v>4603.4833333333336</v>
      </c>
      <c r="L127" s="304">
        <v>4424.75</v>
      </c>
      <c r="M127" s="304">
        <v>4274.8</v>
      </c>
      <c r="N127" s="319">
        <v>759000</v>
      </c>
      <c r="O127" s="320">
        <v>7.2412575061815615E-2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662.15</v>
      </c>
      <c r="E128" s="316">
        <v>658.38333333333333</v>
      </c>
      <c r="F128" s="317">
        <v>647.76666666666665</v>
      </c>
      <c r="G128" s="317">
        <v>633.38333333333333</v>
      </c>
      <c r="H128" s="317">
        <v>622.76666666666665</v>
      </c>
      <c r="I128" s="317">
        <v>672.76666666666665</v>
      </c>
      <c r="J128" s="317">
        <v>683.38333333333321</v>
      </c>
      <c r="K128" s="317">
        <v>697.76666666666665</v>
      </c>
      <c r="L128" s="304">
        <v>669</v>
      </c>
      <c r="M128" s="304">
        <v>644</v>
      </c>
      <c r="N128" s="319">
        <v>4136067</v>
      </c>
      <c r="O128" s="320">
        <v>-3.4713574097135741E-2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516.15</v>
      </c>
      <c r="E129" s="316">
        <v>515.5333333333333</v>
      </c>
      <c r="F129" s="317">
        <v>511.91666666666663</v>
      </c>
      <c r="G129" s="317">
        <v>507.68333333333334</v>
      </c>
      <c r="H129" s="317">
        <v>504.06666666666666</v>
      </c>
      <c r="I129" s="317">
        <v>519.76666666666665</v>
      </c>
      <c r="J129" s="317">
        <v>523.38333333333344</v>
      </c>
      <c r="K129" s="317">
        <v>527.61666666666656</v>
      </c>
      <c r="L129" s="304">
        <v>519.15</v>
      </c>
      <c r="M129" s="304">
        <v>511.3</v>
      </c>
      <c r="N129" s="319">
        <v>37543800</v>
      </c>
      <c r="O129" s="320">
        <v>-9.6859516447490965E-4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450.9</v>
      </c>
      <c r="E130" s="316">
        <v>455.64999999999992</v>
      </c>
      <c r="F130" s="317">
        <v>444.34999999999985</v>
      </c>
      <c r="G130" s="317">
        <v>437.79999999999995</v>
      </c>
      <c r="H130" s="317">
        <v>426.49999999999989</v>
      </c>
      <c r="I130" s="317">
        <v>462.19999999999982</v>
      </c>
      <c r="J130" s="317">
        <v>473.49999999999989</v>
      </c>
      <c r="K130" s="317">
        <v>480.04999999999978</v>
      </c>
      <c r="L130" s="304">
        <v>466.95</v>
      </c>
      <c r="M130" s="304">
        <v>449.1</v>
      </c>
      <c r="N130" s="319">
        <v>4213500</v>
      </c>
      <c r="O130" s="320">
        <v>6.9280548153787591E-2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301.2</v>
      </c>
      <c r="E131" s="316">
        <v>301.88333333333333</v>
      </c>
      <c r="F131" s="317">
        <v>299.31666666666666</v>
      </c>
      <c r="G131" s="317">
        <v>297.43333333333334</v>
      </c>
      <c r="H131" s="317">
        <v>294.86666666666667</v>
      </c>
      <c r="I131" s="317">
        <v>303.76666666666665</v>
      </c>
      <c r="J131" s="317">
        <v>306.33333333333326</v>
      </c>
      <c r="K131" s="317">
        <v>308.21666666666664</v>
      </c>
      <c r="L131" s="304">
        <v>304.45</v>
      </c>
      <c r="M131" s="304">
        <v>300</v>
      </c>
      <c r="N131" s="319">
        <v>5982000</v>
      </c>
      <c r="O131" s="320">
        <v>-9.2745942365021535E-3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476.95</v>
      </c>
      <c r="E132" s="316">
        <v>478.13333333333338</v>
      </c>
      <c r="F132" s="317">
        <v>471.26666666666677</v>
      </c>
      <c r="G132" s="317">
        <v>465.58333333333337</v>
      </c>
      <c r="H132" s="317">
        <v>458.71666666666675</v>
      </c>
      <c r="I132" s="317">
        <v>483.81666666666678</v>
      </c>
      <c r="J132" s="317">
        <v>490.68333333333345</v>
      </c>
      <c r="K132" s="317">
        <v>496.36666666666679</v>
      </c>
      <c r="L132" s="304">
        <v>485</v>
      </c>
      <c r="M132" s="304">
        <v>472.45</v>
      </c>
      <c r="N132" s="319">
        <v>21910500</v>
      </c>
      <c r="O132" s="320">
        <v>2.2169038921778562E-2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136.30000000000001</v>
      </c>
      <c r="E133" s="316">
        <v>136.58333333333334</v>
      </c>
      <c r="F133" s="317">
        <v>132.91666666666669</v>
      </c>
      <c r="G133" s="317">
        <v>129.53333333333333</v>
      </c>
      <c r="H133" s="317">
        <v>125.86666666666667</v>
      </c>
      <c r="I133" s="317">
        <v>139.9666666666667</v>
      </c>
      <c r="J133" s="317">
        <v>143.63333333333338</v>
      </c>
      <c r="K133" s="317">
        <v>147.01666666666671</v>
      </c>
      <c r="L133" s="304">
        <v>140.25</v>
      </c>
      <c r="M133" s="304">
        <v>133.19999999999999</v>
      </c>
      <c r="N133" s="319">
        <v>73039800</v>
      </c>
      <c r="O133" s="320">
        <v>-2.9095317472344295E-2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53.05</v>
      </c>
      <c r="E134" s="316">
        <v>53.683333333333337</v>
      </c>
      <c r="F134" s="317">
        <v>52.266666666666673</v>
      </c>
      <c r="G134" s="317">
        <v>51.483333333333334</v>
      </c>
      <c r="H134" s="317">
        <v>50.06666666666667</v>
      </c>
      <c r="I134" s="317">
        <v>54.466666666666676</v>
      </c>
      <c r="J134" s="317">
        <v>55.883333333333333</v>
      </c>
      <c r="K134" s="317">
        <v>56.666666666666679</v>
      </c>
      <c r="L134" s="304">
        <v>55.1</v>
      </c>
      <c r="M134" s="304">
        <v>52.9</v>
      </c>
      <c r="N134" s="319">
        <v>69741000</v>
      </c>
      <c r="O134" s="320">
        <v>-3.8699690402476783E-4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371.5</v>
      </c>
      <c r="E135" s="316">
        <v>370.68333333333334</v>
      </c>
      <c r="F135" s="317">
        <v>363.4666666666667</v>
      </c>
      <c r="G135" s="317">
        <v>355.43333333333334</v>
      </c>
      <c r="H135" s="317">
        <v>348.2166666666667</v>
      </c>
      <c r="I135" s="317">
        <v>378.7166666666667</v>
      </c>
      <c r="J135" s="317">
        <v>385.93333333333328</v>
      </c>
      <c r="K135" s="317">
        <v>393.9666666666667</v>
      </c>
      <c r="L135" s="304">
        <v>377.9</v>
      </c>
      <c r="M135" s="304">
        <v>362.65</v>
      </c>
      <c r="N135" s="319">
        <v>25654700</v>
      </c>
      <c r="O135" s="320">
        <v>-6.255761885947583E-3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2830.15</v>
      </c>
      <c r="E136" s="316">
        <v>2828.2999999999997</v>
      </c>
      <c r="F136" s="317">
        <v>2803.8499999999995</v>
      </c>
      <c r="G136" s="317">
        <v>2777.5499999999997</v>
      </c>
      <c r="H136" s="317">
        <v>2753.0999999999995</v>
      </c>
      <c r="I136" s="317">
        <v>2854.5999999999995</v>
      </c>
      <c r="J136" s="317">
        <v>2879.0499999999993</v>
      </c>
      <c r="K136" s="317">
        <v>2905.3499999999995</v>
      </c>
      <c r="L136" s="304">
        <v>2852.75</v>
      </c>
      <c r="M136" s="304">
        <v>2802</v>
      </c>
      <c r="N136" s="319">
        <v>8030700</v>
      </c>
      <c r="O136" s="320">
        <v>5.1661821324742674E-2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860.8</v>
      </c>
      <c r="E137" s="316">
        <v>860.1</v>
      </c>
      <c r="F137" s="317">
        <v>851.7</v>
      </c>
      <c r="G137" s="317">
        <v>842.6</v>
      </c>
      <c r="H137" s="317">
        <v>834.2</v>
      </c>
      <c r="I137" s="317">
        <v>869.2</v>
      </c>
      <c r="J137" s="317">
        <v>877.59999999999991</v>
      </c>
      <c r="K137" s="317">
        <v>886.7</v>
      </c>
      <c r="L137" s="304">
        <v>868.5</v>
      </c>
      <c r="M137" s="304">
        <v>851</v>
      </c>
      <c r="N137" s="319">
        <v>12028800</v>
      </c>
      <c r="O137" s="320">
        <v>3.7681159420289857E-2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1262.4000000000001</v>
      </c>
      <c r="E138" s="316">
        <v>1256.6666666666667</v>
      </c>
      <c r="F138" s="317">
        <v>1247.0833333333335</v>
      </c>
      <c r="G138" s="317">
        <v>1231.7666666666667</v>
      </c>
      <c r="H138" s="317">
        <v>1222.1833333333334</v>
      </c>
      <c r="I138" s="317">
        <v>1271.9833333333336</v>
      </c>
      <c r="J138" s="317">
        <v>1281.5666666666671</v>
      </c>
      <c r="K138" s="317">
        <v>1296.8833333333337</v>
      </c>
      <c r="L138" s="304">
        <v>1266.25</v>
      </c>
      <c r="M138" s="304">
        <v>1241.3499999999999</v>
      </c>
      <c r="N138" s="319">
        <v>5646750</v>
      </c>
      <c r="O138" s="320">
        <v>-2.6556898154295579E-4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2853.45</v>
      </c>
      <c r="E139" s="316">
        <v>2838.4833333333331</v>
      </c>
      <c r="F139" s="317">
        <v>2816.6166666666663</v>
      </c>
      <c r="G139" s="317">
        <v>2779.7833333333333</v>
      </c>
      <c r="H139" s="317">
        <v>2757.9166666666665</v>
      </c>
      <c r="I139" s="317">
        <v>2875.3166666666662</v>
      </c>
      <c r="J139" s="317">
        <v>2897.1833333333329</v>
      </c>
      <c r="K139" s="317">
        <v>2934.016666666666</v>
      </c>
      <c r="L139" s="304">
        <v>2860.35</v>
      </c>
      <c r="M139" s="304">
        <v>2801.65</v>
      </c>
      <c r="N139" s="319">
        <v>860500</v>
      </c>
      <c r="O139" s="320">
        <v>-4.2292710072342796E-2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299.14999999999998</v>
      </c>
      <c r="E140" s="316">
        <v>300.84999999999997</v>
      </c>
      <c r="F140" s="317">
        <v>296.19999999999993</v>
      </c>
      <c r="G140" s="317">
        <v>293.24999999999994</v>
      </c>
      <c r="H140" s="317">
        <v>288.59999999999991</v>
      </c>
      <c r="I140" s="317">
        <v>303.79999999999995</v>
      </c>
      <c r="J140" s="317">
        <v>308.44999999999993</v>
      </c>
      <c r="K140" s="317">
        <v>311.39999999999998</v>
      </c>
      <c r="L140" s="304">
        <v>305.5</v>
      </c>
      <c r="M140" s="304">
        <v>297.89999999999998</v>
      </c>
      <c r="N140" s="319">
        <v>3042000</v>
      </c>
      <c r="O140" s="320">
        <v>2.3208879919273461E-2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470.1</v>
      </c>
      <c r="E141" s="316">
        <v>470.61666666666662</v>
      </c>
      <c r="F141" s="317">
        <v>463.03333333333325</v>
      </c>
      <c r="G141" s="317">
        <v>455.96666666666664</v>
      </c>
      <c r="H141" s="317">
        <v>448.38333333333327</v>
      </c>
      <c r="I141" s="317">
        <v>477.68333333333322</v>
      </c>
      <c r="J141" s="317">
        <v>485.26666666666659</v>
      </c>
      <c r="K141" s="317">
        <v>492.3333333333332</v>
      </c>
      <c r="L141" s="304">
        <v>478.2</v>
      </c>
      <c r="M141" s="304">
        <v>463.55</v>
      </c>
      <c r="N141" s="319">
        <v>5115600</v>
      </c>
      <c r="O141" s="320">
        <v>2.9005913827090959E-2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974.6</v>
      </c>
      <c r="E142" s="316">
        <v>979.9666666666667</v>
      </c>
      <c r="F142" s="317">
        <v>965.08333333333337</v>
      </c>
      <c r="G142" s="317">
        <v>955.56666666666672</v>
      </c>
      <c r="H142" s="317">
        <v>940.68333333333339</v>
      </c>
      <c r="I142" s="317">
        <v>989.48333333333335</v>
      </c>
      <c r="J142" s="317">
        <v>1004.3666666666666</v>
      </c>
      <c r="K142" s="317">
        <v>1013.8833333333333</v>
      </c>
      <c r="L142" s="304">
        <v>994.85</v>
      </c>
      <c r="M142" s="304">
        <v>970.45</v>
      </c>
      <c r="N142" s="319">
        <v>1374100</v>
      </c>
      <c r="O142" s="320">
        <v>3.3701948393891519E-2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4327.05</v>
      </c>
      <c r="E143" s="316">
        <v>4320.6500000000005</v>
      </c>
      <c r="F143" s="317">
        <v>4268.3500000000013</v>
      </c>
      <c r="G143" s="317">
        <v>4209.6500000000005</v>
      </c>
      <c r="H143" s="317">
        <v>4157.3500000000013</v>
      </c>
      <c r="I143" s="317">
        <v>4379.3500000000013</v>
      </c>
      <c r="J143" s="317">
        <v>4431.6500000000005</v>
      </c>
      <c r="K143" s="317">
        <v>4490.3500000000013</v>
      </c>
      <c r="L143" s="304">
        <v>4372.95</v>
      </c>
      <c r="M143" s="304">
        <v>4261.95</v>
      </c>
      <c r="N143" s="319">
        <v>1921400</v>
      </c>
      <c r="O143" s="320">
        <v>2.6498557538198526E-2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507.5</v>
      </c>
      <c r="E144" s="316">
        <v>503.61666666666662</v>
      </c>
      <c r="F144" s="317">
        <v>498.63333333333321</v>
      </c>
      <c r="G144" s="317">
        <v>489.76666666666659</v>
      </c>
      <c r="H144" s="317">
        <v>484.78333333333319</v>
      </c>
      <c r="I144" s="317">
        <v>512.48333333333323</v>
      </c>
      <c r="J144" s="317">
        <v>517.4666666666667</v>
      </c>
      <c r="K144" s="317">
        <v>526.33333333333326</v>
      </c>
      <c r="L144" s="304">
        <v>508.6</v>
      </c>
      <c r="M144" s="304">
        <v>494.75</v>
      </c>
      <c r="N144" s="319">
        <v>9711000</v>
      </c>
      <c r="O144" s="320">
        <v>-7.5727381426863296E-3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97.3</v>
      </c>
      <c r="E145" s="316">
        <v>100.55</v>
      </c>
      <c r="F145" s="317">
        <v>91.699999999999989</v>
      </c>
      <c r="G145" s="317">
        <v>86.1</v>
      </c>
      <c r="H145" s="317">
        <v>77.249999999999986</v>
      </c>
      <c r="I145" s="317">
        <v>106.14999999999999</v>
      </c>
      <c r="J145" s="317">
        <v>114.99999999999999</v>
      </c>
      <c r="K145" s="317">
        <v>120.6</v>
      </c>
      <c r="L145" s="304">
        <v>109.4</v>
      </c>
      <c r="M145" s="304">
        <v>94.95</v>
      </c>
      <c r="N145" s="319">
        <v>58955800</v>
      </c>
      <c r="O145" s="320">
        <v>-0.17870098462601486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680.45</v>
      </c>
      <c r="E146" s="316">
        <v>683.9666666666667</v>
      </c>
      <c r="F146" s="317">
        <v>674.68333333333339</v>
      </c>
      <c r="G146" s="317">
        <v>668.91666666666674</v>
      </c>
      <c r="H146" s="317">
        <v>659.63333333333344</v>
      </c>
      <c r="I146" s="317">
        <v>689.73333333333335</v>
      </c>
      <c r="J146" s="317">
        <v>699.01666666666665</v>
      </c>
      <c r="K146" s="317">
        <v>704.7833333333333</v>
      </c>
      <c r="L146" s="304">
        <v>693.25</v>
      </c>
      <c r="M146" s="304">
        <v>678.2</v>
      </c>
      <c r="N146" s="319">
        <v>2144000</v>
      </c>
      <c r="O146" s="320">
        <v>3.1265031265031266E-2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379.15</v>
      </c>
      <c r="E147" s="316">
        <v>376.7833333333333</v>
      </c>
      <c r="F147" s="317">
        <v>372.36666666666662</v>
      </c>
      <c r="G147" s="317">
        <v>365.58333333333331</v>
      </c>
      <c r="H147" s="317">
        <v>361.16666666666663</v>
      </c>
      <c r="I147" s="317">
        <v>383.56666666666661</v>
      </c>
      <c r="J147" s="317">
        <v>387.98333333333335</v>
      </c>
      <c r="K147" s="317">
        <v>394.76666666666659</v>
      </c>
      <c r="L147" s="304">
        <v>381.2</v>
      </c>
      <c r="M147" s="304">
        <v>370</v>
      </c>
      <c r="N147" s="319">
        <v>33484800</v>
      </c>
      <c r="O147" s="320">
        <v>0.12734324499030381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190.7</v>
      </c>
      <c r="E148" s="316">
        <v>192.18333333333331</v>
      </c>
      <c r="F148" s="317">
        <v>185.56666666666661</v>
      </c>
      <c r="G148" s="317">
        <v>180.43333333333331</v>
      </c>
      <c r="H148" s="317">
        <v>173.81666666666661</v>
      </c>
      <c r="I148" s="317">
        <v>197.31666666666661</v>
      </c>
      <c r="J148" s="317">
        <v>203.93333333333334</v>
      </c>
      <c r="K148" s="317">
        <v>209.06666666666661</v>
      </c>
      <c r="L148" s="304">
        <v>198.8</v>
      </c>
      <c r="M148" s="304">
        <v>187.05</v>
      </c>
      <c r="N148" s="319">
        <v>33501000</v>
      </c>
      <c r="O148" s="320">
        <v>3.283388827229005E-2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33" sqref="F3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44117</v>
      </c>
    </row>
    <row r="7" spans="1:15">
      <c r="A7"/>
    </row>
    <row r="8" spans="1:15" ht="28.5" customHeight="1">
      <c r="A8" s="537" t="s">
        <v>16</v>
      </c>
      <c r="B8" s="538" t="s">
        <v>18</v>
      </c>
      <c r="C8" s="536" t="s">
        <v>19</v>
      </c>
      <c r="D8" s="536" t="s">
        <v>20</v>
      </c>
      <c r="E8" s="536" t="s">
        <v>21</v>
      </c>
      <c r="F8" s="536"/>
      <c r="G8" s="536"/>
      <c r="H8" s="536" t="s">
        <v>22</v>
      </c>
      <c r="I8" s="536"/>
      <c r="J8" s="536"/>
      <c r="K8" s="274"/>
      <c r="L8" s="282"/>
      <c r="M8" s="282"/>
    </row>
    <row r="9" spans="1:15" ht="36" customHeight="1">
      <c r="A9" s="532"/>
      <c r="B9" s="534"/>
      <c r="C9" s="539" t="s">
        <v>23</v>
      </c>
      <c r="D9" s="53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11930.95</v>
      </c>
      <c r="D10" s="303">
        <v>11940.066666666666</v>
      </c>
      <c r="E10" s="303">
        <v>11858.083333333332</v>
      </c>
      <c r="F10" s="303">
        <v>11785.216666666667</v>
      </c>
      <c r="G10" s="303">
        <v>11703.233333333334</v>
      </c>
      <c r="H10" s="303">
        <v>12012.933333333331</v>
      </c>
      <c r="I10" s="303">
        <v>12094.916666666664</v>
      </c>
      <c r="J10" s="303">
        <v>12167.783333333329</v>
      </c>
      <c r="K10" s="302">
        <v>12022.05</v>
      </c>
      <c r="L10" s="302">
        <v>11867.2</v>
      </c>
      <c r="M10" s="307"/>
    </row>
    <row r="11" spans="1:15">
      <c r="A11" s="301">
        <v>2</v>
      </c>
      <c r="B11" s="277" t="s">
        <v>220</v>
      </c>
      <c r="C11" s="304">
        <v>23712.799999999999</v>
      </c>
      <c r="D11" s="279">
        <v>23818.583333333332</v>
      </c>
      <c r="E11" s="279">
        <v>23446.816666666666</v>
      </c>
      <c r="F11" s="279">
        <v>23180.833333333332</v>
      </c>
      <c r="G11" s="279">
        <v>22809.066666666666</v>
      </c>
      <c r="H11" s="279">
        <v>24084.566666666666</v>
      </c>
      <c r="I11" s="279">
        <v>24456.333333333336</v>
      </c>
      <c r="J11" s="279">
        <v>24722.316666666666</v>
      </c>
      <c r="K11" s="304">
        <v>24190.35</v>
      </c>
      <c r="L11" s="304">
        <v>23552.6</v>
      </c>
      <c r="M11" s="307"/>
    </row>
    <row r="12" spans="1:15">
      <c r="A12" s="301">
        <v>3</v>
      </c>
      <c r="B12" s="285" t="s">
        <v>221</v>
      </c>
      <c r="C12" s="304">
        <v>1299.45</v>
      </c>
      <c r="D12" s="279">
        <v>1304.1166666666666</v>
      </c>
      <c r="E12" s="279">
        <v>1291.1833333333332</v>
      </c>
      <c r="F12" s="279">
        <v>1282.9166666666665</v>
      </c>
      <c r="G12" s="279">
        <v>1269.9833333333331</v>
      </c>
      <c r="H12" s="279">
        <v>1312.3833333333332</v>
      </c>
      <c r="I12" s="279">
        <v>1325.3166666666666</v>
      </c>
      <c r="J12" s="279">
        <v>1333.5833333333333</v>
      </c>
      <c r="K12" s="304">
        <v>1317.05</v>
      </c>
      <c r="L12" s="304">
        <v>1295.8499999999999</v>
      </c>
      <c r="M12" s="307"/>
    </row>
    <row r="13" spans="1:15">
      <c r="A13" s="301">
        <v>4</v>
      </c>
      <c r="B13" s="277" t="s">
        <v>222</v>
      </c>
      <c r="C13" s="304">
        <v>3100.4</v>
      </c>
      <c r="D13" s="279">
        <v>3112.35</v>
      </c>
      <c r="E13" s="279">
        <v>3081.7999999999997</v>
      </c>
      <c r="F13" s="279">
        <v>3063.2</v>
      </c>
      <c r="G13" s="279">
        <v>3032.6499999999996</v>
      </c>
      <c r="H13" s="279">
        <v>3130.95</v>
      </c>
      <c r="I13" s="279">
        <v>3161.5</v>
      </c>
      <c r="J13" s="279">
        <v>3180.1</v>
      </c>
      <c r="K13" s="304">
        <v>3142.9</v>
      </c>
      <c r="L13" s="304">
        <v>3093.75</v>
      </c>
      <c r="M13" s="307"/>
    </row>
    <row r="14" spans="1:15">
      <c r="A14" s="301">
        <v>5</v>
      </c>
      <c r="B14" s="277" t="s">
        <v>223</v>
      </c>
      <c r="C14" s="304">
        <v>22202.1</v>
      </c>
      <c r="D14" s="279">
        <v>22122.383333333331</v>
      </c>
      <c r="E14" s="279">
        <v>21924.766666666663</v>
      </c>
      <c r="F14" s="279">
        <v>21647.433333333331</v>
      </c>
      <c r="G14" s="279">
        <v>21449.816666666662</v>
      </c>
      <c r="H14" s="279">
        <v>22399.716666666664</v>
      </c>
      <c r="I14" s="279">
        <v>22597.333333333332</v>
      </c>
      <c r="J14" s="279">
        <v>22874.666666666664</v>
      </c>
      <c r="K14" s="304">
        <v>22320</v>
      </c>
      <c r="L14" s="304">
        <v>21845.05</v>
      </c>
      <c r="M14" s="307"/>
    </row>
    <row r="15" spans="1:15">
      <c r="A15" s="301">
        <v>6</v>
      </c>
      <c r="B15" s="277" t="s">
        <v>224</v>
      </c>
      <c r="C15" s="304">
        <v>2219.8000000000002</v>
      </c>
      <c r="D15" s="279">
        <v>2230.3666666666668</v>
      </c>
      <c r="E15" s="279">
        <v>2203.1833333333334</v>
      </c>
      <c r="F15" s="279">
        <v>2186.5666666666666</v>
      </c>
      <c r="G15" s="279">
        <v>2159.3833333333332</v>
      </c>
      <c r="H15" s="279">
        <v>2246.9833333333336</v>
      </c>
      <c r="I15" s="279">
        <v>2274.166666666667</v>
      </c>
      <c r="J15" s="279">
        <v>2290.7833333333338</v>
      </c>
      <c r="K15" s="304">
        <v>2257.5500000000002</v>
      </c>
      <c r="L15" s="304">
        <v>2213.75</v>
      </c>
      <c r="M15" s="307"/>
    </row>
    <row r="16" spans="1:15">
      <c r="A16" s="301">
        <v>7</v>
      </c>
      <c r="B16" s="277" t="s">
        <v>225</v>
      </c>
      <c r="C16" s="304">
        <v>4688.6499999999996</v>
      </c>
      <c r="D16" s="279">
        <v>4704.45</v>
      </c>
      <c r="E16" s="279">
        <v>4648.5499999999993</v>
      </c>
      <c r="F16" s="279">
        <v>4608.45</v>
      </c>
      <c r="G16" s="279">
        <v>4552.5499999999993</v>
      </c>
      <c r="H16" s="279">
        <v>4744.5499999999993</v>
      </c>
      <c r="I16" s="279">
        <v>4800.4499999999989</v>
      </c>
      <c r="J16" s="279">
        <v>4840.5499999999993</v>
      </c>
      <c r="K16" s="304">
        <v>4760.3500000000004</v>
      </c>
      <c r="L16" s="304">
        <v>4664.3500000000004</v>
      </c>
      <c r="M16" s="307"/>
    </row>
    <row r="17" spans="1:13">
      <c r="A17" s="301">
        <v>8</v>
      </c>
      <c r="B17" s="277" t="s">
        <v>802</v>
      </c>
      <c r="C17" s="277">
        <v>1004</v>
      </c>
      <c r="D17" s="279">
        <v>1000.0333333333333</v>
      </c>
      <c r="E17" s="279">
        <v>990.06666666666661</v>
      </c>
      <c r="F17" s="279">
        <v>976.13333333333333</v>
      </c>
      <c r="G17" s="279">
        <v>966.16666666666663</v>
      </c>
      <c r="H17" s="279">
        <v>1013.9666666666666</v>
      </c>
      <c r="I17" s="279">
        <v>1023.9333333333333</v>
      </c>
      <c r="J17" s="279">
        <v>1037.8666666666666</v>
      </c>
      <c r="K17" s="277">
        <v>1010</v>
      </c>
      <c r="L17" s="277">
        <v>986.1</v>
      </c>
      <c r="M17" s="277">
        <v>1.4993300000000001</v>
      </c>
    </row>
    <row r="18" spans="1:13">
      <c r="A18" s="301">
        <v>9</v>
      </c>
      <c r="B18" s="277" t="s">
        <v>295</v>
      </c>
      <c r="C18" s="277">
        <v>16110.3</v>
      </c>
      <c r="D18" s="279">
        <v>16116.033333333333</v>
      </c>
      <c r="E18" s="279">
        <v>16045.066666666666</v>
      </c>
      <c r="F18" s="279">
        <v>15979.833333333332</v>
      </c>
      <c r="G18" s="279">
        <v>15908.866666666665</v>
      </c>
      <c r="H18" s="279">
        <v>16181.266666666666</v>
      </c>
      <c r="I18" s="279">
        <v>16252.233333333334</v>
      </c>
      <c r="J18" s="279">
        <v>16317.466666666667</v>
      </c>
      <c r="K18" s="277">
        <v>16187</v>
      </c>
      <c r="L18" s="277">
        <v>16050.8</v>
      </c>
      <c r="M18" s="277">
        <v>4.7509999999999997E-2</v>
      </c>
    </row>
    <row r="19" spans="1:13">
      <c r="A19" s="301">
        <v>10</v>
      </c>
      <c r="B19" s="277" t="s">
        <v>227</v>
      </c>
      <c r="C19" s="277">
        <v>63.5</v>
      </c>
      <c r="D19" s="279">
        <v>63.45000000000001</v>
      </c>
      <c r="E19" s="279">
        <v>62.500000000000014</v>
      </c>
      <c r="F19" s="279">
        <v>61.500000000000007</v>
      </c>
      <c r="G19" s="279">
        <v>60.550000000000011</v>
      </c>
      <c r="H19" s="279">
        <v>64.450000000000017</v>
      </c>
      <c r="I19" s="279">
        <v>65.40000000000002</v>
      </c>
      <c r="J19" s="279">
        <v>66.40000000000002</v>
      </c>
      <c r="K19" s="277">
        <v>64.400000000000006</v>
      </c>
      <c r="L19" s="277">
        <v>62.45</v>
      </c>
      <c r="M19" s="277">
        <v>10.499079999999999</v>
      </c>
    </row>
    <row r="20" spans="1:13">
      <c r="A20" s="301">
        <v>11</v>
      </c>
      <c r="B20" s="277" t="s">
        <v>228</v>
      </c>
      <c r="C20" s="277">
        <v>127.6</v>
      </c>
      <c r="D20" s="279">
        <v>128.85</v>
      </c>
      <c r="E20" s="279">
        <v>125.25</v>
      </c>
      <c r="F20" s="279">
        <v>122.9</v>
      </c>
      <c r="G20" s="279">
        <v>119.30000000000001</v>
      </c>
      <c r="H20" s="279">
        <v>131.19999999999999</v>
      </c>
      <c r="I20" s="279">
        <v>134.79999999999995</v>
      </c>
      <c r="J20" s="279">
        <v>137.14999999999998</v>
      </c>
      <c r="K20" s="277">
        <v>132.44999999999999</v>
      </c>
      <c r="L20" s="277">
        <v>126.5</v>
      </c>
      <c r="M20" s="277">
        <v>19.754850000000001</v>
      </c>
    </row>
    <row r="21" spans="1:13">
      <c r="A21" s="301">
        <v>12</v>
      </c>
      <c r="B21" s="277" t="s">
        <v>38</v>
      </c>
      <c r="C21" s="277">
        <v>1516.95</v>
      </c>
      <c r="D21" s="279">
        <v>1506.6166666666668</v>
      </c>
      <c r="E21" s="279">
        <v>1483.4333333333336</v>
      </c>
      <c r="F21" s="279">
        <v>1449.9166666666667</v>
      </c>
      <c r="G21" s="279">
        <v>1426.7333333333336</v>
      </c>
      <c r="H21" s="279">
        <v>1540.1333333333337</v>
      </c>
      <c r="I21" s="279">
        <v>1563.3166666666671</v>
      </c>
      <c r="J21" s="279">
        <v>1596.8333333333337</v>
      </c>
      <c r="K21" s="277">
        <v>1529.8</v>
      </c>
      <c r="L21" s="277">
        <v>1473.1</v>
      </c>
      <c r="M21" s="277">
        <v>14.686389999999999</v>
      </c>
    </row>
    <row r="22" spans="1:13">
      <c r="A22" s="301">
        <v>13</v>
      </c>
      <c r="B22" s="277" t="s">
        <v>296</v>
      </c>
      <c r="C22" s="277">
        <v>193.65</v>
      </c>
      <c r="D22" s="279">
        <v>192.6</v>
      </c>
      <c r="E22" s="279">
        <v>189.7</v>
      </c>
      <c r="F22" s="279">
        <v>185.75</v>
      </c>
      <c r="G22" s="279">
        <v>182.85</v>
      </c>
      <c r="H22" s="279">
        <v>196.54999999999998</v>
      </c>
      <c r="I22" s="279">
        <v>199.45000000000002</v>
      </c>
      <c r="J22" s="279">
        <v>203.39999999999998</v>
      </c>
      <c r="K22" s="277">
        <v>195.5</v>
      </c>
      <c r="L22" s="277">
        <v>188.65</v>
      </c>
      <c r="M22" s="277">
        <v>13.23793</v>
      </c>
    </row>
    <row r="23" spans="1:13">
      <c r="A23" s="301">
        <v>14</v>
      </c>
      <c r="B23" s="277" t="s">
        <v>41</v>
      </c>
      <c r="C23" s="277">
        <v>357.65</v>
      </c>
      <c r="D23" s="279">
        <v>358.51666666666665</v>
      </c>
      <c r="E23" s="279">
        <v>354.18333333333328</v>
      </c>
      <c r="F23" s="279">
        <v>350.71666666666664</v>
      </c>
      <c r="G23" s="279">
        <v>346.38333333333327</v>
      </c>
      <c r="H23" s="279">
        <v>361.98333333333329</v>
      </c>
      <c r="I23" s="279">
        <v>366.31666666666666</v>
      </c>
      <c r="J23" s="279">
        <v>369.7833333333333</v>
      </c>
      <c r="K23" s="277">
        <v>362.85</v>
      </c>
      <c r="L23" s="277">
        <v>355.05</v>
      </c>
      <c r="M23" s="277">
        <v>36.26399</v>
      </c>
    </row>
    <row r="24" spans="1:13">
      <c r="A24" s="301">
        <v>15</v>
      </c>
      <c r="B24" s="277" t="s">
        <v>43</v>
      </c>
      <c r="C24" s="277">
        <v>36.200000000000003</v>
      </c>
      <c r="D24" s="279">
        <v>36.383333333333333</v>
      </c>
      <c r="E24" s="279">
        <v>35.866666666666667</v>
      </c>
      <c r="F24" s="279">
        <v>35.533333333333331</v>
      </c>
      <c r="G24" s="279">
        <v>35.016666666666666</v>
      </c>
      <c r="H24" s="279">
        <v>36.716666666666669</v>
      </c>
      <c r="I24" s="279">
        <v>37.233333333333334</v>
      </c>
      <c r="J24" s="279">
        <v>37.56666666666667</v>
      </c>
      <c r="K24" s="277">
        <v>36.9</v>
      </c>
      <c r="L24" s="277">
        <v>36.049999999999997</v>
      </c>
      <c r="M24" s="277">
        <v>18.237449999999999</v>
      </c>
    </row>
    <row r="25" spans="1:13">
      <c r="A25" s="301">
        <v>16</v>
      </c>
      <c r="B25" s="277" t="s">
        <v>298</v>
      </c>
      <c r="C25" s="277">
        <v>293.25</v>
      </c>
      <c r="D25" s="279">
        <v>290.2</v>
      </c>
      <c r="E25" s="279">
        <v>285.39999999999998</v>
      </c>
      <c r="F25" s="279">
        <v>277.55</v>
      </c>
      <c r="G25" s="279">
        <v>272.75</v>
      </c>
      <c r="H25" s="279">
        <v>298.04999999999995</v>
      </c>
      <c r="I25" s="279">
        <v>302.85000000000002</v>
      </c>
      <c r="J25" s="279">
        <v>310.69999999999993</v>
      </c>
      <c r="K25" s="277">
        <v>295</v>
      </c>
      <c r="L25" s="277">
        <v>282.35000000000002</v>
      </c>
      <c r="M25" s="277">
        <v>11.512869999999999</v>
      </c>
    </row>
    <row r="26" spans="1:13">
      <c r="A26" s="301">
        <v>17</v>
      </c>
      <c r="B26" s="277" t="s">
        <v>229</v>
      </c>
      <c r="C26" s="277">
        <v>1556.1</v>
      </c>
      <c r="D26" s="279">
        <v>1563.3999999999999</v>
      </c>
      <c r="E26" s="279">
        <v>1543.1999999999998</v>
      </c>
      <c r="F26" s="279">
        <v>1530.3</v>
      </c>
      <c r="G26" s="279">
        <v>1510.1</v>
      </c>
      <c r="H26" s="279">
        <v>1576.2999999999997</v>
      </c>
      <c r="I26" s="279">
        <v>1596.5</v>
      </c>
      <c r="J26" s="279">
        <v>1609.3999999999996</v>
      </c>
      <c r="K26" s="277">
        <v>1583.6</v>
      </c>
      <c r="L26" s="277">
        <v>1550.5</v>
      </c>
      <c r="M26" s="277">
        <v>0.89559999999999995</v>
      </c>
    </row>
    <row r="27" spans="1:13">
      <c r="A27" s="301">
        <v>18</v>
      </c>
      <c r="B27" s="277" t="s">
        <v>230</v>
      </c>
      <c r="C27" s="277">
        <v>2707.8</v>
      </c>
      <c r="D27" s="279">
        <v>2717.0166666666669</v>
      </c>
      <c r="E27" s="279">
        <v>2690.7833333333338</v>
      </c>
      <c r="F27" s="279">
        <v>2673.7666666666669</v>
      </c>
      <c r="G27" s="279">
        <v>2647.5333333333338</v>
      </c>
      <c r="H27" s="279">
        <v>2734.0333333333338</v>
      </c>
      <c r="I27" s="279">
        <v>2760.2666666666664</v>
      </c>
      <c r="J27" s="279">
        <v>2777.2833333333338</v>
      </c>
      <c r="K27" s="277">
        <v>2743.25</v>
      </c>
      <c r="L27" s="277">
        <v>2700</v>
      </c>
      <c r="M27" s="277">
        <v>0.41761999999999999</v>
      </c>
    </row>
    <row r="28" spans="1:13">
      <c r="A28" s="301">
        <v>19</v>
      </c>
      <c r="B28" s="277" t="s">
        <v>45</v>
      </c>
      <c r="C28" s="277">
        <v>723.45</v>
      </c>
      <c r="D28" s="279">
        <v>731.03333333333342</v>
      </c>
      <c r="E28" s="279">
        <v>714.36666666666679</v>
      </c>
      <c r="F28" s="279">
        <v>705.28333333333342</v>
      </c>
      <c r="G28" s="279">
        <v>688.61666666666679</v>
      </c>
      <c r="H28" s="279">
        <v>740.11666666666679</v>
      </c>
      <c r="I28" s="279">
        <v>756.78333333333353</v>
      </c>
      <c r="J28" s="279">
        <v>765.86666666666679</v>
      </c>
      <c r="K28" s="277">
        <v>747.7</v>
      </c>
      <c r="L28" s="277">
        <v>721.95</v>
      </c>
      <c r="M28" s="277">
        <v>5.2031099999999997</v>
      </c>
    </row>
    <row r="29" spans="1:13">
      <c r="A29" s="301">
        <v>20</v>
      </c>
      <c r="B29" s="277" t="s">
        <v>46</v>
      </c>
      <c r="C29" s="277">
        <v>238.4</v>
      </c>
      <c r="D29" s="279">
        <v>237.98333333333335</v>
      </c>
      <c r="E29" s="279">
        <v>233.6166666666667</v>
      </c>
      <c r="F29" s="279">
        <v>228.83333333333334</v>
      </c>
      <c r="G29" s="279">
        <v>224.4666666666667</v>
      </c>
      <c r="H29" s="279">
        <v>242.76666666666671</v>
      </c>
      <c r="I29" s="279">
        <v>247.13333333333338</v>
      </c>
      <c r="J29" s="279">
        <v>251.91666666666671</v>
      </c>
      <c r="K29" s="277">
        <v>242.35</v>
      </c>
      <c r="L29" s="277">
        <v>233.2</v>
      </c>
      <c r="M29" s="277">
        <v>64.419430000000006</v>
      </c>
    </row>
    <row r="30" spans="1:13">
      <c r="A30" s="301">
        <v>21</v>
      </c>
      <c r="B30" s="277" t="s">
        <v>47</v>
      </c>
      <c r="C30" s="277">
        <v>2273.65</v>
      </c>
      <c r="D30" s="279">
        <v>2279.2166666666667</v>
      </c>
      <c r="E30" s="279">
        <v>2225.4333333333334</v>
      </c>
      <c r="F30" s="279">
        <v>2177.2166666666667</v>
      </c>
      <c r="G30" s="279">
        <v>2123.4333333333334</v>
      </c>
      <c r="H30" s="279">
        <v>2327.4333333333334</v>
      </c>
      <c r="I30" s="279">
        <v>2381.2166666666672</v>
      </c>
      <c r="J30" s="279">
        <v>2429.4333333333334</v>
      </c>
      <c r="K30" s="277">
        <v>2333</v>
      </c>
      <c r="L30" s="277">
        <v>2231</v>
      </c>
      <c r="M30" s="277">
        <v>20.53058</v>
      </c>
    </row>
    <row r="31" spans="1:13">
      <c r="A31" s="301">
        <v>22</v>
      </c>
      <c r="B31" s="277" t="s">
        <v>48</v>
      </c>
      <c r="C31" s="277">
        <v>132.30000000000001</v>
      </c>
      <c r="D31" s="279">
        <v>134.26666666666668</v>
      </c>
      <c r="E31" s="279">
        <v>129.83333333333337</v>
      </c>
      <c r="F31" s="279">
        <v>127.3666666666667</v>
      </c>
      <c r="G31" s="279">
        <v>122.93333333333339</v>
      </c>
      <c r="H31" s="279">
        <v>136.73333333333335</v>
      </c>
      <c r="I31" s="279">
        <v>141.16666666666669</v>
      </c>
      <c r="J31" s="279">
        <v>143.63333333333333</v>
      </c>
      <c r="K31" s="277">
        <v>138.69999999999999</v>
      </c>
      <c r="L31" s="277">
        <v>131.80000000000001</v>
      </c>
      <c r="M31" s="277">
        <v>51.818890000000003</v>
      </c>
    </row>
    <row r="32" spans="1:13">
      <c r="A32" s="301">
        <v>23</v>
      </c>
      <c r="B32" s="277" t="s">
        <v>49</v>
      </c>
      <c r="C32" s="277">
        <v>73.400000000000006</v>
      </c>
      <c r="D32" s="279">
        <v>74.233333333333334</v>
      </c>
      <c r="E32" s="279">
        <v>72.166666666666671</v>
      </c>
      <c r="F32" s="279">
        <v>70.933333333333337</v>
      </c>
      <c r="G32" s="279">
        <v>68.866666666666674</v>
      </c>
      <c r="H32" s="279">
        <v>75.466666666666669</v>
      </c>
      <c r="I32" s="279">
        <v>77.533333333333331</v>
      </c>
      <c r="J32" s="279">
        <v>78.766666666666666</v>
      </c>
      <c r="K32" s="277">
        <v>76.3</v>
      </c>
      <c r="L32" s="277">
        <v>73</v>
      </c>
      <c r="M32" s="277">
        <v>315.03791000000001</v>
      </c>
    </row>
    <row r="33" spans="1:13">
      <c r="A33" s="301">
        <v>24</v>
      </c>
      <c r="B33" s="277" t="s">
        <v>51</v>
      </c>
      <c r="C33" s="277">
        <v>2077.85</v>
      </c>
      <c r="D33" s="279">
        <v>2068.5166666666664</v>
      </c>
      <c r="E33" s="279">
        <v>2050.583333333333</v>
      </c>
      <c r="F33" s="279">
        <v>2023.3166666666666</v>
      </c>
      <c r="G33" s="279">
        <v>2005.3833333333332</v>
      </c>
      <c r="H33" s="279">
        <v>2095.7833333333328</v>
      </c>
      <c r="I33" s="279">
        <v>2113.7166666666662</v>
      </c>
      <c r="J33" s="279">
        <v>2140.9833333333327</v>
      </c>
      <c r="K33" s="277">
        <v>2086.4499999999998</v>
      </c>
      <c r="L33" s="277">
        <v>2041.25</v>
      </c>
      <c r="M33" s="277">
        <v>21.82836</v>
      </c>
    </row>
    <row r="34" spans="1:13">
      <c r="A34" s="301">
        <v>25</v>
      </c>
      <c r="B34" s="277" t="s">
        <v>226</v>
      </c>
      <c r="C34" s="277">
        <v>732.8</v>
      </c>
      <c r="D34" s="279">
        <v>739.05000000000007</v>
      </c>
      <c r="E34" s="279">
        <v>718.35000000000014</v>
      </c>
      <c r="F34" s="279">
        <v>703.90000000000009</v>
      </c>
      <c r="G34" s="279">
        <v>683.20000000000016</v>
      </c>
      <c r="H34" s="279">
        <v>753.50000000000011</v>
      </c>
      <c r="I34" s="279">
        <v>774.20000000000016</v>
      </c>
      <c r="J34" s="279">
        <v>788.65000000000009</v>
      </c>
      <c r="K34" s="277">
        <v>759.75</v>
      </c>
      <c r="L34" s="277">
        <v>724.6</v>
      </c>
      <c r="M34" s="277">
        <v>3.95594</v>
      </c>
    </row>
    <row r="35" spans="1:13">
      <c r="A35" s="301">
        <v>26</v>
      </c>
      <c r="B35" s="277" t="s">
        <v>53</v>
      </c>
      <c r="C35" s="277">
        <v>834.15</v>
      </c>
      <c r="D35" s="279">
        <v>836.34999999999991</v>
      </c>
      <c r="E35" s="279">
        <v>825.89999999999986</v>
      </c>
      <c r="F35" s="279">
        <v>817.65</v>
      </c>
      <c r="G35" s="279">
        <v>807.19999999999993</v>
      </c>
      <c r="H35" s="279">
        <v>844.5999999999998</v>
      </c>
      <c r="I35" s="279">
        <v>855.04999999999984</v>
      </c>
      <c r="J35" s="279">
        <v>863.29999999999973</v>
      </c>
      <c r="K35" s="277">
        <v>846.8</v>
      </c>
      <c r="L35" s="277">
        <v>828.1</v>
      </c>
      <c r="M35" s="277">
        <v>31.079090000000001</v>
      </c>
    </row>
    <row r="36" spans="1:13">
      <c r="A36" s="301">
        <v>27</v>
      </c>
      <c r="B36" s="277" t="s">
        <v>55</v>
      </c>
      <c r="C36" s="277">
        <v>468</v>
      </c>
      <c r="D36" s="279">
        <v>470.09999999999997</v>
      </c>
      <c r="E36" s="279">
        <v>460.19999999999993</v>
      </c>
      <c r="F36" s="279">
        <v>452.4</v>
      </c>
      <c r="G36" s="279">
        <v>442.49999999999994</v>
      </c>
      <c r="H36" s="279">
        <v>477.89999999999992</v>
      </c>
      <c r="I36" s="279">
        <v>487.7999999999999</v>
      </c>
      <c r="J36" s="279">
        <v>495.59999999999991</v>
      </c>
      <c r="K36" s="277">
        <v>480</v>
      </c>
      <c r="L36" s="277">
        <v>462.3</v>
      </c>
      <c r="M36" s="277">
        <v>212.61503999999999</v>
      </c>
    </row>
    <row r="37" spans="1:13">
      <c r="A37" s="301">
        <v>28</v>
      </c>
      <c r="B37" s="277" t="s">
        <v>56</v>
      </c>
      <c r="C37" s="277">
        <v>3022.75</v>
      </c>
      <c r="D37" s="279">
        <v>3036.1666666666665</v>
      </c>
      <c r="E37" s="279">
        <v>2997.6833333333329</v>
      </c>
      <c r="F37" s="279">
        <v>2972.6166666666663</v>
      </c>
      <c r="G37" s="279">
        <v>2934.1333333333328</v>
      </c>
      <c r="H37" s="279">
        <v>3061.2333333333331</v>
      </c>
      <c r="I37" s="279">
        <v>3099.7166666666667</v>
      </c>
      <c r="J37" s="279">
        <v>3124.7833333333333</v>
      </c>
      <c r="K37" s="277">
        <v>3074.65</v>
      </c>
      <c r="L37" s="277">
        <v>3011.1</v>
      </c>
      <c r="M37" s="277">
        <v>6.3271800000000002</v>
      </c>
    </row>
    <row r="38" spans="1:13">
      <c r="A38" s="301">
        <v>29</v>
      </c>
      <c r="B38" s="277" t="s">
        <v>58</v>
      </c>
      <c r="C38" s="277">
        <v>5912.75</v>
      </c>
      <c r="D38" s="279">
        <v>5934.583333333333</v>
      </c>
      <c r="E38" s="279">
        <v>5869.1666666666661</v>
      </c>
      <c r="F38" s="279">
        <v>5825.583333333333</v>
      </c>
      <c r="G38" s="279">
        <v>5760.1666666666661</v>
      </c>
      <c r="H38" s="279">
        <v>5978.1666666666661</v>
      </c>
      <c r="I38" s="279">
        <v>6043.5833333333321</v>
      </c>
      <c r="J38" s="279">
        <v>6087.1666666666661</v>
      </c>
      <c r="K38" s="277">
        <v>6000</v>
      </c>
      <c r="L38" s="277">
        <v>5891</v>
      </c>
      <c r="M38" s="277">
        <v>4.0148299999999999</v>
      </c>
    </row>
    <row r="39" spans="1:13">
      <c r="A39" s="301">
        <v>30</v>
      </c>
      <c r="B39" s="277" t="s">
        <v>232</v>
      </c>
      <c r="C39" s="277">
        <v>2398.6999999999998</v>
      </c>
      <c r="D39" s="279">
        <v>2399.3666666666668</v>
      </c>
      <c r="E39" s="279">
        <v>2374.3333333333335</v>
      </c>
      <c r="F39" s="279">
        <v>2349.9666666666667</v>
      </c>
      <c r="G39" s="279">
        <v>2324.9333333333334</v>
      </c>
      <c r="H39" s="279">
        <v>2423.7333333333336</v>
      </c>
      <c r="I39" s="279">
        <v>2448.7666666666664</v>
      </c>
      <c r="J39" s="279">
        <v>2473.1333333333337</v>
      </c>
      <c r="K39" s="277">
        <v>2424.4</v>
      </c>
      <c r="L39" s="277">
        <v>2375</v>
      </c>
      <c r="M39" s="277">
        <v>0.55772999999999995</v>
      </c>
    </row>
    <row r="40" spans="1:13">
      <c r="A40" s="301">
        <v>31</v>
      </c>
      <c r="B40" s="277" t="s">
        <v>59</v>
      </c>
      <c r="C40" s="277">
        <v>3327.2</v>
      </c>
      <c r="D40" s="279">
        <v>3337.2000000000003</v>
      </c>
      <c r="E40" s="279">
        <v>3295.0000000000005</v>
      </c>
      <c r="F40" s="279">
        <v>3262.8</v>
      </c>
      <c r="G40" s="279">
        <v>3220.6000000000004</v>
      </c>
      <c r="H40" s="279">
        <v>3369.4000000000005</v>
      </c>
      <c r="I40" s="279">
        <v>3411.6000000000004</v>
      </c>
      <c r="J40" s="279">
        <v>3443.8000000000006</v>
      </c>
      <c r="K40" s="277">
        <v>3379.4</v>
      </c>
      <c r="L40" s="277">
        <v>3305</v>
      </c>
      <c r="M40" s="277">
        <v>32.046770000000002</v>
      </c>
    </row>
    <row r="41" spans="1:13">
      <c r="A41" s="301">
        <v>32</v>
      </c>
      <c r="B41" s="277" t="s">
        <v>60</v>
      </c>
      <c r="C41" s="277">
        <v>1401.6</v>
      </c>
      <c r="D41" s="279">
        <v>1406.4833333333333</v>
      </c>
      <c r="E41" s="279">
        <v>1393.1166666666668</v>
      </c>
      <c r="F41" s="279">
        <v>1384.6333333333334</v>
      </c>
      <c r="G41" s="279">
        <v>1371.2666666666669</v>
      </c>
      <c r="H41" s="279">
        <v>1414.9666666666667</v>
      </c>
      <c r="I41" s="279">
        <v>1428.333333333333</v>
      </c>
      <c r="J41" s="279">
        <v>1436.8166666666666</v>
      </c>
      <c r="K41" s="277">
        <v>1419.85</v>
      </c>
      <c r="L41" s="277">
        <v>1398</v>
      </c>
      <c r="M41" s="277">
        <v>5.5519800000000004</v>
      </c>
    </row>
    <row r="42" spans="1:13">
      <c r="A42" s="301">
        <v>33</v>
      </c>
      <c r="B42" s="277" t="s">
        <v>233</v>
      </c>
      <c r="C42" s="277">
        <v>327.85</v>
      </c>
      <c r="D42" s="279">
        <v>327.40000000000003</v>
      </c>
      <c r="E42" s="279">
        <v>322.45000000000005</v>
      </c>
      <c r="F42" s="279">
        <v>317.05</v>
      </c>
      <c r="G42" s="279">
        <v>312.10000000000002</v>
      </c>
      <c r="H42" s="279">
        <v>332.80000000000007</v>
      </c>
      <c r="I42" s="279">
        <v>337.75</v>
      </c>
      <c r="J42" s="279">
        <v>343.15000000000009</v>
      </c>
      <c r="K42" s="277">
        <v>332.35</v>
      </c>
      <c r="L42" s="277">
        <v>322</v>
      </c>
      <c r="M42" s="277">
        <v>84.297330000000002</v>
      </c>
    </row>
    <row r="43" spans="1:13">
      <c r="A43" s="301">
        <v>34</v>
      </c>
      <c r="B43" s="277" t="s">
        <v>61</v>
      </c>
      <c r="C43" s="277">
        <v>41.8</v>
      </c>
      <c r="D43" s="279">
        <v>42.85</v>
      </c>
      <c r="E43" s="279">
        <v>40.150000000000006</v>
      </c>
      <c r="F43" s="279">
        <v>38.500000000000007</v>
      </c>
      <c r="G43" s="279">
        <v>35.800000000000011</v>
      </c>
      <c r="H43" s="279">
        <v>44.5</v>
      </c>
      <c r="I43" s="279">
        <v>47.2</v>
      </c>
      <c r="J43" s="279">
        <v>48.849999999999994</v>
      </c>
      <c r="K43" s="277">
        <v>45.55</v>
      </c>
      <c r="L43" s="277">
        <v>41.2</v>
      </c>
      <c r="M43" s="277">
        <v>368.32859000000002</v>
      </c>
    </row>
    <row r="44" spans="1:13">
      <c r="A44" s="301">
        <v>35</v>
      </c>
      <c r="B44" s="277" t="s">
        <v>62</v>
      </c>
      <c r="C44" s="277">
        <v>41.05</v>
      </c>
      <c r="D44" s="279">
        <v>41.4</v>
      </c>
      <c r="E44" s="279">
        <v>40.25</v>
      </c>
      <c r="F44" s="279">
        <v>39.450000000000003</v>
      </c>
      <c r="G44" s="279">
        <v>38.300000000000004</v>
      </c>
      <c r="H44" s="279">
        <v>42.199999999999996</v>
      </c>
      <c r="I44" s="279">
        <v>43.349999999999987</v>
      </c>
      <c r="J44" s="279">
        <v>44.149999999999991</v>
      </c>
      <c r="K44" s="277">
        <v>42.55</v>
      </c>
      <c r="L44" s="277">
        <v>40.6</v>
      </c>
      <c r="M44" s="277">
        <v>18.548300000000001</v>
      </c>
    </row>
    <row r="45" spans="1:13">
      <c r="A45" s="301">
        <v>36</v>
      </c>
      <c r="B45" s="277" t="s">
        <v>63</v>
      </c>
      <c r="C45" s="277">
        <v>1357.85</v>
      </c>
      <c r="D45" s="279">
        <v>1355.7333333333333</v>
      </c>
      <c r="E45" s="279">
        <v>1346.7666666666667</v>
      </c>
      <c r="F45" s="279">
        <v>1335.6833333333334</v>
      </c>
      <c r="G45" s="279">
        <v>1326.7166666666667</v>
      </c>
      <c r="H45" s="279">
        <v>1366.8166666666666</v>
      </c>
      <c r="I45" s="279">
        <v>1375.7833333333333</v>
      </c>
      <c r="J45" s="279">
        <v>1386.8666666666666</v>
      </c>
      <c r="K45" s="277">
        <v>1364.7</v>
      </c>
      <c r="L45" s="277">
        <v>1344.65</v>
      </c>
      <c r="M45" s="277">
        <v>4.7689700000000004</v>
      </c>
    </row>
    <row r="46" spans="1:13">
      <c r="A46" s="301">
        <v>37</v>
      </c>
      <c r="B46" s="277" t="s">
        <v>234</v>
      </c>
      <c r="C46" s="277">
        <v>1249.1500000000001</v>
      </c>
      <c r="D46" s="279">
        <v>1260.9333333333334</v>
      </c>
      <c r="E46" s="279">
        <v>1227.2166666666667</v>
      </c>
      <c r="F46" s="279">
        <v>1205.2833333333333</v>
      </c>
      <c r="G46" s="279">
        <v>1171.5666666666666</v>
      </c>
      <c r="H46" s="279">
        <v>1282.8666666666668</v>
      </c>
      <c r="I46" s="279">
        <v>1316.5833333333335</v>
      </c>
      <c r="J46" s="279">
        <v>1338.5166666666669</v>
      </c>
      <c r="K46" s="277">
        <v>1294.6500000000001</v>
      </c>
      <c r="L46" s="277">
        <v>1239</v>
      </c>
      <c r="M46" s="277">
        <v>0.48749999999999999</v>
      </c>
    </row>
    <row r="47" spans="1:13">
      <c r="A47" s="301">
        <v>38</v>
      </c>
      <c r="B47" s="277" t="s">
        <v>65</v>
      </c>
      <c r="C47" s="277">
        <v>93.55</v>
      </c>
      <c r="D47" s="279">
        <v>93.716666666666654</v>
      </c>
      <c r="E47" s="279">
        <v>92.433333333333309</v>
      </c>
      <c r="F47" s="279">
        <v>91.316666666666649</v>
      </c>
      <c r="G47" s="279">
        <v>90.033333333333303</v>
      </c>
      <c r="H47" s="279">
        <v>94.833333333333314</v>
      </c>
      <c r="I47" s="279">
        <v>96.116666666666646</v>
      </c>
      <c r="J47" s="279">
        <v>97.23333333333332</v>
      </c>
      <c r="K47" s="277">
        <v>95</v>
      </c>
      <c r="L47" s="277">
        <v>92.6</v>
      </c>
      <c r="M47" s="277">
        <v>71.367149999999995</v>
      </c>
    </row>
    <row r="48" spans="1:13">
      <c r="A48" s="301">
        <v>39</v>
      </c>
      <c r="B48" s="277" t="s">
        <v>66</v>
      </c>
      <c r="C48" s="277">
        <v>608.70000000000005</v>
      </c>
      <c r="D48" s="279">
        <v>604.75</v>
      </c>
      <c r="E48" s="279">
        <v>597.5</v>
      </c>
      <c r="F48" s="279">
        <v>586.29999999999995</v>
      </c>
      <c r="G48" s="279">
        <v>579.04999999999995</v>
      </c>
      <c r="H48" s="279">
        <v>615.95000000000005</v>
      </c>
      <c r="I48" s="279">
        <v>623.20000000000005</v>
      </c>
      <c r="J48" s="279">
        <v>634.40000000000009</v>
      </c>
      <c r="K48" s="277">
        <v>612</v>
      </c>
      <c r="L48" s="277">
        <v>593.54999999999995</v>
      </c>
      <c r="M48" s="277">
        <v>10.140980000000001</v>
      </c>
    </row>
    <row r="49" spans="1:13">
      <c r="A49" s="301">
        <v>40</v>
      </c>
      <c r="B49" s="277" t="s">
        <v>67</v>
      </c>
      <c r="C49" s="277">
        <v>460.3</v>
      </c>
      <c r="D49" s="279">
        <v>460.83333333333331</v>
      </c>
      <c r="E49" s="279">
        <v>451.71666666666664</v>
      </c>
      <c r="F49" s="279">
        <v>443.13333333333333</v>
      </c>
      <c r="G49" s="279">
        <v>434.01666666666665</v>
      </c>
      <c r="H49" s="279">
        <v>469.41666666666663</v>
      </c>
      <c r="I49" s="279">
        <v>478.5333333333333</v>
      </c>
      <c r="J49" s="279">
        <v>487.11666666666662</v>
      </c>
      <c r="K49" s="277">
        <v>469.95</v>
      </c>
      <c r="L49" s="277">
        <v>452.25</v>
      </c>
      <c r="M49" s="277">
        <v>17.489619999999999</v>
      </c>
    </row>
    <row r="50" spans="1:13">
      <c r="A50" s="301">
        <v>41</v>
      </c>
      <c r="B50" s="277" t="s">
        <v>69</v>
      </c>
      <c r="C50" s="277">
        <v>415.05</v>
      </c>
      <c r="D50" s="279">
        <v>419.16666666666669</v>
      </c>
      <c r="E50" s="279">
        <v>407.73333333333335</v>
      </c>
      <c r="F50" s="279">
        <v>400.41666666666669</v>
      </c>
      <c r="G50" s="279">
        <v>388.98333333333335</v>
      </c>
      <c r="H50" s="279">
        <v>426.48333333333335</v>
      </c>
      <c r="I50" s="279">
        <v>437.91666666666663</v>
      </c>
      <c r="J50" s="279">
        <v>445.23333333333335</v>
      </c>
      <c r="K50" s="277">
        <v>430.6</v>
      </c>
      <c r="L50" s="277">
        <v>411.85</v>
      </c>
      <c r="M50" s="277">
        <v>140.63002</v>
      </c>
    </row>
    <row r="51" spans="1:13">
      <c r="A51" s="301">
        <v>42</v>
      </c>
      <c r="B51" s="277" t="s">
        <v>70</v>
      </c>
      <c r="C51" s="277">
        <v>28.6</v>
      </c>
      <c r="D51" s="279">
        <v>28.816666666666666</v>
      </c>
      <c r="E51" s="279">
        <v>28.233333333333334</v>
      </c>
      <c r="F51" s="279">
        <v>27.866666666666667</v>
      </c>
      <c r="G51" s="279">
        <v>27.283333333333335</v>
      </c>
      <c r="H51" s="279">
        <v>29.183333333333334</v>
      </c>
      <c r="I51" s="279">
        <v>29.766666666666669</v>
      </c>
      <c r="J51" s="279">
        <v>30.133333333333333</v>
      </c>
      <c r="K51" s="277">
        <v>29.4</v>
      </c>
      <c r="L51" s="277">
        <v>28.45</v>
      </c>
      <c r="M51" s="277">
        <v>111.48459</v>
      </c>
    </row>
    <row r="52" spans="1:13">
      <c r="A52" s="301">
        <v>43</v>
      </c>
      <c r="B52" s="277" t="s">
        <v>71</v>
      </c>
      <c r="C52" s="277">
        <v>462.65</v>
      </c>
      <c r="D52" s="279">
        <v>456.7166666666667</v>
      </c>
      <c r="E52" s="279">
        <v>449.78333333333342</v>
      </c>
      <c r="F52" s="279">
        <v>436.91666666666674</v>
      </c>
      <c r="G52" s="279">
        <v>429.98333333333346</v>
      </c>
      <c r="H52" s="279">
        <v>469.58333333333337</v>
      </c>
      <c r="I52" s="279">
        <v>476.51666666666665</v>
      </c>
      <c r="J52" s="279">
        <v>489.38333333333333</v>
      </c>
      <c r="K52" s="277">
        <v>463.65</v>
      </c>
      <c r="L52" s="277">
        <v>443.85</v>
      </c>
      <c r="M52" s="277">
        <v>60.128030000000003</v>
      </c>
    </row>
    <row r="53" spans="1:13">
      <c r="A53" s="301">
        <v>44</v>
      </c>
      <c r="B53" s="277" t="s">
        <v>72</v>
      </c>
      <c r="C53" s="277">
        <v>12529.1</v>
      </c>
      <c r="D53" s="279">
        <v>12613.200000000003</v>
      </c>
      <c r="E53" s="279">
        <v>12406.950000000004</v>
      </c>
      <c r="F53" s="279">
        <v>12284.800000000001</v>
      </c>
      <c r="G53" s="279">
        <v>12078.550000000003</v>
      </c>
      <c r="H53" s="279">
        <v>12735.350000000006</v>
      </c>
      <c r="I53" s="279">
        <v>12941.600000000002</v>
      </c>
      <c r="J53" s="279">
        <v>13063.750000000007</v>
      </c>
      <c r="K53" s="277">
        <v>12819.45</v>
      </c>
      <c r="L53" s="277">
        <v>12491.05</v>
      </c>
      <c r="M53" s="277">
        <v>0.37951000000000001</v>
      </c>
    </row>
    <row r="54" spans="1:13">
      <c r="A54" s="301">
        <v>45</v>
      </c>
      <c r="B54" s="277" t="s">
        <v>74</v>
      </c>
      <c r="C54" s="277">
        <v>341.6</v>
      </c>
      <c r="D54" s="279">
        <v>343.95000000000005</v>
      </c>
      <c r="E54" s="279">
        <v>338.10000000000008</v>
      </c>
      <c r="F54" s="279">
        <v>334.6</v>
      </c>
      <c r="G54" s="279">
        <v>328.75000000000006</v>
      </c>
      <c r="H54" s="279">
        <v>347.4500000000001</v>
      </c>
      <c r="I54" s="279">
        <v>353.3</v>
      </c>
      <c r="J54" s="279">
        <v>356.80000000000013</v>
      </c>
      <c r="K54" s="277">
        <v>349.8</v>
      </c>
      <c r="L54" s="277">
        <v>340.45</v>
      </c>
      <c r="M54" s="277">
        <v>47.971089999999997</v>
      </c>
    </row>
    <row r="55" spans="1:13">
      <c r="A55" s="301">
        <v>46</v>
      </c>
      <c r="B55" s="277" t="s">
        <v>75</v>
      </c>
      <c r="C55" s="277">
        <v>3731.5</v>
      </c>
      <c r="D55" s="279">
        <v>3742.7000000000003</v>
      </c>
      <c r="E55" s="279">
        <v>3711.1000000000004</v>
      </c>
      <c r="F55" s="279">
        <v>3690.7000000000003</v>
      </c>
      <c r="G55" s="279">
        <v>3659.1000000000004</v>
      </c>
      <c r="H55" s="279">
        <v>3763.1000000000004</v>
      </c>
      <c r="I55" s="279">
        <v>3794.7</v>
      </c>
      <c r="J55" s="279">
        <v>3815.1000000000004</v>
      </c>
      <c r="K55" s="277">
        <v>3774.3</v>
      </c>
      <c r="L55" s="277">
        <v>3722.3</v>
      </c>
      <c r="M55" s="277">
        <v>2.8650600000000002</v>
      </c>
    </row>
    <row r="56" spans="1:13">
      <c r="A56" s="301">
        <v>47</v>
      </c>
      <c r="B56" s="277" t="s">
        <v>76</v>
      </c>
      <c r="C56" s="277">
        <v>441.5</v>
      </c>
      <c r="D56" s="279">
        <v>438.4666666666667</v>
      </c>
      <c r="E56" s="279">
        <v>433.78333333333342</v>
      </c>
      <c r="F56" s="279">
        <v>426.06666666666672</v>
      </c>
      <c r="G56" s="279">
        <v>421.38333333333344</v>
      </c>
      <c r="H56" s="279">
        <v>446.18333333333339</v>
      </c>
      <c r="I56" s="279">
        <v>450.86666666666667</v>
      </c>
      <c r="J56" s="279">
        <v>458.58333333333337</v>
      </c>
      <c r="K56" s="277">
        <v>443.15</v>
      </c>
      <c r="L56" s="277">
        <v>430.75</v>
      </c>
      <c r="M56" s="277">
        <v>52.327860000000001</v>
      </c>
    </row>
    <row r="57" spans="1:13">
      <c r="A57" s="301">
        <v>48</v>
      </c>
      <c r="B57" s="277" t="s">
        <v>77</v>
      </c>
      <c r="C57" s="277">
        <v>90.05</v>
      </c>
      <c r="D57" s="279">
        <v>91.483333333333334</v>
      </c>
      <c r="E57" s="279">
        <v>87.866666666666674</v>
      </c>
      <c r="F57" s="279">
        <v>85.683333333333337</v>
      </c>
      <c r="G57" s="279">
        <v>82.066666666666677</v>
      </c>
      <c r="H57" s="279">
        <v>93.666666666666671</v>
      </c>
      <c r="I57" s="279">
        <v>97.283333333333317</v>
      </c>
      <c r="J57" s="279">
        <v>99.466666666666669</v>
      </c>
      <c r="K57" s="277">
        <v>95.1</v>
      </c>
      <c r="L57" s="277">
        <v>89.3</v>
      </c>
      <c r="M57" s="277">
        <v>132.40878000000001</v>
      </c>
    </row>
    <row r="58" spans="1:13">
      <c r="A58" s="301">
        <v>49</v>
      </c>
      <c r="B58" s="277" t="s">
        <v>78</v>
      </c>
      <c r="C58" s="277">
        <v>109.2</v>
      </c>
      <c r="D58" s="279">
        <v>109.83333333333333</v>
      </c>
      <c r="E58" s="279">
        <v>108.36666666666666</v>
      </c>
      <c r="F58" s="279">
        <v>107.53333333333333</v>
      </c>
      <c r="G58" s="279">
        <v>106.06666666666666</v>
      </c>
      <c r="H58" s="279">
        <v>110.66666666666666</v>
      </c>
      <c r="I58" s="279">
        <v>112.13333333333333</v>
      </c>
      <c r="J58" s="279">
        <v>112.96666666666665</v>
      </c>
      <c r="K58" s="277">
        <v>111.3</v>
      </c>
      <c r="L58" s="277">
        <v>109</v>
      </c>
      <c r="M58" s="277">
        <v>10.747669999999999</v>
      </c>
    </row>
    <row r="59" spans="1:13">
      <c r="A59" s="301">
        <v>50</v>
      </c>
      <c r="B59" s="277" t="s">
        <v>81</v>
      </c>
      <c r="C59" s="277">
        <v>593.4</v>
      </c>
      <c r="D59" s="279">
        <v>597.80000000000007</v>
      </c>
      <c r="E59" s="279">
        <v>585.60000000000014</v>
      </c>
      <c r="F59" s="279">
        <v>577.80000000000007</v>
      </c>
      <c r="G59" s="279">
        <v>565.60000000000014</v>
      </c>
      <c r="H59" s="279">
        <v>605.60000000000014</v>
      </c>
      <c r="I59" s="279">
        <v>617.80000000000018</v>
      </c>
      <c r="J59" s="279">
        <v>625.60000000000014</v>
      </c>
      <c r="K59" s="277">
        <v>610</v>
      </c>
      <c r="L59" s="277">
        <v>590</v>
      </c>
      <c r="M59" s="277">
        <v>1.04619</v>
      </c>
    </row>
    <row r="60" spans="1:13">
      <c r="A60" s="301">
        <v>51</v>
      </c>
      <c r="B60" s="277" t="s">
        <v>82</v>
      </c>
      <c r="C60" s="277">
        <v>248.95</v>
      </c>
      <c r="D60" s="279">
        <v>250.73333333333335</v>
      </c>
      <c r="E60" s="279">
        <v>244.41666666666669</v>
      </c>
      <c r="F60" s="279">
        <v>239.88333333333333</v>
      </c>
      <c r="G60" s="279">
        <v>233.56666666666666</v>
      </c>
      <c r="H60" s="279">
        <v>255.26666666666671</v>
      </c>
      <c r="I60" s="279">
        <v>261.58333333333337</v>
      </c>
      <c r="J60" s="279">
        <v>266.11666666666673</v>
      </c>
      <c r="K60" s="277">
        <v>257.05</v>
      </c>
      <c r="L60" s="277">
        <v>246.2</v>
      </c>
      <c r="M60" s="277">
        <v>34.722729999999999</v>
      </c>
    </row>
    <row r="61" spans="1:13">
      <c r="A61" s="301">
        <v>52</v>
      </c>
      <c r="B61" s="277" t="s">
        <v>83</v>
      </c>
      <c r="C61" s="277">
        <v>813.65</v>
      </c>
      <c r="D61" s="279">
        <v>811.18333333333339</v>
      </c>
      <c r="E61" s="279">
        <v>802.61666666666679</v>
      </c>
      <c r="F61" s="279">
        <v>791.58333333333337</v>
      </c>
      <c r="G61" s="279">
        <v>783.01666666666677</v>
      </c>
      <c r="H61" s="279">
        <v>822.21666666666681</v>
      </c>
      <c r="I61" s="279">
        <v>830.78333333333342</v>
      </c>
      <c r="J61" s="279">
        <v>841.81666666666683</v>
      </c>
      <c r="K61" s="277">
        <v>819.75</v>
      </c>
      <c r="L61" s="277">
        <v>800.15</v>
      </c>
      <c r="M61" s="277">
        <v>66.126230000000007</v>
      </c>
    </row>
    <row r="62" spans="1:13">
      <c r="A62" s="301">
        <v>53</v>
      </c>
      <c r="B62" s="277" t="s">
        <v>84</v>
      </c>
      <c r="C62" s="277">
        <v>113.2</v>
      </c>
      <c r="D62" s="279">
        <v>113.83333333333333</v>
      </c>
      <c r="E62" s="279">
        <v>112.16666666666666</v>
      </c>
      <c r="F62" s="279">
        <v>111.13333333333333</v>
      </c>
      <c r="G62" s="279">
        <v>109.46666666666665</v>
      </c>
      <c r="H62" s="279">
        <v>114.86666666666666</v>
      </c>
      <c r="I62" s="279">
        <v>116.53333333333332</v>
      </c>
      <c r="J62" s="279">
        <v>117.56666666666666</v>
      </c>
      <c r="K62" s="277">
        <v>115.5</v>
      </c>
      <c r="L62" s="277">
        <v>112.8</v>
      </c>
      <c r="M62" s="277">
        <v>79.498769999999993</v>
      </c>
    </row>
    <row r="63" spans="1:13">
      <c r="A63" s="301">
        <v>54</v>
      </c>
      <c r="B63" s="277" t="s">
        <v>3634</v>
      </c>
      <c r="C63" s="277">
        <v>2667.6</v>
      </c>
      <c r="D63" s="279">
        <v>2614.8666666666668</v>
      </c>
      <c r="E63" s="279">
        <v>2519.7333333333336</v>
      </c>
      <c r="F63" s="279">
        <v>2371.8666666666668</v>
      </c>
      <c r="G63" s="279">
        <v>2276.7333333333336</v>
      </c>
      <c r="H63" s="279">
        <v>2762.7333333333336</v>
      </c>
      <c r="I63" s="279">
        <v>2857.8666666666668</v>
      </c>
      <c r="J63" s="279">
        <v>3005.7333333333336</v>
      </c>
      <c r="K63" s="277">
        <v>2710</v>
      </c>
      <c r="L63" s="277">
        <v>2467</v>
      </c>
      <c r="M63" s="277">
        <v>17.413409999999999</v>
      </c>
    </row>
    <row r="64" spans="1:13">
      <c r="A64" s="301">
        <v>55</v>
      </c>
      <c r="B64" s="277" t="s">
        <v>85</v>
      </c>
      <c r="C64" s="277">
        <v>1442.95</v>
      </c>
      <c r="D64" s="279">
        <v>1448</v>
      </c>
      <c r="E64" s="279">
        <v>1425</v>
      </c>
      <c r="F64" s="279">
        <v>1407.05</v>
      </c>
      <c r="G64" s="279">
        <v>1384.05</v>
      </c>
      <c r="H64" s="279">
        <v>1465.95</v>
      </c>
      <c r="I64" s="279">
        <v>1488.95</v>
      </c>
      <c r="J64" s="279">
        <v>1506.9</v>
      </c>
      <c r="K64" s="277">
        <v>1471</v>
      </c>
      <c r="L64" s="277">
        <v>1430.05</v>
      </c>
      <c r="M64" s="277">
        <v>3.4354200000000001</v>
      </c>
    </row>
    <row r="65" spans="1:13">
      <c r="A65" s="301">
        <v>56</v>
      </c>
      <c r="B65" s="277" t="s">
        <v>86</v>
      </c>
      <c r="C65" s="277">
        <v>370.55</v>
      </c>
      <c r="D65" s="279">
        <v>372.51666666666665</v>
      </c>
      <c r="E65" s="279">
        <v>367.0333333333333</v>
      </c>
      <c r="F65" s="279">
        <v>363.51666666666665</v>
      </c>
      <c r="G65" s="279">
        <v>358.0333333333333</v>
      </c>
      <c r="H65" s="279">
        <v>376.0333333333333</v>
      </c>
      <c r="I65" s="279">
        <v>381.51666666666665</v>
      </c>
      <c r="J65" s="279">
        <v>385.0333333333333</v>
      </c>
      <c r="K65" s="277">
        <v>378</v>
      </c>
      <c r="L65" s="277">
        <v>369</v>
      </c>
      <c r="M65" s="277">
        <v>17.351009999999999</v>
      </c>
    </row>
    <row r="66" spans="1:13">
      <c r="A66" s="301">
        <v>57</v>
      </c>
      <c r="B66" s="277" t="s">
        <v>236</v>
      </c>
      <c r="C66" s="277">
        <v>711.8</v>
      </c>
      <c r="D66" s="279">
        <v>717.91666666666663</v>
      </c>
      <c r="E66" s="279">
        <v>704.38333333333321</v>
      </c>
      <c r="F66" s="279">
        <v>696.96666666666658</v>
      </c>
      <c r="G66" s="279">
        <v>683.43333333333317</v>
      </c>
      <c r="H66" s="279">
        <v>725.33333333333326</v>
      </c>
      <c r="I66" s="279">
        <v>738.86666666666679</v>
      </c>
      <c r="J66" s="279">
        <v>746.2833333333333</v>
      </c>
      <c r="K66" s="277">
        <v>731.45</v>
      </c>
      <c r="L66" s="277">
        <v>710.5</v>
      </c>
      <c r="M66" s="277">
        <v>2.2844600000000002</v>
      </c>
    </row>
    <row r="67" spans="1:13">
      <c r="A67" s="301">
        <v>58</v>
      </c>
      <c r="B67" s="277" t="s">
        <v>237</v>
      </c>
      <c r="C67" s="277">
        <v>270</v>
      </c>
      <c r="D67" s="279">
        <v>272.68333333333334</v>
      </c>
      <c r="E67" s="279">
        <v>266.31666666666666</v>
      </c>
      <c r="F67" s="279">
        <v>262.63333333333333</v>
      </c>
      <c r="G67" s="279">
        <v>256.26666666666665</v>
      </c>
      <c r="H67" s="279">
        <v>276.36666666666667</v>
      </c>
      <c r="I67" s="279">
        <v>282.73333333333335</v>
      </c>
      <c r="J67" s="279">
        <v>286.41666666666669</v>
      </c>
      <c r="K67" s="277">
        <v>279.05</v>
      </c>
      <c r="L67" s="277">
        <v>269</v>
      </c>
      <c r="M67" s="277">
        <v>3.03207</v>
      </c>
    </row>
    <row r="68" spans="1:13">
      <c r="A68" s="301">
        <v>59</v>
      </c>
      <c r="B68" s="277" t="s">
        <v>235</v>
      </c>
      <c r="C68" s="277">
        <v>149.85</v>
      </c>
      <c r="D68" s="279">
        <v>150.51666666666665</v>
      </c>
      <c r="E68" s="279">
        <v>147.33333333333331</v>
      </c>
      <c r="F68" s="279">
        <v>144.81666666666666</v>
      </c>
      <c r="G68" s="279">
        <v>141.63333333333333</v>
      </c>
      <c r="H68" s="279">
        <v>153.0333333333333</v>
      </c>
      <c r="I68" s="279">
        <v>156.21666666666664</v>
      </c>
      <c r="J68" s="279">
        <v>158.73333333333329</v>
      </c>
      <c r="K68" s="277">
        <v>153.69999999999999</v>
      </c>
      <c r="L68" s="277">
        <v>148</v>
      </c>
      <c r="M68" s="277">
        <v>24.073149999999998</v>
      </c>
    </row>
    <row r="69" spans="1:13">
      <c r="A69" s="301">
        <v>60</v>
      </c>
      <c r="B69" s="277" t="s">
        <v>87</v>
      </c>
      <c r="C69" s="277">
        <v>431.8</v>
      </c>
      <c r="D69" s="279">
        <v>432.93333333333334</v>
      </c>
      <c r="E69" s="279">
        <v>428.86666666666667</v>
      </c>
      <c r="F69" s="279">
        <v>425.93333333333334</v>
      </c>
      <c r="G69" s="279">
        <v>421.86666666666667</v>
      </c>
      <c r="H69" s="279">
        <v>435.86666666666667</v>
      </c>
      <c r="I69" s="279">
        <v>439.93333333333339</v>
      </c>
      <c r="J69" s="279">
        <v>442.86666666666667</v>
      </c>
      <c r="K69" s="277">
        <v>437</v>
      </c>
      <c r="L69" s="277">
        <v>430</v>
      </c>
      <c r="M69" s="277">
        <v>6.4291900000000002</v>
      </c>
    </row>
    <row r="70" spans="1:13">
      <c r="A70" s="301">
        <v>61</v>
      </c>
      <c r="B70" s="277" t="s">
        <v>88</v>
      </c>
      <c r="C70" s="277">
        <v>515.5</v>
      </c>
      <c r="D70" s="279">
        <v>516.55000000000007</v>
      </c>
      <c r="E70" s="279">
        <v>511.70000000000016</v>
      </c>
      <c r="F70" s="279">
        <v>507.90000000000009</v>
      </c>
      <c r="G70" s="279">
        <v>503.05000000000018</v>
      </c>
      <c r="H70" s="279">
        <v>520.35000000000014</v>
      </c>
      <c r="I70" s="279">
        <v>525.20000000000005</v>
      </c>
      <c r="J70" s="279">
        <v>529.00000000000011</v>
      </c>
      <c r="K70" s="277">
        <v>521.4</v>
      </c>
      <c r="L70" s="277">
        <v>512.75</v>
      </c>
      <c r="M70" s="277">
        <v>19.459869999999999</v>
      </c>
    </row>
    <row r="71" spans="1:13">
      <c r="A71" s="301">
        <v>62</v>
      </c>
      <c r="B71" s="277" t="s">
        <v>238</v>
      </c>
      <c r="C71" s="277">
        <v>792.35</v>
      </c>
      <c r="D71" s="279">
        <v>786.93333333333339</v>
      </c>
      <c r="E71" s="279">
        <v>778.41666666666674</v>
      </c>
      <c r="F71" s="279">
        <v>764.48333333333335</v>
      </c>
      <c r="G71" s="279">
        <v>755.9666666666667</v>
      </c>
      <c r="H71" s="279">
        <v>800.86666666666679</v>
      </c>
      <c r="I71" s="279">
        <v>809.38333333333344</v>
      </c>
      <c r="J71" s="279">
        <v>823.31666666666683</v>
      </c>
      <c r="K71" s="277">
        <v>795.45</v>
      </c>
      <c r="L71" s="277">
        <v>773</v>
      </c>
      <c r="M71" s="277">
        <v>1.62466</v>
      </c>
    </row>
    <row r="72" spans="1:13">
      <c r="A72" s="301">
        <v>63</v>
      </c>
      <c r="B72" s="277" t="s">
        <v>91</v>
      </c>
      <c r="C72" s="277">
        <v>3207.25</v>
      </c>
      <c r="D72" s="279">
        <v>3191.4333333333329</v>
      </c>
      <c r="E72" s="279">
        <v>3167.8666666666659</v>
      </c>
      <c r="F72" s="279">
        <v>3128.4833333333331</v>
      </c>
      <c r="G72" s="279">
        <v>3104.9166666666661</v>
      </c>
      <c r="H72" s="279">
        <v>3230.8166666666657</v>
      </c>
      <c r="I72" s="279">
        <v>3254.3833333333323</v>
      </c>
      <c r="J72" s="279">
        <v>3293.7666666666655</v>
      </c>
      <c r="K72" s="277">
        <v>3215</v>
      </c>
      <c r="L72" s="277">
        <v>3152.05</v>
      </c>
      <c r="M72" s="277">
        <v>11.76234</v>
      </c>
    </row>
    <row r="73" spans="1:13">
      <c r="A73" s="301">
        <v>64</v>
      </c>
      <c r="B73" s="277" t="s">
        <v>93</v>
      </c>
      <c r="C73" s="277">
        <v>155.85</v>
      </c>
      <c r="D73" s="279">
        <v>157.03333333333333</v>
      </c>
      <c r="E73" s="279">
        <v>153.91666666666666</v>
      </c>
      <c r="F73" s="279">
        <v>151.98333333333332</v>
      </c>
      <c r="G73" s="279">
        <v>148.86666666666665</v>
      </c>
      <c r="H73" s="279">
        <v>158.96666666666667</v>
      </c>
      <c r="I73" s="279">
        <v>162.08333333333334</v>
      </c>
      <c r="J73" s="279">
        <v>164.01666666666668</v>
      </c>
      <c r="K73" s="277">
        <v>160.15</v>
      </c>
      <c r="L73" s="277">
        <v>155.1</v>
      </c>
      <c r="M73" s="277">
        <v>77.476190000000003</v>
      </c>
    </row>
    <row r="74" spans="1:13">
      <c r="A74" s="301">
        <v>65</v>
      </c>
      <c r="B74" s="277" t="s">
        <v>231</v>
      </c>
      <c r="C74" s="277">
        <v>2002.6</v>
      </c>
      <c r="D74" s="279">
        <v>2027.2333333333333</v>
      </c>
      <c r="E74" s="279">
        <v>1970.4666666666667</v>
      </c>
      <c r="F74" s="279">
        <v>1938.3333333333333</v>
      </c>
      <c r="G74" s="279">
        <v>1881.5666666666666</v>
      </c>
      <c r="H74" s="279">
        <v>2059.3666666666668</v>
      </c>
      <c r="I74" s="279">
        <v>2116.1333333333337</v>
      </c>
      <c r="J74" s="279">
        <v>2148.2666666666669</v>
      </c>
      <c r="K74" s="277">
        <v>2084</v>
      </c>
      <c r="L74" s="277">
        <v>1995.1</v>
      </c>
      <c r="M74" s="277">
        <v>8.6007099999999994</v>
      </c>
    </row>
    <row r="75" spans="1:13">
      <c r="A75" s="301">
        <v>66</v>
      </c>
      <c r="B75" s="277" t="s">
        <v>94</v>
      </c>
      <c r="C75" s="277">
        <v>5220.5</v>
      </c>
      <c r="D75" s="279">
        <v>5189.833333333333</v>
      </c>
      <c r="E75" s="279">
        <v>5141.6666666666661</v>
      </c>
      <c r="F75" s="279">
        <v>5062.833333333333</v>
      </c>
      <c r="G75" s="279">
        <v>5014.6666666666661</v>
      </c>
      <c r="H75" s="279">
        <v>5268.6666666666661</v>
      </c>
      <c r="I75" s="279">
        <v>5316.8333333333321</v>
      </c>
      <c r="J75" s="279">
        <v>5395.6666666666661</v>
      </c>
      <c r="K75" s="277">
        <v>5238</v>
      </c>
      <c r="L75" s="277">
        <v>5111</v>
      </c>
      <c r="M75" s="277">
        <v>19.35812</v>
      </c>
    </row>
    <row r="76" spans="1:13">
      <c r="A76" s="301">
        <v>67</v>
      </c>
      <c r="B76" s="277" t="s">
        <v>239</v>
      </c>
      <c r="C76" s="277">
        <v>60.25</v>
      </c>
      <c r="D76" s="279">
        <v>61.199999999999996</v>
      </c>
      <c r="E76" s="279">
        <v>58.849999999999994</v>
      </c>
      <c r="F76" s="279">
        <v>57.449999999999996</v>
      </c>
      <c r="G76" s="279">
        <v>55.099999999999994</v>
      </c>
      <c r="H76" s="279">
        <v>62.599999999999994</v>
      </c>
      <c r="I76" s="279">
        <v>64.95</v>
      </c>
      <c r="J76" s="279">
        <v>66.349999999999994</v>
      </c>
      <c r="K76" s="277">
        <v>63.55</v>
      </c>
      <c r="L76" s="277">
        <v>59.8</v>
      </c>
      <c r="M76" s="277">
        <v>5.9491199999999997</v>
      </c>
    </row>
    <row r="77" spans="1:13">
      <c r="A77" s="301">
        <v>68</v>
      </c>
      <c r="B77" s="277" t="s">
        <v>95</v>
      </c>
      <c r="C77" s="277">
        <v>2181.35</v>
      </c>
      <c r="D77" s="279">
        <v>2195.1666666666665</v>
      </c>
      <c r="E77" s="279">
        <v>2157.333333333333</v>
      </c>
      <c r="F77" s="279">
        <v>2133.3166666666666</v>
      </c>
      <c r="G77" s="279">
        <v>2095.4833333333331</v>
      </c>
      <c r="H77" s="279">
        <v>2219.1833333333329</v>
      </c>
      <c r="I77" s="279">
        <v>2257.016666666666</v>
      </c>
      <c r="J77" s="279">
        <v>2281.0333333333328</v>
      </c>
      <c r="K77" s="277">
        <v>2233</v>
      </c>
      <c r="L77" s="277">
        <v>2171.15</v>
      </c>
      <c r="M77" s="277">
        <v>10.988580000000001</v>
      </c>
    </row>
    <row r="78" spans="1:13">
      <c r="A78" s="301">
        <v>69</v>
      </c>
      <c r="B78" s="277" t="s">
        <v>240</v>
      </c>
      <c r="C78" s="277">
        <v>338.65</v>
      </c>
      <c r="D78" s="279">
        <v>341.06666666666666</v>
      </c>
      <c r="E78" s="279">
        <v>332.58333333333331</v>
      </c>
      <c r="F78" s="279">
        <v>326.51666666666665</v>
      </c>
      <c r="G78" s="279">
        <v>318.0333333333333</v>
      </c>
      <c r="H78" s="279">
        <v>347.13333333333333</v>
      </c>
      <c r="I78" s="279">
        <v>355.61666666666667</v>
      </c>
      <c r="J78" s="279">
        <v>361.68333333333334</v>
      </c>
      <c r="K78" s="277">
        <v>349.55</v>
      </c>
      <c r="L78" s="277">
        <v>335</v>
      </c>
      <c r="M78" s="277">
        <v>1.2780499999999999</v>
      </c>
    </row>
    <row r="79" spans="1:13">
      <c r="A79" s="301">
        <v>70</v>
      </c>
      <c r="B79" s="277" t="s">
        <v>241</v>
      </c>
      <c r="C79" s="277">
        <v>1108.1500000000001</v>
      </c>
      <c r="D79" s="279">
        <v>1098.7333333333333</v>
      </c>
      <c r="E79" s="279">
        <v>1078.5166666666667</v>
      </c>
      <c r="F79" s="279">
        <v>1048.8833333333332</v>
      </c>
      <c r="G79" s="279">
        <v>1028.6666666666665</v>
      </c>
      <c r="H79" s="279">
        <v>1128.3666666666668</v>
      </c>
      <c r="I79" s="279">
        <v>1148.5833333333335</v>
      </c>
      <c r="J79" s="279">
        <v>1178.2166666666669</v>
      </c>
      <c r="K79" s="277">
        <v>1118.95</v>
      </c>
      <c r="L79" s="277">
        <v>1069.0999999999999</v>
      </c>
      <c r="M79" s="277">
        <v>0.34495999999999999</v>
      </c>
    </row>
    <row r="80" spans="1:13">
      <c r="A80" s="301">
        <v>71</v>
      </c>
      <c r="B80" s="277" t="s">
        <v>97</v>
      </c>
      <c r="C80" s="277">
        <v>1254.2</v>
      </c>
      <c r="D80" s="279">
        <v>1242.1499999999999</v>
      </c>
      <c r="E80" s="279">
        <v>1225.2999999999997</v>
      </c>
      <c r="F80" s="279">
        <v>1196.3999999999999</v>
      </c>
      <c r="G80" s="279">
        <v>1179.5499999999997</v>
      </c>
      <c r="H80" s="279">
        <v>1271.0499999999997</v>
      </c>
      <c r="I80" s="279">
        <v>1287.8999999999996</v>
      </c>
      <c r="J80" s="279">
        <v>1316.7999999999997</v>
      </c>
      <c r="K80" s="277">
        <v>1259</v>
      </c>
      <c r="L80" s="277">
        <v>1213.25</v>
      </c>
      <c r="M80" s="277">
        <v>21.004079999999998</v>
      </c>
    </row>
    <row r="81" spans="1:13">
      <c r="A81" s="301">
        <v>72</v>
      </c>
      <c r="B81" s="277" t="s">
        <v>98</v>
      </c>
      <c r="C81" s="277">
        <v>160.9</v>
      </c>
      <c r="D81" s="279">
        <v>162.23333333333335</v>
      </c>
      <c r="E81" s="279">
        <v>159.16666666666669</v>
      </c>
      <c r="F81" s="279">
        <v>157.43333333333334</v>
      </c>
      <c r="G81" s="279">
        <v>154.36666666666667</v>
      </c>
      <c r="H81" s="279">
        <v>163.9666666666667</v>
      </c>
      <c r="I81" s="279">
        <v>167.03333333333336</v>
      </c>
      <c r="J81" s="279">
        <v>168.76666666666671</v>
      </c>
      <c r="K81" s="277">
        <v>165.3</v>
      </c>
      <c r="L81" s="277">
        <v>160.5</v>
      </c>
      <c r="M81" s="277">
        <v>14.09693</v>
      </c>
    </row>
    <row r="82" spans="1:13">
      <c r="A82" s="301">
        <v>73</v>
      </c>
      <c r="B82" s="277" t="s">
        <v>99</v>
      </c>
      <c r="C82" s="277">
        <v>52.5</v>
      </c>
      <c r="D82" s="279">
        <v>53.016666666666673</v>
      </c>
      <c r="E82" s="279">
        <v>51.783333333333346</v>
      </c>
      <c r="F82" s="279">
        <v>51.06666666666667</v>
      </c>
      <c r="G82" s="279">
        <v>49.833333333333343</v>
      </c>
      <c r="H82" s="279">
        <v>53.733333333333348</v>
      </c>
      <c r="I82" s="279">
        <v>54.966666666666683</v>
      </c>
      <c r="J82" s="279">
        <v>55.683333333333351</v>
      </c>
      <c r="K82" s="277">
        <v>54.25</v>
      </c>
      <c r="L82" s="277">
        <v>52.3</v>
      </c>
      <c r="M82" s="277">
        <v>259.04311000000001</v>
      </c>
    </row>
    <row r="83" spans="1:13">
      <c r="A83" s="301">
        <v>74</v>
      </c>
      <c r="B83" s="277" t="s">
        <v>370</v>
      </c>
      <c r="C83" s="277">
        <v>133.80000000000001</v>
      </c>
      <c r="D83" s="279">
        <v>134.4</v>
      </c>
      <c r="E83" s="279">
        <v>132.4</v>
      </c>
      <c r="F83" s="279">
        <v>131</v>
      </c>
      <c r="G83" s="279">
        <v>129</v>
      </c>
      <c r="H83" s="279">
        <v>135.80000000000001</v>
      </c>
      <c r="I83" s="279">
        <v>137.80000000000001</v>
      </c>
      <c r="J83" s="279">
        <v>139.20000000000002</v>
      </c>
      <c r="K83" s="277">
        <v>136.4</v>
      </c>
      <c r="L83" s="277">
        <v>133</v>
      </c>
      <c r="M83" s="277">
        <v>15.370839999999999</v>
      </c>
    </row>
    <row r="84" spans="1:13">
      <c r="A84" s="301">
        <v>75</v>
      </c>
      <c r="B84" s="277" t="s">
        <v>244</v>
      </c>
      <c r="C84" s="277">
        <v>71.3</v>
      </c>
      <c r="D84" s="279">
        <v>73.150000000000006</v>
      </c>
      <c r="E84" s="279">
        <v>69.050000000000011</v>
      </c>
      <c r="F84" s="279">
        <v>66.800000000000011</v>
      </c>
      <c r="G84" s="279">
        <v>62.700000000000017</v>
      </c>
      <c r="H84" s="279">
        <v>75.400000000000006</v>
      </c>
      <c r="I84" s="279">
        <v>79.5</v>
      </c>
      <c r="J84" s="279">
        <v>81.75</v>
      </c>
      <c r="K84" s="277">
        <v>77.25</v>
      </c>
      <c r="L84" s="277">
        <v>70.900000000000006</v>
      </c>
      <c r="M84" s="277">
        <v>74.155730000000005</v>
      </c>
    </row>
    <row r="85" spans="1:13">
      <c r="A85" s="301">
        <v>76</v>
      </c>
      <c r="B85" s="277" t="s">
        <v>100</v>
      </c>
      <c r="C85" s="277">
        <v>83.85</v>
      </c>
      <c r="D85" s="279">
        <v>84.533333333333331</v>
      </c>
      <c r="E85" s="279">
        <v>82.566666666666663</v>
      </c>
      <c r="F85" s="279">
        <v>81.283333333333331</v>
      </c>
      <c r="G85" s="279">
        <v>79.316666666666663</v>
      </c>
      <c r="H85" s="279">
        <v>85.816666666666663</v>
      </c>
      <c r="I85" s="279">
        <v>87.783333333333331</v>
      </c>
      <c r="J85" s="279">
        <v>89.066666666666663</v>
      </c>
      <c r="K85" s="277">
        <v>86.5</v>
      </c>
      <c r="L85" s="277">
        <v>83.25</v>
      </c>
      <c r="M85" s="277">
        <v>106.45434</v>
      </c>
    </row>
    <row r="86" spans="1:13">
      <c r="A86" s="301">
        <v>77</v>
      </c>
      <c r="B86" s="277" t="s">
        <v>245</v>
      </c>
      <c r="C86" s="277">
        <v>122.25</v>
      </c>
      <c r="D86" s="279">
        <v>123.01666666666667</v>
      </c>
      <c r="E86" s="279">
        <v>121.13333333333333</v>
      </c>
      <c r="F86" s="279">
        <v>120.01666666666667</v>
      </c>
      <c r="G86" s="279">
        <v>118.13333333333333</v>
      </c>
      <c r="H86" s="279">
        <v>124.13333333333333</v>
      </c>
      <c r="I86" s="279">
        <v>126.01666666666668</v>
      </c>
      <c r="J86" s="279">
        <v>127.13333333333333</v>
      </c>
      <c r="K86" s="277">
        <v>124.9</v>
      </c>
      <c r="L86" s="277">
        <v>121.9</v>
      </c>
      <c r="M86" s="277">
        <v>1.3085500000000001</v>
      </c>
    </row>
    <row r="87" spans="1:13">
      <c r="A87" s="301">
        <v>78</v>
      </c>
      <c r="B87" s="277" t="s">
        <v>101</v>
      </c>
      <c r="C87" s="277">
        <v>495.55</v>
      </c>
      <c r="D87" s="279">
        <v>492.05</v>
      </c>
      <c r="E87" s="279">
        <v>485.70000000000005</v>
      </c>
      <c r="F87" s="279">
        <v>475.85</v>
      </c>
      <c r="G87" s="279">
        <v>469.50000000000006</v>
      </c>
      <c r="H87" s="279">
        <v>501.90000000000003</v>
      </c>
      <c r="I87" s="279">
        <v>508.25000000000006</v>
      </c>
      <c r="J87" s="279">
        <v>518.1</v>
      </c>
      <c r="K87" s="277">
        <v>498.4</v>
      </c>
      <c r="L87" s="277">
        <v>482.2</v>
      </c>
      <c r="M87" s="277">
        <v>27.683119999999999</v>
      </c>
    </row>
    <row r="88" spans="1:13">
      <c r="A88" s="301">
        <v>79</v>
      </c>
      <c r="B88" s="277" t="s">
        <v>103</v>
      </c>
      <c r="C88" s="277">
        <v>24.2</v>
      </c>
      <c r="D88" s="279">
        <v>24.133333333333336</v>
      </c>
      <c r="E88" s="279">
        <v>23.566666666666674</v>
      </c>
      <c r="F88" s="279">
        <v>22.933333333333337</v>
      </c>
      <c r="G88" s="279">
        <v>22.366666666666674</v>
      </c>
      <c r="H88" s="279">
        <v>24.766666666666673</v>
      </c>
      <c r="I88" s="279">
        <v>25.333333333333336</v>
      </c>
      <c r="J88" s="279">
        <v>25.966666666666672</v>
      </c>
      <c r="K88" s="277">
        <v>24.7</v>
      </c>
      <c r="L88" s="277">
        <v>23.5</v>
      </c>
      <c r="M88" s="277">
        <v>206.61331000000001</v>
      </c>
    </row>
    <row r="89" spans="1:13">
      <c r="A89" s="301">
        <v>80</v>
      </c>
      <c r="B89" s="277" t="s">
        <v>246</v>
      </c>
      <c r="C89" s="277">
        <v>529.70000000000005</v>
      </c>
      <c r="D89" s="279">
        <v>530.5333333333333</v>
      </c>
      <c r="E89" s="279">
        <v>523.16666666666663</v>
      </c>
      <c r="F89" s="279">
        <v>516.63333333333333</v>
      </c>
      <c r="G89" s="279">
        <v>509.26666666666665</v>
      </c>
      <c r="H89" s="279">
        <v>537.06666666666661</v>
      </c>
      <c r="I89" s="279">
        <v>544.43333333333339</v>
      </c>
      <c r="J89" s="279">
        <v>550.96666666666658</v>
      </c>
      <c r="K89" s="277">
        <v>537.9</v>
      </c>
      <c r="L89" s="277">
        <v>524</v>
      </c>
      <c r="M89" s="277">
        <v>0.73492999999999997</v>
      </c>
    </row>
    <row r="90" spans="1:13">
      <c r="A90" s="301">
        <v>81</v>
      </c>
      <c r="B90" s="277" t="s">
        <v>104</v>
      </c>
      <c r="C90" s="277">
        <v>708.25</v>
      </c>
      <c r="D90" s="279">
        <v>710.58333333333337</v>
      </c>
      <c r="E90" s="279">
        <v>698.16666666666674</v>
      </c>
      <c r="F90" s="279">
        <v>688.08333333333337</v>
      </c>
      <c r="G90" s="279">
        <v>675.66666666666674</v>
      </c>
      <c r="H90" s="279">
        <v>720.66666666666674</v>
      </c>
      <c r="I90" s="279">
        <v>733.08333333333348</v>
      </c>
      <c r="J90" s="279">
        <v>743.16666666666674</v>
      </c>
      <c r="K90" s="277">
        <v>723</v>
      </c>
      <c r="L90" s="277">
        <v>700.5</v>
      </c>
      <c r="M90" s="277">
        <v>14.265129999999999</v>
      </c>
    </row>
    <row r="91" spans="1:13">
      <c r="A91" s="301">
        <v>82</v>
      </c>
      <c r="B91" s="277" t="s">
        <v>247</v>
      </c>
      <c r="C91" s="277">
        <v>390</v>
      </c>
      <c r="D91" s="279">
        <v>391.98333333333335</v>
      </c>
      <c r="E91" s="279">
        <v>385.2166666666667</v>
      </c>
      <c r="F91" s="279">
        <v>380.43333333333334</v>
      </c>
      <c r="G91" s="279">
        <v>373.66666666666669</v>
      </c>
      <c r="H91" s="279">
        <v>396.76666666666671</v>
      </c>
      <c r="I91" s="279">
        <v>403.53333333333336</v>
      </c>
      <c r="J91" s="279">
        <v>408.31666666666672</v>
      </c>
      <c r="K91" s="277">
        <v>398.75</v>
      </c>
      <c r="L91" s="277">
        <v>387.2</v>
      </c>
      <c r="M91" s="277">
        <v>0.48431000000000002</v>
      </c>
    </row>
    <row r="92" spans="1:13">
      <c r="A92" s="301">
        <v>83</v>
      </c>
      <c r="B92" s="277" t="s">
        <v>248</v>
      </c>
      <c r="C92" s="277">
        <v>903.4</v>
      </c>
      <c r="D92" s="279">
        <v>905.06666666666661</v>
      </c>
      <c r="E92" s="279">
        <v>884.63333333333321</v>
      </c>
      <c r="F92" s="279">
        <v>865.86666666666656</v>
      </c>
      <c r="G92" s="279">
        <v>845.43333333333317</v>
      </c>
      <c r="H92" s="279">
        <v>923.83333333333326</v>
      </c>
      <c r="I92" s="279">
        <v>944.26666666666665</v>
      </c>
      <c r="J92" s="279">
        <v>963.0333333333333</v>
      </c>
      <c r="K92" s="277">
        <v>925.5</v>
      </c>
      <c r="L92" s="277">
        <v>886.3</v>
      </c>
      <c r="M92" s="277">
        <v>5.3872999999999998</v>
      </c>
    </row>
    <row r="93" spans="1:13">
      <c r="A93" s="301">
        <v>84</v>
      </c>
      <c r="B93" s="277" t="s">
        <v>105</v>
      </c>
      <c r="C93" s="277">
        <v>744.7</v>
      </c>
      <c r="D93" s="279">
        <v>745.01666666666677</v>
      </c>
      <c r="E93" s="279">
        <v>737.68333333333351</v>
      </c>
      <c r="F93" s="279">
        <v>730.66666666666674</v>
      </c>
      <c r="G93" s="279">
        <v>723.33333333333348</v>
      </c>
      <c r="H93" s="279">
        <v>752.03333333333353</v>
      </c>
      <c r="I93" s="279">
        <v>759.36666666666679</v>
      </c>
      <c r="J93" s="279">
        <v>766.38333333333355</v>
      </c>
      <c r="K93" s="277">
        <v>752.35</v>
      </c>
      <c r="L93" s="277">
        <v>738</v>
      </c>
      <c r="M93" s="277">
        <v>28.136520000000001</v>
      </c>
    </row>
    <row r="94" spans="1:13">
      <c r="A94" s="301">
        <v>85</v>
      </c>
      <c r="B94" s="277" t="s">
        <v>250</v>
      </c>
      <c r="C94" s="277">
        <v>190</v>
      </c>
      <c r="D94" s="279">
        <v>190.9</v>
      </c>
      <c r="E94" s="279">
        <v>187.20000000000002</v>
      </c>
      <c r="F94" s="279">
        <v>184.4</v>
      </c>
      <c r="G94" s="279">
        <v>180.70000000000002</v>
      </c>
      <c r="H94" s="279">
        <v>193.70000000000002</v>
      </c>
      <c r="I94" s="279">
        <v>197.4</v>
      </c>
      <c r="J94" s="279">
        <v>200.20000000000002</v>
      </c>
      <c r="K94" s="277">
        <v>194.6</v>
      </c>
      <c r="L94" s="277">
        <v>188.1</v>
      </c>
      <c r="M94" s="277">
        <v>2.4064800000000002</v>
      </c>
    </row>
    <row r="95" spans="1:13">
      <c r="A95" s="301">
        <v>86</v>
      </c>
      <c r="B95" s="277" t="s">
        <v>386</v>
      </c>
      <c r="C95" s="277">
        <v>293.35000000000002</v>
      </c>
      <c r="D95" s="279">
        <v>297.7</v>
      </c>
      <c r="E95" s="279">
        <v>286.89999999999998</v>
      </c>
      <c r="F95" s="279">
        <v>280.45</v>
      </c>
      <c r="G95" s="279">
        <v>269.64999999999998</v>
      </c>
      <c r="H95" s="279">
        <v>304.14999999999998</v>
      </c>
      <c r="I95" s="279">
        <v>314.95000000000005</v>
      </c>
      <c r="J95" s="279">
        <v>321.39999999999998</v>
      </c>
      <c r="K95" s="277">
        <v>308.5</v>
      </c>
      <c r="L95" s="277">
        <v>291.25</v>
      </c>
      <c r="M95" s="277">
        <v>4.7107299999999999</v>
      </c>
    </row>
    <row r="96" spans="1:13">
      <c r="A96" s="301">
        <v>87</v>
      </c>
      <c r="B96" s="277" t="s">
        <v>106</v>
      </c>
      <c r="C96" s="277">
        <v>705.05</v>
      </c>
      <c r="D96" s="279">
        <v>706.1</v>
      </c>
      <c r="E96" s="279">
        <v>699.25</v>
      </c>
      <c r="F96" s="279">
        <v>693.44999999999993</v>
      </c>
      <c r="G96" s="279">
        <v>686.59999999999991</v>
      </c>
      <c r="H96" s="279">
        <v>711.90000000000009</v>
      </c>
      <c r="I96" s="279">
        <v>718.75000000000023</v>
      </c>
      <c r="J96" s="279">
        <v>724.55000000000018</v>
      </c>
      <c r="K96" s="277">
        <v>712.95</v>
      </c>
      <c r="L96" s="277">
        <v>700.3</v>
      </c>
      <c r="M96" s="277">
        <v>18.099240000000002</v>
      </c>
    </row>
    <row r="97" spans="1:13">
      <c r="A97" s="301">
        <v>88</v>
      </c>
      <c r="B97" s="277" t="s">
        <v>108</v>
      </c>
      <c r="C97" s="277">
        <v>865.8</v>
      </c>
      <c r="D97" s="279">
        <v>864.9666666666667</v>
      </c>
      <c r="E97" s="279">
        <v>857.98333333333335</v>
      </c>
      <c r="F97" s="279">
        <v>850.16666666666663</v>
      </c>
      <c r="G97" s="279">
        <v>843.18333333333328</v>
      </c>
      <c r="H97" s="279">
        <v>872.78333333333342</v>
      </c>
      <c r="I97" s="279">
        <v>879.76666666666677</v>
      </c>
      <c r="J97" s="279">
        <v>887.58333333333348</v>
      </c>
      <c r="K97" s="277">
        <v>871.95</v>
      </c>
      <c r="L97" s="277">
        <v>857.15</v>
      </c>
      <c r="M97" s="277">
        <v>87.175650000000005</v>
      </c>
    </row>
    <row r="98" spans="1:13">
      <c r="A98" s="301">
        <v>89</v>
      </c>
      <c r="B98" s="277" t="s">
        <v>109</v>
      </c>
      <c r="C98" s="277">
        <v>1965.4</v>
      </c>
      <c r="D98" s="279">
        <v>1968.8833333333334</v>
      </c>
      <c r="E98" s="279">
        <v>1938.8166666666668</v>
      </c>
      <c r="F98" s="279">
        <v>1912.2333333333333</v>
      </c>
      <c r="G98" s="279">
        <v>1882.1666666666667</v>
      </c>
      <c r="H98" s="279">
        <v>1995.4666666666669</v>
      </c>
      <c r="I98" s="279">
        <v>2025.5333333333335</v>
      </c>
      <c r="J98" s="279">
        <v>2052.1166666666668</v>
      </c>
      <c r="K98" s="277">
        <v>1998.95</v>
      </c>
      <c r="L98" s="277">
        <v>1942.3</v>
      </c>
      <c r="M98" s="277">
        <v>36.515569999999997</v>
      </c>
    </row>
    <row r="99" spans="1:13">
      <c r="A99" s="301">
        <v>90</v>
      </c>
      <c r="B99" s="277" t="s">
        <v>252</v>
      </c>
      <c r="C99" s="277">
        <v>2303.1999999999998</v>
      </c>
      <c r="D99" s="279">
        <v>2320.0166666666664</v>
      </c>
      <c r="E99" s="279">
        <v>2265.333333333333</v>
      </c>
      <c r="F99" s="279">
        <v>2227.4666666666667</v>
      </c>
      <c r="G99" s="279">
        <v>2172.7833333333333</v>
      </c>
      <c r="H99" s="279">
        <v>2357.8833333333328</v>
      </c>
      <c r="I99" s="279">
        <v>2412.5666666666662</v>
      </c>
      <c r="J99" s="279">
        <v>2450.4333333333325</v>
      </c>
      <c r="K99" s="277">
        <v>2374.6999999999998</v>
      </c>
      <c r="L99" s="277">
        <v>2282.15</v>
      </c>
      <c r="M99" s="277">
        <v>2.3516599999999999</v>
      </c>
    </row>
    <row r="100" spans="1:13">
      <c r="A100" s="301">
        <v>91</v>
      </c>
      <c r="B100" s="277" t="s">
        <v>110</v>
      </c>
      <c r="C100" s="277">
        <v>1213.6500000000001</v>
      </c>
      <c r="D100" s="279">
        <v>1220.6666666666667</v>
      </c>
      <c r="E100" s="279">
        <v>1198.5833333333335</v>
      </c>
      <c r="F100" s="279">
        <v>1183.5166666666667</v>
      </c>
      <c r="G100" s="279">
        <v>1161.4333333333334</v>
      </c>
      <c r="H100" s="279">
        <v>1235.7333333333336</v>
      </c>
      <c r="I100" s="279">
        <v>1257.8166666666671</v>
      </c>
      <c r="J100" s="279">
        <v>1272.8833333333337</v>
      </c>
      <c r="K100" s="277">
        <v>1242.75</v>
      </c>
      <c r="L100" s="277">
        <v>1205.5999999999999</v>
      </c>
      <c r="M100" s="277">
        <v>96.102770000000007</v>
      </c>
    </row>
    <row r="101" spans="1:13">
      <c r="A101" s="301">
        <v>92</v>
      </c>
      <c r="B101" s="277" t="s">
        <v>253</v>
      </c>
      <c r="C101" s="277">
        <v>563.4</v>
      </c>
      <c r="D101" s="279">
        <v>566.86666666666667</v>
      </c>
      <c r="E101" s="279">
        <v>556.73333333333335</v>
      </c>
      <c r="F101" s="279">
        <v>550.06666666666672</v>
      </c>
      <c r="G101" s="279">
        <v>539.93333333333339</v>
      </c>
      <c r="H101" s="279">
        <v>573.5333333333333</v>
      </c>
      <c r="I101" s="279">
        <v>583.66666666666674</v>
      </c>
      <c r="J101" s="279">
        <v>590.33333333333326</v>
      </c>
      <c r="K101" s="277">
        <v>577</v>
      </c>
      <c r="L101" s="277">
        <v>560.20000000000005</v>
      </c>
      <c r="M101" s="277">
        <v>23.49606</v>
      </c>
    </row>
    <row r="102" spans="1:13">
      <c r="A102" s="301">
        <v>93</v>
      </c>
      <c r="B102" s="277" t="s">
        <v>111</v>
      </c>
      <c r="C102" s="277">
        <v>3284.7</v>
      </c>
      <c r="D102" s="279">
        <v>3304.6666666666665</v>
      </c>
      <c r="E102" s="279">
        <v>3253.7833333333328</v>
      </c>
      <c r="F102" s="279">
        <v>3222.8666666666663</v>
      </c>
      <c r="G102" s="279">
        <v>3171.9833333333327</v>
      </c>
      <c r="H102" s="279">
        <v>3335.583333333333</v>
      </c>
      <c r="I102" s="279">
        <v>3386.4666666666672</v>
      </c>
      <c r="J102" s="279">
        <v>3417.3833333333332</v>
      </c>
      <c r="K102" s="277">
        <v>3355.55</v>
      </c>
      <c r="L102" s="277">
        <v>3273.75</v>
      </c>
      <c r="M102" s="277">
        <v>14.387449999999999</v>
      </c>
    </row>
    <row r="103" spans="1:13">
      <c r="A103" s="301">
        <v>94</v>
      </c>
      <c r="B103" s="277" t="s">
        <v>112</v>
      </c>
      <c r="C103" s="277">
        <v>467.05</v>
      </c>
      <c r="D103" s="279">
        <v>467.13333333333338</v>
      </c>
      <c r="E103" s="279">
        <v>466.31666666666678</v>
      </c>
      <c r="F103" s="279">
        <v>465.58333333333337</v>
      </c>
      <c r="G103" s="279">
        <v>464.76666666666677</v>
      </c>
      <c r="H103" s="279">
        <v>467.86666666666679</v>
      </c>
      <c r="I103" s="279">
        <v>468.68333333333339</v>
      </c>
      <c r="J103" s="279">
        <v>469.4166666666668</v>
      </c>
      <c r="K103" s="277">
        <v>467.95</v>
      </c>
      <c r="L103" s="277">
        <v>466.4</v>
      </c>
      <c r="M103" s="277">
        <v>1.84223</v>
      </c>
    </row>
    <row r="104" spans="1:13">
      <c r="A104" s="301">
        <v>95</v>
      </c>
      <c r="B104" s="277" t="s">
        <v>114</v>
      </c>
      <c r="C104" s="277">
        <v>172.15</v>
      </c>
      <c r="D104" s="279">
        <v>172.2833333333333</v>
      </c>
      <c r="E104" s="279">
        <v>169.56666666666661</v>
      </c>
      <c r="F104" s="279">
        <v>166.98333333333329</v>
      </c>
      <c r="G104" s="279">
        <v>164.26666666666659</v>
      </c>
      <c r="H104" s="279">
        <v>174.86666666666662</v>
      </c>
      <c r="I104" s="279">
        <v>177.58333333333331</v>
      </c>
      <c r="J104" s="279">
        <v>180.16666666666663</v>
      </c>
      <c r="K104" s="277">
        <v>175</v>
      </c>
      <c r="L104" s="277">
        <v>169.7</v>
      </c>
      <c r="M104" s="277">
        <v>167.92493999999999</v>
      </c>
    </row>
    <row r="105" spans="1:13">
      <c r="A105" s="301">
        <v>96</v>
      </c>
      <c r="B105" s="277" t="s">
        <v>115</v>
      </c>
      <c r="C105" s="277">
        <v>171.4</v>
      </c>
      <c r="D105" s="279">
        <v>173.1</v>
      </c>
      <c r="E105" s="279">
        <v>169.04999999999998</v>
      </c>
      <c r="F105" s="279">
        <v>166.7</v>
      </c>
      <c r="G105" s="279">
        <v>162.64999999999998</v>
      </c>
      <c r="H105" s="279">
        <v>175.45</v>
      </c>
      <c r="I105" s="279">
        <v>179.5</v>
      </c>
      <c r="J105" s="279">
        <v>181.85</v>
      </c>
      <c r="K105" s="277">
        <v>177.15</v>
      </c>
      <c r="L105" s="277">
        <v>170.75</v>
      </c>
      <c r="M105" s="277">
        <v>45.054490000000001</v>
      </c>
    </row>
    <row r="106" spans="1:13">
      <c r="A106" s="301">
        <v>97</v>
      </c>
      <c r="B106" s="277" t="s">
        <v>116</v>
      </c>
      <c r="C106" s="277">
        <v>2138.4</v>
      </c>
      <c r="D106" s="279">
        <v>2136.4333333333334</v>
      </c>
      <c r="E106" s="279">
        <v>2125.2666666666669</v>
      </c>
      <c r="F106" s="279">
        <v>2112.1333333333337</v>
      </c>
      <c r="G106" s="279">
        <v>2100.9666666666672</v>
      </c>
      <c r="H106" s="279">
        <v>2149.5666666666666</v>
      </c>
      <c r="I106" s="279">
        <v>2160.7333333333327</v>
      </c>
      <c r="J106" s="279">
        <v>2173.8666666666663</v>
      </c>
      <c r="K106" s="277">
        <v>2147.6</v>
      </c>
      <c r="L106" s="277">
        <v>2123.3000000000002</v>
      </c>
      <c r="M106" s="277">
        <v>17.411709999999999</v>
      </c>
    </row>
    <row r="107" spans="1:13">
      <c r="A107" s="301">
        <v>98</v>
      </c>
      <c r="B107" s="277" t="s">
        <v>254</v>
      </c>
      <c r="C107" s="277">
        <v>198.1</v>
      </c>
      <c r="D107" s="279">
        <v>201.05000000000004</v>
      </c>
      <c r="E107" s="279">
        <v>194.35000000000008</v>
      </c>
      <c r="F107" s="279">
        <v>190.60000000000005</v>
      </c>
      <c r="G107" s="279">
        <v>183.90000000000009</v>
      </c>
      <c r="H107" s="279">
        <v>204.80000000000007</v>
      </c>
      <c r="I107" s="279">
        <v>211.50000000000006</v>
      </c>
      <c r="J107" s="279">
        <v>215.25000000000006</v>
      </c>
      <c r="K107" s="277">
        <v>207.75</v>
      </c>
      <c r="L107" s="277">
        <v>197.3</v>
      </c>
      <c r="M107" s="277">
        <v>16.95186</v>
      </c>
    </row>
    <row r="108" spans="1:13">
      <c r="A108" s="301">
        <v>99</v>
      </c>
      <c r="B108" s="277" t="s">
        <v>255</v>
      </c>
      <c r="C108" s="277">
        <v>32.700000000000003</v>
      </c>
      <c r="D108" s="279">
        <v>33</v>
      </c>
      <c r="E108" s="279">
        <v>32.299999999999997</v>
      </c>
      <c r="F108" s="279">
        <v>31.9</v>
      </c>
      <c r="G108" s="279">
        <v>31.199999999999996</v>
      </c>
      <c r="H108" s="279">
        <v>33.4</v>
      </c>
      <c r="I108" s="279">
        <v>34.1</v>
      </c>
      <c r="J108" s="279">
        <v>34.5</v>
      </c>
      <c r="K108" s="277">
        <v>33.700000000000003</v>
      </c>
      <c r="L108" s="277">
        <v>32.6</v>
      </c>
      <c r="M108" s="277">
        <v>12.051069999999999</v>
      </c>
    </row>
    <row r="109" spans="1:13">
      <c r="A109" s="301">
        <v>100</v>
      </c>
      <c r="B109" s="277" t="s">
        <v>117</v>
      </c>
      <c r="C109" s="277">
        <v>150.55000000000001</v>
      </c>
      <c r="D109" s="279">
        <v>153.78333333333333</v>
      </c>
      <c r="E109" s="279">
        <v>146.76666666666665</v>
      </c>
      <c r="F109" s="279">
        <v>142.98333333333332</v>
      </c>
      <c r="G109" s="279">
        <v>135.96666666666664</v>
      </c>
      <c r="H109" s="279">
        <v>157.56666666666666</v>
      </c>
      <c r="I109" s="279">
        <v>164.58333333333337</v>
      </c>
      <c r="J109" s="279">
        <v>168.36666666666667</v>
      </c>
      <c r="K109" s="277">
        <v>160.80000000000001</v>
      </c>
      <c r="L109" s="277">
        <v>150</v>
      </c>
      <c r="M109" s="277">
        <v>221.40502000000001</v>
      </c>
    </row>
    <row r="110" spans="1:13">
      <c r="A110" s="301">
        <v>101</v>
      </c>
      <c r="B110" s="277" t="s">
        <v>258</v>
      </c>
      <c r="C110" s="277">
        <v>239.9</v>
      </c>
      <c r="D110" s="279">
        <v>242.68333333333331</v>
      </c>
      <c r="E110" s="279">
        <v>233.96666666666661</v>
      </c>
      <c r="F110" s="279">
        <v>228.0333333333333</v>
      </c>
      <c r="G110" s="279">
        <v>219.31666666666661</v>
      </c>
      <c r="H110" s="279">
        <v>248.61666666666662</v>
      </c>
      <c r="I110" s="279">
        <v>257.33333333333331</v>
      </c>
      <c r="J110" s="279">
        <v>263.26666666666665</v>
      </c>
      <c r="K110" s="277">
        <v>251.4</v>
      </c>
      <c r="L110" s="277">
        <v>236.75</v>
      </c>
      <c r="M110" s="277">
        <v>6.5338399999999996</v>
      </c>
    </row>
    <row r="111" spans="1:13">
      <c r="A111" s="301">
        <v>102</v>
      </c>
      <c r="B111" s="277" t="s">
        <v>118</v>
      </c>
      <c r="C111" s="277">
        <v>404.05</v>
      </c>
      <c r="D111" s="279">
        <v>404.91666666666669</v>
      </c>
      <c r="E111" s="279">
        <v>399.83333333333337</v>
      </c>
      <c r="F111" s="279">
        <v>395.61666666666667</v>
      </c>
      <c r="G111" s="279">
        <v>390.53333333333336</v>
      </c>
      <c r="H111" s="279">
        <v>409.13333333333338</v>
      </c>
      <c r="I111" s="279">
        <v>414.21666666666675</v>
      </c>
      <c r="J111" s="279">
        <v>418.43333333333339</v>
      </c>
      <c r="K111" s="277">
        <v>410</v>
      </c>
      <c r="L111" s="277">
        <v>400.7</v>
      </c>
      <c r="M111" s="277">
        <v>257.42604</v>
      </c>
    </row>
    <row r="112" spans="1:13">
      <c r="A112" s="301">
        <v>103</v>
      </c>
      <c r="B112" s="277" t="s">
        <v>256</v>
      </c>
      <c r="C112" s="277">
        <v>1208</v>
      </c>
      <c r="D112" s="279">
        <v>1224.95</v>
      </c>
      <c r="E112" s="279">
        <v>1187.5</v>
      </c>
      <c r="F112" s="279">
        <v>1167</v>
      </c>
      <c r="G112" s="279">
        <v>1129.55</v>
      </c>
      <c r="H112" s="279">
        <v>1245.45</v>
      </c>
      <c r="I112" s="279">
        <v>1282.9000000000003</v>
      </c>
      <c r="J112" s="279">
        <v>1303.4000000000001</v>
      </c>
      <c r="K112" s="277">
        <v>1262.4000000000001</v>
      </c>
      <c r="L112" s="277">
        <v>1204.45</v>
      </c>
      <c r="M112" s="277">
        <v>3.51329</v>
      </c>
    </row>
    <row r="113" spans="1:13">
      <c r="A113" s="301">
        <v>104</v>
      </c>
      <c r="B113" s="277" t="s">
        <v>119</v>
      </c>
      <c r="C113" s="277">
        <v>418.85</v>
      </c>
      <c r="D113" s="279">
        <v>422.66666666666669</v>
      </c>
      <c r="E113" s="279">
        <v>412.88333333333338</v>
      </c>
      <c r="F113" s="279">
        <v>406.91666666666669</v>
      </c>
      <c r="G113" s="279">
        <v>397.13333333333338</v>
      </c>
      <c r="H113" s="279">
        <v>428.63333333333338</v>
      </c>
      <c r="I113" s="279">
        <v>438.41666666666669</v>
      </c>
      <c r="J113" s="279">
        <v>444.38333333333338</v>
      </c>
      <c r="K113" s="277">
        <v>432.45</v>
      </c>
      <c r="L113" s="277">
        <v>416.7</v>
      </c>
      <c r="M113" s="277">
        <v>13.818479999999999</v>
      </c>
    </row>
    <row r="114" spans="1:13">
      <c r="A114" s="301">
        <v>105</v>
      </c>
      <c r="B114" s="277" t="s">
        <v>257</v>
      </c>
      <c r="C114" s="277">
        <v>34.65</v>
      </c>
      <c r="D114" s="279">
        <v>34.966666666666669</v>
      </c>
      <c r="E114" s="279">
        <v>34.283333333333339</v>
      </c>
      <c r="F114" s="279">
        <v>33.916666666666671</v>
      </c>
      <c r="G114" s="279">
        <v>33.233333333333341</v>
      </c>
      <c r="H114" s="279">
        <v>35.333333333333336</v>
      </c>
      <c r="I114" s="279">
        <v>36.016666666666673</v>
      </c>
      <c r="J114" s="279">
        <v>36.383333333333333</v>
      </c>
      <c r="K114" s="277">
        <v>35.65</v>
      </c>
      <c r="L114" s="277">
        <v>34.6</v>
      </c>
      <c r="M114" s="277">
        <v>5.8567499999999999</v>
      </c>
    </row>
    <row r="115" spans="1:13">
      <c r="A115" s="301">
        <v>106</v>
      </c>
      <c r="B115" s="277" t="s">
        <v>120</v>
      </c>
      <c r="C115" s="277">
        <v>8.6999999999999993</v>
      </c>
      <c r="D115" s="279">
        <v>8.7833333333333332</v>
      </c>
      <c r="E115" s="279">
        <v>8.5666666666666664</v>
      </c>
      <c r="F115" s="279">
        <v>8.4333333333333336</v>
      </c>
      <c r="G115" s="279">
        <v>8.2166666666666668</v>
      </c>
      <c r="H115" s="279">
        <v>8.9166666666666661</v>
      </c>
      <c r="I115" s="279">
        <v>9.1333333333333311</v>
      </c>
      <c r="J115" s="279">
        <v>9.2666666666666657</v>
      </c>
      <c r="K115" s="277">
        <v>9</v>
      </c>
      <c r="L115" s="277">
        <v>8.65</v>
      </c>
      <c r="M115" s="277">
        <v>1006.2625</v>
      </c>
    </row>
    <row r="116" spans="1:13">
      <c r="A116" s="301">
        <v>107</v>
      </c>
      <c r="B116" s="277" t="s">
        <v>121</v>
      </c>
      <c r="C116" s="277">
        <v>31.15</v>
      </c>
      <c r="D116" s="279">
        <v>31.466666666666669</v>
      </c>
      <c r="E116" s="279">
        <v>30.683333333333337</v>
      </c>
      <c r="F116" s="279">
        <v>30.216666666666669</v>
      </c>
      <c r="G116" s="279">
        <v>29.433333333333337</v>
      </c>
      <c r="H116" s="279">
        <v>31.933333333333337</v>
      </c>
      <c r="I116" s="279">
        <v>32.716666666666669</v>
      </c>
      <c r="J116" s="279">
        <v>33.183333333333337</v>
      </c>
      <c r="K116" s="277">
        <v>32.25</v>
      </c>
      <c r="L116" s="277">
        <v>31</v>
      </c>
      <c r="M116" s="277">
        <v>206.09968000000001</v>
      </c>
    </row>
    <row r="117" spans="1:13">
      <c r="A117" s="301">
        <v>108</v>
      </c>
      <c r="B117" s="277" t="s">
        <v>122</v>
      </c>
      <c r="C117" s="277">
        <v>372.1</v>
      </c>
      <c r="D117" s="279">
        <v>375.56666666666666</v>
      </c>
      <c r="E117" s="279">
        <v>367.13333333333333</v>
      </c>
      <c r="F117" s="279">
        <v>362.16666666666669</v>
      </c>
      <c r="G117" s="279">
        <v>353.73333333333335</v>
      </c>
      <c r="H117" s="279">
        <v>380.5333333333333</v>
      </c>
      <c r="I117" s="279">
        <v>388.96666666666658</v>
      </c>
      <c r="J117" s="279">
        <v>393.93333333333328</v>
      </c>
      <c r="K117" s="277">
        <v>384</v>
      </c>
      <c r="L117" s="277">
        <v>370.6</v>
      </c>
      <c r="M117" s="277">
        <v>37.734789999999997</v>
      </c>
    </row>
    <row r="118" spans="1:13">
      <c r="A118" s="301">
        <v>109</v>
      </c>
      <c r="B118" s="277" t="s">
        <v>260</v>
      </c>
      <c r="C118" s="277">
        <v>95.05</v>
      </c>
      <c r="D118" s="279">
        <v>95.649999999999991</v>
      </c>
      <c r="E118" s="279">
        <v>93.399999999999977</v>
      </c>
      <c r="F118" s="279">
        <v>91.749999999999986</v>
      </c>
      <c r="G118" s="279">
        <v>89.499999999999972</v>
      </c>
      <c r="H118" s="279">
        <v>97.299999999999983</v>
      </c>
      <c r="I118" s="279">
        <v>99.550000000000011</v>
      </c>
      <c r="J118" s="279">
        <v>101.19999999999999</v>
      </c>
      <c r="K118" s="277">
        <v>97.9</v>
      </c>
      <c r="L118" s="277">
        <v>94</v>
      </c>
      <c r="M118" s="277">
        <v>13.96604</v>
      </c>
    </row>
    <row r="119" spans="1:13">
      <c r="A119" s="301">
        <v>110</v>
      </c>
      <c r="B119" s="277" t="s">
        <v>123</v>
      </c>
      <c r="C119" s="277">
        <v>1380.3</v>
      </c>
      <c r="D119" s="279">
        <v>1375.0833333333333</v>
      </c>
      <c r="E119" s="279">
        <v>1360.4166666666665</v>
      </c>
      <c r="F119" s="279">
        <v>1340.5333333333333</v>
      </c>
      <c r="G119" s="279">
        <v>1325.8666666666666</v>
      </c>
      <c r="H119" s="279">
        <v>1394.9666666666665</v>
      </c>
      <c r="I119" s="279">
        <v>1409.633333333333</v>
      </c>
      <c r="J119" s="279">
        <v>1429.5166666666664</v>
      </c>
      <c r="K119" s="277">
        <v>1389.75</v>
      </c>
      <c r="L119" s="277">
        <v>1355.2</v>
      </c>
      <c r="M119" s="277">
        <v>12.946580000000001</v>
      </c>
    </row>
    <row r="120" spans="1:13">
      <c r="A120" s="301">
        <v>111</v>
      </c>
      <c r="B120" s="277" t="s">
        <v>124</v>
      </c>
      <c r="C120" s="277">
        <v>614.45000000000005</v>
      </c>
      <c r="D120" s="279">
        <v>618.98333333333335</v>
      </c>
      <c r="E120" s="279">
        <v>605.9666666666667</v>
      </c>
      <c r="F120" s="279">
        <v>597.48333333333335</v>
      </c>
      <c r="G120" s="279">
        <v>584.4666666666667</v>
      </c>
      <c r="H120" s="279">
        <v>627.4666666666667</v>
      </c>
      <c r="I120" s="279">
        <v>640.48333333333335</v>
      </c>
      <c r="J120" s="279">
        <v>648.9666666666667</v>
      </c>
      <c r="K120" s="277">
        <v>632</v>
      </c>
      <c r="L120" s="277">
        <v>610.5</v>
      </c>
      <c r="M120" s="277">
        <v>117.51051</v>
      </c>
    </row>
    <row r="121" spans="1:13">
      <c r="A121" s="301">
        <v>112</v>
      </c>
      <c r="B121" s="277" t="s">
        <v>125</v>
      </c>
      <c r="C121" s="277">
        <v>189</v>
      </c>
      <c r="D121" s="279">
        <v>189.29999999999998</v>
      </c>
      <c r="E121" s="279">
        <v>185.69999999999996</v>
      </c>
      <c r="F121" s="279">
        <v>182.39999999999998</v>
      </c>
      <c r="G121" s="279">
        <v>178.79999999999995</v>
      </c>
      <c r="H121" s="279">
        <v>192.59999999999997</v>
      </c>
      <c r="I121" s="279">
        <v>196.2</v>
      </c>
      <c r="J121" s="279">
        <v>199.49999999999997</v>
      </c>
      <c r="K121" s="277">
        <v>192.9</v>
      </c>
      <c r="L121" s="277">
        <v>186</v>
      </c>
      <c r="M121" s="277">
        <v>86.131640000000004</v>
      </c>
    </row>
    <row r="122" spans="1:13">
      <c r="A122" s="301">
        <v>113</v>
      </c>
      <c r="B122" s="277" t="s">
        <v>126</v>
      </c>
      <c r="C122" s="277">
        <v>1132.0999999999999</v>
      </c>
      <c r="D122" s="279">
        <v>1128.0666666666666</v>
      </c>
      <c r="E122" s="279">
        <v>1116.1333333333332</v>
      </c>
      <c r="F122" s="279">
        <v>1100.1666666666665</v>
      </c>
      <c r="G122" s="279">
        <v>1088.2333333333331</v>
      </c>
      <c r="H122" s="279">
        <v>1144.0333333333333</v>
      </c>
      <c r="I122" s="279">
        <v>1155.9666666666667</v>
      </c>
      <c r="J122" s="279">
        <v>1171.9333333333334</v>
      </c>
      <c r="K122" s="277">
        <v>1140</v>
      </c>
      <c r="L122" s="277">
        <v>1112.0999999999999</v>
      </c>
      <c r="M122" s="277">
        <v>146.33779999999999</v>
      </c>
    </row>
    <row r="123" spans="1:13">
      <c r="A123" s="301">
        <v>114</v>
      </c>
      <c r="B123" s="277" t="s">
        <v>127</v>
      </c>
      <c r="C123" s="277">
        <v>75.7</v>
      </c>
      <c r="D123" s="279">
        <v>76.083333333333329</v>
      </c>
      <c r="E123" s="279">
        <v>74.716666666666654</v>
      </c>
      <c r="F123" s="279">
        <v>73.73333333333332</v>
      </c>
      <c r="G123" s="279">
        <v>72.366666666666646</v>
      </c>
      <c r="H123" s="279">
        <v>77.066666666666663</v>
      </c>
      <c r="I123" s="279">
        <v>78.433333333333337</v>
      </c>
      <c r="J123" s="279">
        <v>79.416666666666671</v>
      </c>
      <c r="K123" s="277">
        <v>77.45</v>
      </c>
      <c r="L123" s="277">
        <v>75.099999999999994</v>
      </c>
      <c r="M123" s="277">
        <v>118.46163</v>
      </c>
    </row>
    <row r="124" spans="1:13">
      <c r="A124" s="301">
        <v>115</v>
      </c>
      <c r="B124" s="277" t="s">
        <v>262</v>
      </c>
      <c r="C124" s="277">
        <v>2117.5500000000002</v>
      </c>
      <c r="D124" s="279">
        <v>2119.4</v>
      </c>
      <c r="E124" s="279">
        <v>2100.8000000000002</v>
      </c>
      <c r="F124" s="279">
        <v>2084.0500000000002</v>
      </c>
      <c r="G124" s="279">
        <v>2065.4500000000003</v>
      </c>
      <c r="H124" s="279">
        <v>2136.15</v>
      </c>
      <c r="I124" s="279">
        <v>2154.7499999999995</v>
      </c>
      <c r="J124" s="279">
        <v>2171.5</v>
      </c>
      <c r="K124" s="277">
        <v>2138</v>
      </c>
      <c r="L124" s="277">
        <v>2102.65</v>
      </c>
      <c r="M124" s="277">
        <v>1.2523500000000001</v>
      </c>
    </row>
    <row r="125" spans="1:13">
      <c r="A125" s="301">
        <v>116</v>
      </c>
      <c r="B125" s="277" t="s">
        <v>2931</v>
      </c>
      <c r="C125" s="277">
        <v>1334.65</v>
      </c>
      <c r="D125" s="279">
        <v>1344.8166666666666</v>
      </c>
      <c r="E125" s="279">
        <v>1319.8333333333333</v>
      </c>
      <c r="F125" s="279">
        <v>1305.0166666666667</v>
      </c>
      <c r="G125" s="279">
        <v>1280.0333333333333</v>
      </c>
      <c r="H125" s="279">
        <v>1359.6333333333332</v>
      </c>
      <c r="I125" s="279">
        <v>1384.6166666666668</v>
      </c>
      <c r="J125" s="279">
        <v>1399.4333333333332</v>
      </c>
      <c r="K125" s="277">
        <v>1369.8</v>
      </c>
      <c r="L125" s="277">
        <v>1330</v>
      </c>
      <c r="M125" s="277">
        <v>4.4393500000000001</v>
      </c>
    </row>
    <row r="126" spans="1:13">
      <c r="A126" s="301">
        <v>117</v>
      </c>
      <c r="B126" s="277" t="s">
        <v>128</v>
      </c>
      <c r="C126" s="277">
        <v>172.2</v>
      </c>
      <c r="D126" s="279">
        <v>172.46666666666667</v>
      </c>
      <c r="E126" s="279">
        <v>169.73333333333335</v>
      </c>
      <c r="F126" s="279">
        <v>167.26666666666668</v>
      </c>
      <c r="G126" s="279">
        <v>164.53333333333336</v>
      </c>
      <c r="H126" s="279">
        <v>174.93333333333334</v>
      </c>
      <c r="I126" s="279">
        <v>177.66666666666663</v>
      </c>
      <c r="J126" s="279">
        <v>180.13333333333333</v>
      </c>
      <c r="K126" s="277">
        <v>175.2</v>
      </c>
      <c r="L126" s="277">
        <v>170</v>
      </c>
      <c r="M126" s="277">
        <v>662.50653999999997</v>
      </c>
    </row>
    <row r="127" spans="1:13">
      <c r="A127" s="301">
        <v>118</v>
      </c>
      <c r="B127" s="277" t="s">
        <v>129</v>
      </c>
      <c r="C127" s="277">
        <v>193</v>
      </c>
      <c r="D127" s="279">
        <v>193.28333333333333</v>
      </c>
      <c r="E127" s="279">
        <v>189.86666666666667</v>
      </c>
      <c r="F127" s="279">
        <v>186.73333333333335</v>
      </c>
      <c r="G127" s="279">
        <v>183.31666666666669</v>
      </c>
      <c r="H127" s="279">
        <v>196.41666666666666</v>
      </c>
      <c r="I127" s="279">
        <v>199.83333333333334</v>
      </c>
      <c r="J127" s="279">
        <v>202.96666666666664</v>
      </c>
      <c r="K127" s="277">
        <v>196.7</v>
      </c>
      <c r="L127" s="277">
        <v>190.15</v>
      </c>
      <c r="M127" s="277">
        <v>60.011949999999999</v>
      </c>
    </row>
    <row r="128" spans="1:13">
      <c r="A128" s="301">
        <v>119</v>
      </c>
      <c r="B128" s="277" t="s">
        <v>263</v>
      </c>
      <c r="C128" s="277">
        <v>57.6</v>
      </c>
      <c r="D128" s="279">
        <v>57.416666666666664</v>
      </c>
      <c r="E128" s="279">
        <v>56.533333333333331</v>
      </c>
      <c r="F128" s="279">
        <v>55.466666666666669</v>
      </c>
      <c r="G128" s="279">
        <v>54.583333333333336</v>
      </c>
      <c r="H128" s="279">
        <v>58.483333333333327</v>
      </c>
      <c r="I128" s="279">
        <v>59.366666666666667</v>
      </c>
      <c r="J128" s="279">
        <v>60.433333333333323</v>
      </c>
      <c r="K128" s="277">
        <v>58.3</v>
      </c>
      <c r="L128" s="277">
        <v>56.35</v>
      </c>
      <c r="M128" s="277">
        <v>14.49311</v>
      </c>
    </row>
    <row r="129" spans="1:13">
      <c r="A129" s="301">
        <v>120</v>
      </c>
      <c r="B129" s="277" t="s">
        <v>130</v>
      </c>
      <c r="C129" s="277">
        <v>285.14999999999998</v>
      </c>
      <c r="D129" s="279">
        <v>286.46666666666664</v>
      </c>
      <c r="E129" s="279">
        <v>278.0333333333333</v>
      </c>
      <c r="F129" s="279">
        <v>270.91666666666669</v>
      </c>
      <c r="G129" s="279">
        <v>262.48333333333335</v>
      </c>
      <c r="H129" s="279">
        <v>293.58333333333326</v>
      </c>
      <c r="I129" s="279">
        <v>302.01666666666654</v>
      </c>
      <c r="J129" s="279">
        <v>309.13333333333321</v>
      </c>
      <c r="K129" s="277">
        <v>294.89999999999998</v>
      </c>
      <c r="L129" s="277">
        <v>279.35000000000002</v>
      </c>
      <c r="M129" s="277">
        <v>102.99648000000001</v>
      </c>
    </row>
    <row r="130" spans="1:13">
      <c r="A130" s="301">
        <v>121</v>
      </c>
      <c r="B130" s="277" t="s">
        <v>264</v>
      </c>
      <c r="C130" s="277">
        <v>710.2</v>
      </c>
      <c r="D130" s="279">
        <v>711.6</v>
      </c>
      <c r="E130" s="279">
        <v>700.7</v>
      </c>
      <c r="F130" s="279">
        <v>691.2</v>
      </c>
      <c r="G130" s="279">
        <v>680.30000000000007</v>
      </c>
      <c r="H130" s="279">
        <v>721.1</v>
      </c>
      <c r="I130" s="279">
        <v>731.99999999999989</v>
      </c>
      <c r="J130" s="279">
        <v>741.5</v>
      </c>
      <c r="K130" s="277">
        <v>722.5</v>
      </c>
      <c r="L130" s="277">
        <v>702.1</v>
      </c>
      <c r="M130" s="277">
        <v>1.54989</v>
      </c>
    </row>
    <row r="131" spans="1:13">
      <c r="A131" s="301">
        <v>122</v>
      </c>
      <c r="B131" s="277" t="s">
        <v>131</v>
      </c>
      <c r="C131" s="277">
        <v>2278.9</v>
      </c>
      <c r="D131" s="279">
        <v>2284.7000000000003</v>
      </c>
      <c r="E131" s="279">
        <v>2255.3500000000004</v>
      </c>
      <c r="F131" s="279">
        <v>2231.8000000000002</v>
      </c>
      <c r="G131" s="279">
        <v>2202.4500000000003</v>
      </c>
      <c r="H131" s="279">
        <v>2308.2500000000005</v>
      </c>
      <c r="I131" s="279">
        <v>2337.6</v>
      </c>
      <c r="J131" s="279">
        <v>2361.1500000000005</v>
      </c>
      <c r="K131" s="277">
        <v>2314.0500000000002</v>
      </c>
      <c r="L131" s="277">
        <v>2261.15</v>
      </c>
      <c r="M131" s="277">
        <v>6.7145000000000001</v>
      </c>
    </row>
    <row r="132" spans="1:13">
      <c r="A132" s="301">
        <v>123</v>
      </c>
      <c r="B132" s="277" t="s">
        <v>133</v>
      </c>
      <c r="C132" s="277">
        <v>1312.9</v>
      </c>
      <c r="D132" s="279">
        <v>1326.2</v>
      </c>
      <c r="E132" s="279">
        <v>1294.2</v>
      </c>
      <c r="F132" s="279">
        <v>1275.5</v>
      </c>
      <c r="G132" s="279">
        <v>1243.5</v>
      </c>
      <c r="H132" s="279">
        <v>1344.9</v>
      </c>
      <c r="I132" s="279">
        <v>1376.9</v>
      </c>
      <c r="J132" s="279">
        <v>1395.6000000000001</v>
      </c>
      <c r="K132" s="277">
        <v>1358.2</v>
      </c>
      <c r="L132" s="277">
        <v>1307.5</v>
      </c>
      <c r="M132" s="277">
        <v>51.75329</v>
      </c>
    </row>
    <row r="133" spans="1:13">
      <c r="A133" s="301">
        <v>124</v>
      </c>
      <c r="B133" s="277" t="s">
        <v>134</v>
      </c>
      <c r="C133" s="277">
        <v>62.4</v>
      </c>
      <c r="D133" s="279">
        <v>62.683333333333337</v>
      </c>
      <c r="E133" s="279">
        <v>61.466666666666676</v>
      </c>
      <c r="F133" s="279">
        <v>60.533333333333339</v>
      </c>
      <c r="G133" s="279">
        <v>59.316666666666677</v>
      </c>
      <c r="H133" s="279">
        <v>63.616666666666674</v>
      </c>
      <c r="I133" s="279">
        <v>64.833333333333343</v>
      </c>
      <c r="J133" s="279">
        <v>65.76666666666668</v>
      </c>
      <c r="K133" s="277">
        <v>63.9</v>
      </c>
      <c r="L133" s="277">
        <v>61.75</v>
      </c>
      <c r="M133" s="277">
        <v>59.678669999999997</v>
      </c>
    </row>
    <row r="134" spans="1:13">
      <c r="A134" s="301">
        <v>125</v>
      </c>
      <c r="B134" s="277" t="s">
        <v>358</v>
      </c>
      <c r="C134" s="277">
        <v>2179.3000000000002</v>
      </c>
      <c r="D134" s="279">
        <v>2133.4166666666665</v>
      </c>
      <c r="E134" s="279">
        <v>2056.833333333333</v>
      </c>
      <c r="F134" s="279">
        <v>1934.3666666666666</v>
      </c>
      <c r="G134" s="279">
        <v>1857.7833333333331</v>
      </c>
      <c r="H134" s="279">
        <v>2255.8833333333332</v>
      </c>
      <c r="I134" s="279">
        <v>2332.4666666666662</v>
      </c>
      <c r="J134" s="279">
        <v>2454.9333333333329</v>
      </c>
      <c r="K134" s="277">
        <v>2210</v>
      </c>
      <c r="L134" s="277">
        <v>2010.95</v>
      </c>
      <c r="M134" s="277">
        <v>5.0145</v>
      </c>
    </row>
    <row r="135" spans="1:13">
      <c r="A135" s="301">
        <v>126</v>
      </c>
      <c r="B135" s="277" t="s">
        <v>135</v>
      </c>
      <c r="C135" s="277">
        <v>301.7</v>
      </c>
      <c r="D135" s="279">
        <v>303.88333333333333</v>
      </c>
      <c r="E135" s="279">
        <v>295.81666666666666</v>
      </c>
      <c r="F135" s="279">
        <v>289.93333333333334</v>
      </c>
      <c r="G135" s="279">
        <v>281.86666666666667</v>
      </c>
      <c r="H135" s="279">
        <v>309.76666666666665</v>
      </c>
      <c r="I135" s="279">
        <v>317.83333333333326</v>
      </c>
      <c r="J135" s="279">
        <v>323.71666666666664</v>
      </c>
      <c r="K135" s="277">
        <v>311.95</v>
      </c>
      <c r="L135" s="277">
        <v>298</v>
      </c>
      <c r="M135" s="277">
        <v>68.605999999999995</v>
      </c>
    </row>
    <row r="136" spans="1:13">
      <c r="A136" s="301">
        <v>127</v>
      </c>
      <c r="B136" s="277" t="s">
        <v>136</v>
      </c>
      <c r="C136" s="277">
        <v>905.75</v>
      </c>
      <c r="D136" s="279">
        <v>911.18333333333339</v>
      </c>
      <c r="E136" s="279">
        <v>896.61666666666679</v>
      </c>
      <c r="F136" s="279">
        <v>887.48333333333335</v>
      </c>
      <c r="G136" s="279">
        <v>872.91666666666674</v>
      </c>
      <c r="H136" s="279">
        <v>920.31666666666683</v>
      </c>
      <c r="I136" s="279">
        <v>934.88333333333344</v>
      </c>
      <c r="J136" s="279">
        <v>944.01666666666688</v>
      </c>
      <c r="K136" s="277">
        <v>925.75</v>
      </c>
      <c r="L136" s="277">
        <v>902.05</v>
      </c>
      <c r="M136" s="277">
        <v>61.889069999999997</v>
      </c>
    </row>
    <row r="137" spans="1:13">
      <c r="A137" s="301">
        <v>128</v>
      </c>
      <c r="B137" s="277" t="s">
        <v>266</v>
      </c>
      <c r="C137" s="277">
        <v>3276.7</v>
      </c>
      <c r="D137" s="279">
        <v>3241.7999999999997</v>
      </c>
      <c r="E137" s="279">
        <v>2970.8999999999996</v>
      </c>
      <c r="F137" s="279">
        <v>2665.1</v>
      </c>
      <c r="G137" s="279">
        <v>2394.1999999999998</v>
      </c>
      <c r="H137" s="279">
        <v>3547.5999999999995</v>
      </c>
      <c r="I137" s="279">
        <v>3818.5</v>
      </c>
      <c r="J137" s="279">
        <v>4124.2999999999993</v>
      </c>
      <c r="K137" s="277">
        <v>3512.7</v>
      </c>
      <c r="L137" s="277">
        <v>2936</v>
      </c>
      <c r="M137" s="277">
        <v>13.599349999999999</v>
      </c>
    </row>
    <row r="138" spans="1:13">
      <c r="A138" s="301">
        <v>129</v>
      </c>
      <c r="B138" s="277" t="s">
        <v>265</v>
      </c>
      <c r="C138" s="277">
        <v>1647.9</v>
      </c>
      <c r="D138" s="279">
        <v>1647.9666666666665</v>
      </c>
      <c r="E138" s="279">
        <v>1625.9333333333329</v>
      </c>
      <c r="F138" s="279">
        <v>1603.9666666666665</v>
      </c>
      <c r="G138" s="279">
        <v>1581.9333333333329</v>
      </c>
      <c r="H138" s="279">
        <v>1669.9333333333329</v>
      </c>
      <c r="I138" s="279">
        <v>1691.9666666666662</v>
      </c>
      <c r="J138" s="279">
        <v>1713.9333333333329</v>
      </c>
      <c r="K138" s="277">
        <v>1670</v>
      </c>
      <c r="L138" s="277">
        <v>1626</v>
      </c>
      <c r="M138" s="277">
        <v>2.2843800000000001</v>
      </c>
    </row>
    <row r="139" spans="1:13">
      <c r="A139" s="301">
        <v>130</v>
      </c>
      <c r="B139" s="277" t="s">
        <v>137</v>
      </c>
      <c r="C139" s="277">
        <v>1046.5</v>
      </c>
      <c r="D139" s="279">
        <v>1040.1666666666667</v>
      </c>
      <c r="E139" s="279">
        <v>1031.3333333333335</v>
      </c>
      <c r="F139" s="279">
        <v>1016.1666666666667</v>
      </c>
      <c r="G139" s="279">
        <v>1007.3333333333335</v>
      </c>
      <c r="H139" s="279">
        <v>1055.3333333333335</v>
      </c>
      <c r="I139" s="279">
        <v>1064.166666666667</v>
      </c>
      <c r="J139" s="279">
        <v>1079.3333333333335</v>
      </c>
      <c r="K139" s="277">
        <v>1049</v>
      </c>
      <c r="L139" s="277">
        <v>1025</v>
      </c>
      <c r="M139" s="277">
        <v>22.76511</v>
      </c>
    </row>
    <row r="140" spans="1:13">
      <c r="A140" s="301">
        <v>131</v>
      </c>
      <c r="B140" s="277" t="s">
        <v>138</v>
      </c>
      <c r="C140" s="277">
        <v>634.4</v>
      </c>
      <c r="D140" s="279">
        <v>634.69999999999993</v>
      </c>
      <c r="E140" s="279">
        <v>629.69999999999982</v>
      </c>
      <c r="F140" s="279">
        <v>624.99999999999989</v>
      </c>
      <c r="G140" s="279">
        <v>619.99999999999977</v>
      </c>
      <c r="H140" s="279">
        <v>639.39999999999986</v>
      </c>
      <c r="I140" s="279">
        <v>644.40000000000009</v>
      </c>
      <c r="J140" s="279">
        <v>649.09999999999991</v>
      </c>
      <c r="K140" s="277">
        <v>639.70000000000005</v>
      </c>
      <c r="L140" s="277">
        <v>630</v>
      </c>
      <c r="M140" s="277">
        <v>32.476419999999997</v>
      </c>
    </row>
    <row r="141" spans="1:13">
      <c r="A141" s="301">
        <v>132</v>
      </c>
      <c r="B141" s="277" t="s">
        <v>139</v>
      </c>
      <c r="C141" s="277">
        <v>131.35</v>
      </c>
      <c r="D141" s="279">
        <v>132.1</v>
      </c>
      <c r="E141" s="279">
        <v>129.29999999999998</v>
      </c>
      <c r="F141" s="279">
        <v>127.25</v>
      </c>
      <c r="G141" s="279">
        <v>124.44999999999999</v>
      </c>
      <c r="H141" s="279">
        <v>134.14999999999998</v>
      </c>
      <c r="I141" s="279">
        <v>136.94999999999999</v>
      </c>
      <c r="J141" s="279">
        <v>138.99999999999997</v>
      </c>
      <c r="K141" s="277">
        <v>134.9</v>
      </c>
      <c r="L141" s="277">
        <v>130.05000000000001</v>
      </c>
      <c r="M141" s="277">
        <v>66.422200000000004</v>
      </c>
    </row>
    <row r="142" spans="1:13">
      <c r="A142" s="301">
        <v>133</v>
      </c>
      <c r="B142" s="277" t="s">
        <v>140</v>
      </c>
      <c r="C142" s="277">
        <v>164.7</v>
      </c>
      <c r="D142" s="279">
        <v>166.11666666666667</v>
      </c>
      <c r="E142" s="279">
        <v>162.23333333333335</v>
      </c>
      <c r="F142" s="279">
        <v>159.76666666666668</v>
      </c>
      <c r="G142" s="279">
        <v>155.88333333333335</v>
      </c>
      <c r="H142" s="279">
        <v>168.58333333333334</v>
      </c>
      <c r="I142" s="279">
        <v>172.46666666666667</v>
      </c>
      <c r="J142" s="279">
        <v>174.93333333333334</v>
      </c>
      <c r="K142" s="277">
        <v>170</v>
      </c>
      <c r="L142" s="277">
        <v>163.65</v>
      </c>
      <c r="M142" s="277">
        <v>38.23995</v>
      </c>
    </row>
    <row r="143" spans="1:13">
      <c r="A143" s="301">
        <v>134</v>
      </c>
      <c r="B143" s="277" t="s">
        <v>141</v>
      </c>
      <c r="C143" s="277">
        <v>367.05</v>
      </c>
      <c r="D143" s="279">
        <v>368.18333333333334</v>
      </c>
      <c r="E143" s="279">
        <v>363.91666666666669</v>
      </c>
      <c r="F143" s="279">
        <v>360.78333333333336</v>
      </c>
      <c r="G143" s="279">
        <v>356.51666666666671</v>
      </c>
      <c r="H143" s="279">
        <v>371.31666666666666</v>
      </c>
      <c r="I143" s="279">
        <v>375.58333333333331</v>
      </c>
      <c r="J143" s="279">
        <v>378.71666666666664</v>
      </c>
      <c r="K143" s="277">
        <v>372.45</v>
      </c>
      <c r="L143" s="277">
        <v>365.05</v>
      </c>
      <c r="M143" s="277">
        <v>26.374569999999999</v>
      </c>
    </row>
    <row r="144" spans="1:13">
      <c r="A144" s="301">
        <v>135</v>
      </c>
      <c r="B144" s="277" t="s">
        <v>142</v>
      </c>
      <c r="C144" s="277">
        <v>7136.65</v>
      </c>
      <c r="D144" s="279">
        <v>7098.8833333333341</v>
      </c>
      <c r="E144" s="279">
        <v>7042.7666666666682</v>
      </c>
      <c r="F144" s="279">
        <v>6948.8833333333341</v>
      </c>
      <c r="G144" s="279">
        <v>6892.7666666666682</v>
      </c>
      <c r="H144" s="279">
        <v>7192.7666666666682</v>
      </c>
      <c r="I144" s="279">
        <v>7248.883333333335</v>
      </c>
      <c r="J144" s="279">
        <v>7342.7666666666682</v>
      </c>
      <c r="K144" s="277">
        <v>7155</v>
      </c>
      <c r="L144" s="277">
        <v>7005</v>
      </c>
      <c r="M144" s="277">
        <v>7.9971300000000003</v>
      </c>
    </row>
    <row r="145" spans="1:13">
      <c r="A145" s="301">
        <v>136</v>
      </c>
      <c r="B145" s="277" t="s">
        <v>143</v>
      </c>
      <c r="C145" s="277">
        <v>530.95000000000005</v>
      </c>
      <c r="D145" s="279">
        <v>530.25</v>
      </c>
      <c r="E145" s="279">
        <v>523.85</v>
      </c>
      <c r="F145" s="279">
        <v>516.75</v>
      </c>
      <c r="G145" s="279">
        <v>510.35</v>
      </c>
      <c r="H145" s="279">
        <v>537.35</v>
      </c>
      <c r="I145" s="279">
        <v>543.75000000000011</v>
      </c>
      <c r="J145" s="279">
        <v>550.85</v>
      </c>
      <c r="K145" s="277">
        <v>536.65</v>
      </c>
      <c r="L145" s="277">
        <v>523.15</v>
      </c>
      <c r="M145" s="277">
        <v>25.588979999999999</v>
      </c>
    </row>
    <row r="146" spans="1:13">
      <c r="A146" s="301">
        <v>137</v>
      </c>
      <c r="B146" s="277" t="s">
        <v>144</v>
      </c>
      <c r="C146" s="277">
        <v>587.95000000000005</v>
      </c>
      <c r="D146" s="279">
        <v>591.1</v>
      </c>
      <c r="E146" s="279">
        <v>576.20000000000005</v>
      </c>
      <c r="F146" s="279">
        <v>564.45000000000005</v>
      </c>
      <c r="G146" s="279">
        <v>549.55000000000007</v>
      </c>
      <c r="H146" s="279">
        <v>602.85</v>
      </c>
      <c r="I146" s="279">
        <v>617.74999999999989</v>
      </c>
      <c r="J146" s="279">
        <v>629.5</v>
      </c>
      <c r="K146" s="277">
        <v>606</v>
      </c>
      <c r="L146" s="277">
        <v>579.35</v>
      </c>
      <c r="M146" s="277">
        <v>8.1921099999999996</v>
      </c>
    </row>
    <row r="147" spans="1:13">
      <c r="A147" s="301">
        <v>138</v>
      </c>
      <c r="B147" s="277" t="s">
        <v>145</v>
      </c>
      <c r="C147" s="277">
        <v>810.1</v>
      </c>
      <c r="D147" s="279">
        <v>813.30000000000007</v>
      </c>
      <c r="E147" s="279">
        <v>800.90000000000009</v>
      </c>
      <c r="F147" s="279">
        <v>791.7</v>
      </c>
      <c r="G147" s="279">
        <v>779.30000000000007</v>
      </c>
      <c r="H147" s="279">
        <v>822.50000000000011</v>
      </c>
      <c r="I147" s="279">
        <v>834.9</v>
      </c>
      <c r="J147" s="279">
        <v>844.10000000000014</v>
      </c>
      <c r="K147" s="277">
        <v>825.7</v>
      </c>
      <c r="L147" s="277">
        <v>804.1</v>
      </c>
      <c r="M147" s="277">
        <v>11.47214</v>
      </c>
    </row>
    <row r="148" spans="1:13">
      <c r="A148" s="301">
        <v>139</v>
      </c>
      <c r="B148" s="277" t="s">
        <v>146</v>
      </c>
      <c r="C148" s="277">
        <v>1562.35</v>
      </c>
      <c r="D148" s="279">
        <v>1546.2333333333333</v>
      </c>
      <c r="E148" s="279">
        <v>1514.4666666666667</v>
      </c>
      <c r="F148" s="279">
        <v>1466.5833333333333</v>
      </c>
      <c r="G148" s="279">
        <v>1434.8166666666666</v>
      </c>
      <c r="H148" s="279">
        <v>1594.1166666666668</v>
      </c>
      <c r="I148" s="279">
        <v>1625.8833333333337</v>
      </c>
      <c r="J148" s="279">
        <v>1673.7666666666669</v>
      </c>
      <c r="K148" s="277">
        <v>1578</v>
      </c>
      <c r="L148" s="277">
        <v>1498.35</v>
      </c>
      <c r="M148" s="277">
        <v>19.736730000000001</v>
      </c>
    </row>
    <row r="149" spans="1:13">
      <c r="A149" s="301">
        <v>140</v>
      </c>
      <c r="B149" s="277" t="s">
        <v>147</v>
      </c>
      <c r="C149" s="277">
        <v>113.65</v>
      </c>
      <c r="D149" s="279">
        <v>115.53333333333335</v>
      </c>
      <c r="E149" s="279">
        <v>108.91666666666669</v>
      </c>
      <c r="F149" s="279">
        <v>104.18333333333334</v>
      </c>
      <c r="G149" s="279">
        <v>97.566666666666677</v>
      </c>
      <c r="H149" s="279">
        <v>120.26666666666669</v>
      </c>
      <c r="I149" s="279">
        <v>126.88333333333334</v>
      </c>
      <c r="J149" s="279">
        <v>131.6166666666667</v>
      </c>
      <c r="K149" s="277">
        <v>122.15</v>
      </c>
      <c r="L149" s="277">
        <v>110.8</v>
      </c>
      <c r="M149" s="277">
        <v>201.27833000000001</v>
      </c>
    </row>
    <row r="150" spans="1:13">
      <c r="A150" s="301">
        <v>141</v>
      </c>
      <c r="B150" s="277" t="s">
        <v>268</v>
      </c>
      <c r="C150" s="277">
        <v>1395.8</v>
      </c>
      <c r="D150" s="279">
        <v>1397.9666666666665</v>
      </c>
      <c r="E150" s="279">
        <v>1355.0333333333328</v>
      </c>
      <c r="F150" s="279">
        <v>1314.2666666666664</v>
      </c>
      <c r="G150" s="279">
        <v>1271.3333333333328</v>
      </c>
      <c r="H150" s="279">
        <v>1438.7333333333329</v>
      </c>
      <c r="I150" s="279">
        <v>1481.6666666666667</v>
      </c>
      <c r="J150" s="279">
        <v>1522.4333333333329</v>
      </c>
      <c r="K150" s="277">
        <v>1440.9</v>
      </c>
      <c r="L150" s="277">
        <v>1357.2</v>
      </c>
      <c r="M150" s="277">
        <v>4.1827300000000003</v>
      </c>
    </row>
    <row r="151" spans="1:13">
      <c r="A151" s="301">
        <v>142</v>
      </c>
      <c r="B151" s="277" t="s">
        <v>148</v>
      </c>
      <c r="C151" s="277">
        <v>58587.1</v>
      </c>
      <c r="D151" s="279">
        <v>58686.383333333339</v>
      </c>
      <c r="E151" s="279">
        <v>58074.766666666677</v>
      </c>
      <c r="F151" s="279">
        <v>57562.433333333342</v>
      </c>
      <c r="G151" s="279">
        <v>56950.81666666668</v>
      </c>
      <c r="H151" s="279">
        <v>59198.716666666674</v>
      </c>
      <c r="I151" s="279">
        <v>59810.333333333328</v>
      </c>
      <c r="J151" s="279">
        <v>60322.666666666672</v>
      </c>
      <c r="K151" s="277">
        <v>59298</v>
      </c>
      <c r="L151" s="277">
        <v>58174.05</v>
      </c>
      <c r="M151" s="277">
        <v>9.0569999999999998E-2</v>
      </c>
    </row>
    <row r="152" spans="1:13">
      <c r="A152" s="301">
        <v>143</v>
      </c>
      <c r="B152" s="277" t="s">
        <v>267</v>
      </c>
      <c r="C152" s="277">
        <v>26.05</v>
      </c>
      <c r="D152" s="279">
        <v>26.283333333333335</v>
      </c>
      <c r="E152" s="279">
        <v>25.716666666666669</v>
      </c>
      <c r="F152" s="279">
        <v>25.383333333333333</v>
      </c>
      <c r="G152" s="279">
        <v>24.816666666666666</v>
      </c>
      <c r="H152" s="279">
        <v>26.616666666666671</v>
      </c>
      <c r="I152" s="279">
        <v>27.183333333333341</v>
      </c>
      <c r="J152" s="279">
        <v>27.516666666666673</v>
      </c>
      <c r="K152" s="277">
        <v>26.85</v>
      </c>
      <c r="L152" s="277">
        <v>25.95</v>
      </c>
      <c r="M152" s="277">
        <v>4.9249299999999998</v>
      </c>
    </row>
    <row r="153" spans="1:13">
      <c r="A153" s="301">
        <v>144</v>
      </c>
      <c r="B153" s="277" t="s">
        <v>149</v>
      </c>
      <c r="C153" s="277">
        <v>1142.55</v>
      </c>
      <c r="D153" s="279">
        <v>1147.1166666666666</v>
      </c>
      <c r="E153" s="279">
        <v>1129.4333333333332</v>
      </c>
      <c r="F153" s="279">
        <v>1116.3166666666666</v>
      </c>
      <c r="G153" s="279">
        <v>1098.6333333333332</v>
      </c>
      <c r="H153" s="279">
        <v>1160.2333333333331</v>
      </c>
      <c r="I153" s="279">
        <v>1177.9166666666665</v>
      </c>
      <c r="J153" s="279">
        <v>1191.0333333333331</v>
      </c>
      <c r="K153" s="277">
        <v>1164.8</v>
      </c>
      <c r="L153" s="277">
        <v>1134</v>
      </c>
      <c r="M153" s="277">
        <v>8.22912</v>
      </c>
    </row>
    <row r="154" spans="1:13">
      <c r="A154" s="301">
        <v>145</v>
      </c>
      <c r="B154" s="277" t="s">
        <v>3161</v>
      </c>
      <c r="C154" s="277">
        <v>268.39999999999998</v>
      </c>
      <c r="D154" s="279">
        <v>269.13333333333333</v>
      </c>
      <c r="E154" s="279">
        <v>265.26666666666665</v>
      </c>
      <c r="F154" s="279">
        <v>262.13333333333333</v>
      </c>
      <c r="G154" s="279">
        <v>258.26666666666665</v>
      </c>
      <c r="H154" s="279">
        <v>272.26666666666665</v>
      </c>
      <c r="I154" s="279">
        <v>276.13333333333333</v>
      </c>
      <c r="J154" s="279">
        <v>279.26666666666665</v>
      </c>
      <c r="K154" s="277">
        <v>273</v>
      </c>
      <c r="L154" s="277">
        <v>266</v>
      </c>
      <c r="M154" s="277">
        <v>4.1655100000000003</v>
      </c>
    </row>
    <row r="155" spans="1:13">
      <c r="A155" s="301">
        <v>146</v>
      </c>
      <c r="B155" s="277" t="s">
        <v>269</v>
      </c>
      <c r="C155" s="277">
        <v>924.1</v>
      </c>
      <c r="D155" s="279">
        <v>929.31666666666661</v>
      </c>
      <c r="E155" s="279">
        <v>915.63333333333321</v>
      </c>
      <c r="F155" s="279">
        <v>907.16666666666663</v>
      </c>
      <c r="G155" s="279">
        <v>893.48333333333323</v>
      </c>
      <c r="H155" s="279">
        <v>937.78333333333319</v>
      </c>
      <c r="I155" s="279">
        <v>951.46666666666658</v>
      </c>
      <c r="J155" s="279">
        <v>959.93333333333317</v>
      </c>
      <c r="K155" s="277">
        <v>943</v>
      </c>
      <c r="L155" s="277">
        <v>920.85</v>
      </c>
      <c r="M155" s="277">
        <v>1.63781</v>
      </c>
    </row>
    <row r="156" spans="1:13">
      <c r="A156" s="301">
        <v>147</v>
      </c>
      <c r="B156" s="277" t="s">
        <v>150</v>
      </c>
      <c r="C156" s="277">
        <v>30.55</v>
      </c>
      <c r="D156" s="279">
        <v>31</v>
      </c>
      <c r="E156" s="279">
        <v>30.05</v>
      </c>
      <c r="F156" s="279">
        <v>29.55</v>
      </c>
      <c r="G156" s="279">
        <v>28.6</v>
      </c>
      <c r="H156" s="279">
        <v>31.5</v>
      </c>
      <c r="I156" s="279">
        <v>32.450000000000003</v>
      </c>
      <c r="J156" s="279">
        <v>32.950000000000003</v>
      </c>
      <c r="K156" s="277">
        <v>31.95</v>
      </c>
      <c r="L156" s="277">
        <v>30.5</v>
      </c>
      <c r="M156" s="277">
        <v>112.01437</v>
      </c>
    </row>
    <row r="157" spans="1:13">
      <c r="A157" s="301">
        <v>148</v>
      </c>
      <c r="B157" s="277" t="s">
        <v>261</v>
      </c>
      <c r="C157" s="277">
        <v>3479.15</v>
      </c>
      <c r="D157" s="279">
        <v>3494.5</v>
      </c>
      <c r="E157" s="279">
        <v>3443.45</v>
      </c>
      <c r="F157" s="279">
        <v>3407.75</v>
      </c>
      <c r="G157" s="279">
        <v>3356.7</v>
      </c>
      <c r="H157" s="279">
        <v>3530.2</v>
      </c>
      <c r="I157" s="279">
        <v>3581.25</v>
      </c>
      <c r="J157" s="279">
        <v>3616.95</v>
      </c>
      <c r="K157" s="277">
        <v>3545.55</v>
      </c>
      <c r="L157" s="277">
        <v>3458.8</v>
      </c>
      <c r="M157" s="277">
        <v>3.7642699999999998</v>
      </c>
    </row>
    <row r="158" spans="1:13">
      <c r="A158" s="301">
        <v>149</v>
      </c>
      <c r="B158" s="277" t="s">
        <v>153</v>
      </c>
      <c r="C158" s="277">
        <v>15902.2</v>
      </c>
      <c r="D158" s="279">
        <v>15970.6</v>
      </c>
      <c r="E158" s="279">
        <v>15791.6</v>
      </c>
      <c r="F158" s="279">
        <v>15681</v>
      </c>
      <c r="G158" s="279">
        <v>15502</v>
      </c>
      <c r="H158" s="279">
        <v>16081.2</v>
      </c>
      <c r="I158" s="279">
        <v>16260.2</v>
      </c>
      <c r="J158" s="279">
        <v>16370.800000000001</v>
      </c>
      <c r="K158" s="277">
        <v>16149.6</v>
      </c>
      <c r="L158" s="277">
        <v>15860</v>
      </c>
      <c r="M158" s="277">
        <v>0.58170999999999995</v>
      </c>
    </row>
    <row r="159" spans="1:13">
      <c r="A159" s="301">
        <v>150</v>
      </c>
      <c r="B159" s="277" t="s">
        <v>270</v>
      </c>
      <c r="C159" s="277">
        <v>20.149999999999999</v>
      </c>
      <c r="D159" s="279">
        <v>20.266666666666669</v>
      </c>
      <c r="E159" s="279">
        <v>19.983333333333338</v>
      </c>
      <c r="F159" s="279">
        <v>19.81666666666667</v>
      </c>
      <c r="G159" s="279">
        <v>19.533333333333339</v>
      </c>
      <c r="H159" s="279">
        <v>20.433333333333337</v>
      </c>
      <c r="I159" s="279">
        <v>20.716666666666669</v>
      </c>
      <c r="J159" s="279">
        <v>20.883333333333336</v>
      </c>
      <c r="K159" s="277">
        <v>20.55</v>
      </c>
      <c r="L159" s="277">
        <v>20.100000000000001</v>
      </c>
      <c r="M159" s="277">
        <v>73.258930000000007</v>
      </c>
    </row>
    <row r="160" spans="1:13">
      <c r="A160" s="301">
        <v>151</v>
      </c>
      <c r="B160" s="277" t="s">
        <v>155</v>
      </c>
      <c r="C160" s="277">
        <v>80.75</v>
      </c>
      <c r="D160" s="279">
        <v>81.166666666666671</v>
      </c>
      <c r="E160" s="279">
        <v>79.983333333333348</v>
      </c>
      <c r="F160" s="279">
        <v>79.216666666666683</v>
      </c>
      <c r="G160" s="279">
        <v>78.03333333333336</v>
      </c>
      <c r="H160" s="279">
        <v>81.933333333333337</v>
      </c>
      <c r="I160" s="279">
        <v>83.116666666666646</v>
      </c>
      <c r="J160" s="279">
        <v>83.883333333333326</v>
      </c>
      <c r="K160" s="277">
        <v>82.35</v>
      </c>
      <c r="L160" s="277">
        <v>80.400000000000006</v>
      </c>
      <c r="M160" s="277">
        <v>35.076610000000002</v>
      </c>
    </row>
    <row r="161" spans="1:13">
      <c r="A161" s="301">
        <v>152</v>
      </c>
      <c r="B161" s="277" t="s">
        <v>156</v>
      </c>
      <c r="C161" s="277">
        <v>82.75</v>
      </c>
      <c r="D161" s="279">
        <v>83.233333333333334</v>
      </c>
      <c r="E161" s="279">
        <v>81.916666666666671</v>
      </c>
      <c r="F161" s="279">
        <v>81.083333333333343</v>
      </c>
      <c r="G161" s="279">
        <v>79.76666666666668</v>
      </c>
      <c r="H161" s="279">
        <v>84.066666666666663</v>
      </c>
      <c r="I161" s="279">
        <v>85.383333333333326</v>
      </c>
      <c r="J161" s="279">
        <v>86.216666666666654</v>
      </c>
      <c r="K161" s="277">
        <v>84.55</v>
      </c>
      <c r="L161" s="277">
        <v>82.4</v>
      </c>
      <c r="M161" s="277">
        <v>117.1437</v>
      </c>
    </row>
    <row r="162" spans="1:13">
      <c r="A162" s="301">
        <v>153</v>
      </c>
      <c r="B162" s="277" t="s">
        <v>271</v>
      </c>
      <c r="C162" s="277">
        <v>373.3</v>
      </c>
      <c r="D162" s="279">
        <v>377.63333333333338</v>
      </c>
      <c r="E162" s="279">
        <v>365.76666666666677</v>
      </c>
      <c r="F162" s="279">
        <v>358.23333333333341</v>
      </c>
      <c r="G162" s="279">
        <v>346.36666666666679</v>
      </c>
      <c r="H162" s="279">
        <v>385.16666666666674</v>
      </c>
      <c r="I162" s="279">
        <v>397.03333333333342</v>
      </c>
      <c r="J162" s="279">
        <v>404.56666666666672</v>
      </c>
      <c r="K162" s="277">
        <v>389.5</v>
      </c>
      <c r="L162" s="277">
        <v>370.1</v>
      </c>
      <c r="M162" s="277">
        <v>5.5992499999999996</v>
      </c>
    </row>
    <row r="163" spans="1:13">
      <c r="A163" s="301">
        <v>154</v>
      </c>
      <c r="B163" s="277" t="s">
        <v>272</v>
      </c>
      <c r="C163" s="277">
        <v>3046.85</v>
      </c>
      <c r="D163" s="279">
        <v>3073.9666666666667</v>
      </c>
      <c r="E163" s="279">
        <v>3012.8833333333332</v>
      </c>
      <c r="F163" s="279">
        <v>2978.9166666666665</v>
      </c>
      <c r="G163" s="279">
        <v>2917.833333333333</v>
      </c>
      <c r="H163" s="279">
        <v>3107.9333333333334</v>
      </c>
      <c r="I163" s="279">
        <v>3169.0166666666664</v>
      </c>
      <c r="J163" s="279">
        <v>3202.9833333333336</v>
      </c>
      <c r="K163" s="277">
        <v>3135.05</v>
      </c>
      <c r="L163" s="277">
        <v>3040</v>
      </c>
      <c r="M163" s="277">
        <v>0.40795999999999999</v>
      </c>
    </row>
    <row r="164" spans="1:13">
      <c r="A164" s="301">
        <v>155</v>
      </c>
      <c r="B164" s="277" t="s">
        <v>157</v>
      </c>
      <c r="C164" s="277">
        <v>87.7</v>
      </c>
      <c r="D164" s="279">
        <v>88.583333333333329</v>
      </c>
      <c r="E164" s="279">
        <v>86.266666666666652</v>
      </c>
      <c r="F164" s="279">
        <v>84.833333333333329</v>
      </c>
      <c r="G164" s="279">
        <v>82.516666666666652</v>
      </c>
      <c r="H164" s="279">
        <v>90.016666666666652</v>
      </c>
      <c r="I164" s="279">
        <v>92.333333333333343</v>
      </c>
      <c r="J164" s="279">
        <v>93.766666666666652</v>
      </c>
      <c r="K164" s="277">
        <v>90.9</v>
      </c>
      <c r="L164" s="277">
        <v>87.15</v>
      </c>
      <c r="M164" s="277">
        <v>3.3660199999999998</v>
      </c>
    </row>
    <row r="165" spans="1:13">
      <c r="A165" s="301">
        <v>156</v>
      </c>
      <c r="B165" s="277" t="s">
        <v>158</v>
      </c>
      <c r="C165" s="277">
        <v>69.150000000000006</v>
      </c>
      <c r="D165" s="279">
        <v>69.516666666666666</v>
      </c>
      <c r="E165" s="279">
        <v>68.433333333333337</v>
      </c>
      <c r="F165" s="279">
        <v>67.716666666666669</v>
      </c>
      <c r="G165" s="279">
        <v>66.63333333333334</v>
      </c>
      <c r="H165" s="279">
        <v>70.233333333333334</v>
      </c>
      <c r="I165" s="279">
        <v>71.316666666666677</v>
      </c>
      <c r="J165" s="279">
        <v>72.033333333333331</v>
      </c>
      <c r="K165" s="277">
        <v>70.599999999999994</v>
      </c>
      <c r="L165" s="277">
        <v>68.8</v>
      </c>
      <c r="M165" s="277">
        <v>105.64969000000001</v>
      </c>
    </row>
    <row r="166" spans="1:13">
      <c r="A166" s="301">
        <v>157</v>
      </c>
      <c r="B166" s="277" t="s">
        <v>159</v>
      </c>
      <c r="C166" s="277">
        <v>20898.75</v>
      </c>
      <c r="D166" s="279">
        <v>20835.416666666668</v>
      </c>
      <c r="E166" s="279">
        <v>20623.833333333336</v>
      </c>
      <c r="F166" s="279">
        <v>20348.916666666668</v>
      </c>
      <c r="G166" s="279">
        <v>20137.333333333336</v>
      </c>
      <c r="H166" s="279">
        <v>21110.333333333336</v>
      </c>
      <c r="I166" s="279">
        <v>21321.916666666672</v>
      </c>
      <c r="J166" s="279">
        <v>21596.833333333336</v>
      </c>
      <c r="K166" s="277">
        <v>21047</v>
      </c>
      <c r="L166" s="277">
        <v>20560.5</v>
      </c>
      <c r="M166" s="277">
        <v>0.26311000000000001</v>
      </c>
    </row>
    <row r="167" spans="1:13">
      <c r="A167" s="301">
        <v>158</v>
      </c>
      <c r="B167" s="277" t="s">
        <v>160</v>
      </c>
      <c r="C167" s="277">
        <v>1314.4</v>
      </c>
      <c r="D167" s="279">
        <v>1315.8166666666666</v>
      </c>
      <c r="E167" s="279">
        <v>1292.6333333333332</v>
      </c>
      <c r="F167" s="279">
        <v>1270.8666666666666</v>
      </c>
      <c r="G167" s="279">
        <v>1247.6833333333332</v>
      </c>
      <c r="H167" s="279">
        <v>1337.5833333333333</v>
      </c>
      <c r="I167" s="279">
        <v>1360.7666666666667</v>
      </c>
      <c r="J167" s="279">
        <v>1382.5333333333333</v>
      </c>
      <c r="K167" s="277">
        <v>1339</v>
      </c>
      <c r="L167" s="277">
        <v>1294.05</v>
      </c>
      <c r="M167" s="277">
        <v>10.117850000000001</v>
      </c>
    </row>
    <row r="168" spans="1:13">
      <c r="A168" s="301">
        <v>159</v>
      </c>
      <c r="B168" s="277" t="s">
        <v>161</v>
      </c>
      <c r="C168" s="277">
        <v>218.45</v>
      </c>
      <c r="D168" s="279">
        <v>219.48333333333332</v>
      </c>
      <c r="E168" s="279">
        <v>216.61666666666665</v>
      </c>
      <c r="F168" s="279">
        <v>214.78333333333333</v>
      </c>
      <c r="G168" s="279">
        <v>211.91666666666666</v>
      </c>
      <c r="H168" s="279">
        <v>221.31666666666663</v>
      </c>
      <c r="I168" s="279">
        <v>224.18333333333331</v>
      </c>
      <c r="J168" s="279">
        <v>226.01666666666662</v>
      </c>
      <c r="K168" s="277">
        <v>222.35</v>
      </c>
      <c r="L168" s="277">
        <v>217.65</v>
      </c>
      <c r="M168" s="277">
        <v>22.734480000000001</v>
      </c>
    </row>
    <row r="169" spans="1:13">
      <c r="A169" s="301">
        <v>160</v>
      </c>
      <c r="B169" s="277" t="s">
        <v>162</v>
      </c>
      <c r="C169" s="277">
        <v>86</v>
      </c>
      <c r="D169" s="279">
        <v>86.600000000000009</v>
      </c>
      <c r="E169" s="279">
        <v>84.700000000000017</v>
      </c>
      <c r="F169" s="279">
        <v>83.4</v>
      </c>
      <c r="G169" s="279">
        <v>81.500000000000014</v>
      </c>
      <c r="H169" s="279">
        <v>87.90000000000002</v>
      </c>
      <c r="I169" s="279">
        <v>89.800000000000026</v>
      </c>
      <c r="J169" s="279">
        <v>91.100000000000023</v>
      </c>
      <c r="K169" s="277">
        <v>88.5</v>
      </c>
      <c r="L169" s="277">
        <v>85.3</v>
      </c>
      <c r="M169" s="277">
        <v>31.928419999999999</v>
      </c>
    </row>
    <row r="170" spans="1:13">
      <c r="A170" s="301">
        <v>161</v>
      </c>
      <c r="B170" s="277" t="s">
        <v>275</v>
      </c>
      <c r="C170" s="277">
        <v>5002.8</v>
      </c>
      <c r="D170" s="279">
        <v>4981.8499999999995</v>
      </c>
      <c r="E170" s="279">
        <v>4926.4499999999989</v>
      </c>
      <c r="F170" s="279">
        <v>4850.0999999999995</v>
      </c>
      <c r="G170" s="279">
        <v>4794.6999999999989</v>
      </c>
      <c r="H170" s="279">
        <v>5058.1999999999989</v>
      </c>
      <c r="I170" s="279">
        <v>5113.5999999999985</v>
      </c>
      <c r="J170" s="279">
        <v>5189.9499999999989</v>
      </c>
      <c r="K170" s="277">
        <v>5037.25</v>
      </c>
      <c r="L170" s="277">
        <v>4905.5</v>
      </c>
      <c r="M170" s="277">
        <v>0.21317</v>
      </c>
    </row>
    <row r="171" spans="1:13">
      <c r="A171" s="301">
        <v>162</v>
      </c>
      <c r="B171" s="277" t="s">
        <v>277</v>
      </c>
      <c r="C171" s="277">
        <v>10001.25</v>
      </c>
      <c r="D171" s="279">
        <v>9988.4333333333325</v>
      </c>
      <c r="E171" s="279">
        <v>9950.8166666666657</v>
      </c>
      <c r="F171" s="279">
        <v>9900.3833333333332</v>
      </c>
      <c r="G171" s="279">
        <v>9862.7666666666664</v>
      </c>
      <c r="H171" s="279">
        <v>10038.866666666665</v>
      </c>
      <c r="I171" s="279">
        <v>10076.48333333333</v>
      </c>
      <c r="J171" s="279">
        <v>10126.916666666664</v>
      </c>
      <c r="K171" s="277">
        <v>10026.049999999999</v>
      </c>
      <c r="L171" s="277">
        <v>9938</v>
      </c>
      <c r="M171" s="277">
        <v>2.9360000000000001E-2</v>
      </c>
    </row>
    <row r="172" spans="1:13">
      <c r="A172" s="301">
        <v>163</v>
      </c>
      <c r="B172" s="277" t="s">
        <v>163</v>
      </c>
      <c r="C172" s="277">
        <v>1479.5</v>
      </c>
      <c r="D172" s="279">
        <v>1477.3333333333333</v>
      </c>
      <c r="E172" s="279">
        <v>1467.1666666666665</v>
      </c>
      <c r="F172" s="279">
        <v>1454.8333333333333</v>
      </c>
      <c r="G172" s="279">
        <v>1444.6666666666665</v>
      </c>
      <c r="H172" s="279">
        <v>1489.6666666666665</v>
      </c>
      <c r="I172" s="279">
        <v>1499.833333333333</v>
      </c>
      <c r="J172" s="279">
        <v>1512.1666666666665</v>
      </c>
      <c r="K172" s="277">
        <v>1487.5</v>
      </c>
      <c r="L172" s="277">
        <v>1465</v>
      </c>
      <c r="M172" s="277">
        <v>4.3886900000000004</v>
      </c>
    </row>
    <row r="173" spans="1:13">
      <c r="A173" s="301">
        <v>164</v>
      </c>
      <c r="B173" s="277" t="s">
        <v>273</v>
      </c>
      <c r="C173" s="277">
        <v>2030.8</v>
      </c>
      <c r="D173" s="279">
        <v>2036.1000000000001</v>
      </c>
      <c r="E173" s="279">
        <v>2007.2000000000003</v>
      </c>
      <c r="F173" s="279">
        <v>1983.6000000000001</v>
      </c>
      <c r="G173" s="279">
        <v>1954.7000000000003</v>
      </c>
      <c r="H173" s="279">
        <v>2059.7000000000003</v>
      </c>
      <c r="I173" s="279">
        <v>2088.6000000000004</v>
      </c>
      <c r="J173" s="279">
        <v>2112.2000000000003</v>
      </c>
      <c r="K173" s="277">
        <v>2065</v>
      </c>
      <c r="L173" s="277">
        <v>2012.5</v>
      </c>
      <c r="M173" s="277">
        <v>1.57473</v>
      </c>
    </row>
    <row r="174" spans="1:13">
      <c r="A174" s="301">
        <v>165</v>
      </c>
      <c r="B174" s="277" t="s">
        <v>164</v>
      </c>
      <c r="C174" s="277">
        <v>28.45</v>
      </c>
      <c r="D174" s="279">
        <v>28.816666666666666</v>
      </c>
      <c r="E174" s="279">
        <v>27.883333333333333</v>
      </c>
      <c r="F174" s="279">
        <v>27.316666666666666</v>
      </c>
      <c r="G174" s="279">
        <v>26.383333333333333</v>
      </c>
      <c r="H174" s="279">
        <v>29.383333333333333</v>
      </c>
      <c r="I174" s="279">
        <v>30.316666666666663</v>
      </c>
      <c r="J174" s="279">
        <v>30.883333333333333</v>
      </c>
      <c r="K174" s="277">
        <v>29.75</v>
      </c>
      <c r="L174" s="277">
        <v>28.25</v>
      </c>
      <c r="M174" s="277">
        <v>333.96303999999998</v>
      </c>
    </row>
    <row r="175" spans="1:13">
      <c r="A175" s="301">
        <v>166</v>
      </c>
      <c r="B175" s="277" t="s">
        <v>274</v>
      </c>
      <c r="C175" s="277">
        <v>369.25</v>
      </c>
      <c r="D175" s="279">
        <v>368.11666666666662</v>
      </c>
      <c r="E175" s="279">
        <v>357.68333333333322</v>
      </c>
      <c r="F175" s="279">
        <v>346.11666666666662</v>
      </c>
      <c r="G175" s="279">
        <v>335.68333333333322</v>
      </c>
      <c r="H175" s="279">
        <v>379.68333333333322</v>
      </c>
      <c r="I175" s="279">
        <v>390.11666666666662</v>
      </c>
      <c r="J175" s="279">
        <v>401.68333333333322</v>
      </c>
      <c r="K175" s="277">
        <v>378.55</v>
      </c>
      <c r="L175" s="277">
        <v>356.55</v>
      </c>
      <c r="M175" s="277">
        <v>5.8113799999999998</v>
      </c>
    </row>
    <row r="176" spans="1:13">
      <c r="A176" s="301">
        <v>167</v>
      </c>
      <c r="B176" s="277" t="s">
        <v>491</v>
      </c>
      <c r="C176" s="277">
        <v>811.75</v>
      </c>
      <c r="D176" s="279">
        <v>815.88333333333333</v>
      </c>
      <c r="E176" s="279">
        <v>804.86666666666667</v>
      </c>
      <c r="F176" s="279">
        <v>797.98333333333335</v>
      </c>
      <c r="G176" s="279">
        <v>786.9666666666667</v>
      </c>
      <c r="H176" s="279">
        <v>822.76666666666665</v>
      </c>
      <c r="I176" s="279">
        <v>833.7833333333333</v>
      </c>
      <c r="J176" s="279">
        <v>840.66666666666663</v>
      </c>
      <c r="K176" s="277">
        <v>826.9</v>
      </c>
      <c r="L176" s="277">
        <v>809</v>
      </c>
      <c r="M176" s="277">
        <v>0.80778000000000005</v>
      </c>
    </row>
    <row r="177" spans="1:13">
      <c r="A177" s="301">
        <v>168</v>
      </c>
      <c r="B177" s="277" t="s">
        <v>165</v>
      </c>
      <c r="C177" s="277">
        <v>159.80000000000001</v>
      </c>
      <c r="D177" s="279">
        <v>160.38333333333335</v>
      </c>
      <c r="E177" s="279">
        <v>157.9666666666667</v>
      </c>
      <c r="F177" s="279">
        <v>156.13333333333335</v>
      </c>
      <c r="G177" s="279">
        <v>153.7166666666667</v>
      </c>
      <c r="H177" s="279">
        <v>162.2166666666667</v>
      </c>
      <c r="I177" s="279">
        <v>164.63333333333338</v>
      </c>
      <c r="J177" s="279">
        <v>166.4666666666667</v>
      </c>
      <c r="K177" s="277">
        <v>162.80000000000001</v>
      </c>
      <c r="L177" s="277">
        <v>158.55000000000001</v>
      </c>
      <c r="M177" s="277">
        <v>116.27290000000001</v>
      </c>
    </row>
    <row r="178" spans="1:13">
      <c r="A178" s="301">
        <v>169</v>
      </c>
      <c r="B178" s="277" t="s">
        <v>276</v>
      </c>
      <c r="C178" s="277">
        <v>251.15</v>
      </c>
      <c r="D178" s="279">
        <v>252.26666666666665</v>
      </c>
      <c r="E178" s="279">
        <v>245.68333333333328</v>
      </c>
      <c r="F178" s="279">
        <v>240.21666666666664</v>
      </c>
      <c r="G178" s="279">
        <v>233.63333333333327</v>
      </c>
      <c r="H178" s="279">
        <v>257.73333333333329</v>
      </c>
      <c r="I178" s="279">
        <v>264.31666666666666</v>
      </c>
      <c r="J178" s="279">
        <v>269.7833333333333</v>
      </c>
      <c r="K178" s="277">
        <v>258.85000000000002</v>
      </c>
      <c r="L178" s="277">
        <v>246.8</v>
      </c>
      <c r="M178" s="277">
        <v>1.9296</v>
      </c>
    </row>
    <row r="179" spans="1:13">
      <c r="A179" s="301">
        <v>170</v>
      </c>
      <c r="B179" s="277" t="s">
        <v>278</v>
      </c>
      <c r="C179" s="277">
        <v>409.15</v>
      </c>
      <c r="D179" s="279">
        <v>407.5333333333333</v>
      </c>
      <c r="E179" s="279">
        <v>400.06666666666661</v>
      </c>
      <c r="F179" s="279">
        <v>390.98333333333329</v>
      </c>
      <c r="G179" s="279">
        <v>383.51666666666659</v>
      </c>
      <c r="H179" s="279">
        <v>416.61666666666662</v>
      </c>
      <c r="I179" s="279">
        <v>424.08333333333331</v>
      </c>
      <c r="J179" s="279">
        <v>433.16666666666663</v>
      </c>
      <c r="K179" s="277">
        <v>415</v>
      </c>
      <c r="L179" s="277">
        <v>398.45</v>
      </c>
      <c r="M179" s="277">
        <v>0.76012999999999997</v>
      </c>
    </row>
    <row r="180" spans="1:13">
      <c r="A180" s="301">
        <v>171</v>
      </c>
      <c r="B180" s="277" t="s">
        <v>279</v>
      </c>
      <c r="C180" s="277">
        <v>449.95</v>
      </c>
      <c r="D180" s="279">
        <v>450.54999999999995</v>
      </c>
      <c r="E180" s="279">
        <v>446.19999999999993</v>
      </c>
      <c r="F180" s="279">
        <v>442.45</v>
      </c>
      <c r="G180" s="279">
        <v>438.09999999999997</v>
      </c>
      <c r="H180" s="279">
        <v>454.2999999999999</v>
      </c>
      <c r="I180" s="279">
        <v>458.64999999999992</v>
      </c>
      <c r="J180" s="279">
        <v>462.39999999999986</v>
      </c>
      <c r="K180" s="277">
        <v>454.9</v>
      </c>
      <c r="L180" s="277">
        <v>446.8</v>
      </c>
      <c r="M180" s="277">
        <v>0.62524999999999997</v>
      </c>
    </row>
    <row r="181" spans="1:13">
      <c r="A181" s="301">
        <v>172</v>
      </c>
      <c r="B181" s="277" t="s">
        <v>167</v>
      </c>
      <c r="C181" s="277">
        <v>757.05</v>
      </c>
      <c r="D181" s="279">
        <v>764.76666666666654</v>
      </c>
      <c r="E181" s="279">
        <v>745.1333333333331</v>
      </c>
      <c r="F181" s="279">
        <v>733.21666666666658</v>
      </c>
      <c r="G181" s="279">
        <v>713.58333333333314</v>
      </c>
      <c r="H181" s="279">
        <v>776.68333333333305</v>
      </c>
      <c r="I181" s="279">
        <v>796.31666666666649</v>
      </c>
      <c r="J181" s="279">
        <v>808.23333333333301</v>
      </c>
      <c r="K181" s="277">
        <v>784.4</v>
      </c>
      <c r="L181" s="277">
        <v>752.85</v>
      </c>
      <c r="M181" s="277">
        <v>10.366580000000001</v>
      </c>
    </row>
    <row r="182" spans="1:13">
      <c r="A182" s="301">
        <v>173</v>
      </c>
      <c r="B182" s="277" t="s">
        <v>168</v>
      </c>
      <c r="C182" s="277">
        <v>174.95</v>
      </c>
      <c r="D182" s="279">
        <v>177.68333333333331</v>
      </c>
      <c r="E182" s="279">
        <v>171.46666666666661</v>
      </c>
      <c r="F182" s="279">
        <v>167.98333333333329</v>
      </c>
      <c r="G182" s="279">
        <v>161.76666666666659</v>
      </c>
      <c r="H182" s="279">
        <v>181.16666666666663</v>
      </c>
      <c r="I182" s="279">
        <v>187.38333333333333</v>
      </c>
      <c r="J182" s="279">
        <v>190.86666666666665</v>
      </c>
      <c r="K182" s="277">
        <v>183.9</v>
      </c>
      <c r="L182" s="277">
        <v>174.2</v>
      </c>
      <c r="M182" s="277">
        <v>128.54799</v>
      </c>
    </row>
    <row r="183" spans="1:13">
      <c r="A183" s="301">
        <v>174</v>
      </c>
      <c r="B183" s="277" t="s">
        <v>169</v>
      </c>
      <c r="C183" s="277">
        <v>95.8</v>
      </c>
      <c r="D183" s="279">
        <v>96.783333333333346</v>
      </c>
      <c r="E183" s="279">
        <v>94.516666666666694</v>
      </c>
      <c r="F183" s="279">
        <v>93.233333333333348</v>
      </c>
      <c r="G183" s="279">
        <v>90.966666666666697</v>
      </c>
      <c r="H183" s="279">
        <v>98.066666666666691</v>
      </c>
      <c r="I183" s="279">
        <v>100.33333333333334</v>
      </c>
      <c r="J183" s="279">
        <v>101.61666666666669</v>
      </c>
      <c r="K183" s="277">
        <v>99.05</v>
      </c>
      <c r="L183" s="277">
        <v>95.5</v>
      </c>
      <c r="M183" s="277">
        <v>58.378129999999999</v>
      </c>
    </row>
    <row r="184" spans="1:13">
      <c r="A184" s="301">
        <v>175</v>
      </c>
      <c r="B184" s="277" t="s">
        <v>170</v>
      </c>
      <c r="C184" s="277">
        <v>2237.0500000000002</v>
      </c>
      <c r="D184" s="279">
        <v>2239.6833333333334</v>
      </c>
      <c r="E184" s="279">
        <v>2223.6166666666668</v>
      </c>
      <c r="F184" s="279">
        <v>2210.1833333333334</v>
      </c>
      <c r="G184" s="279">
        <v>2194.1166666666668</v>
      </c>
      <c r="H184" s="279">
        <v>2253.1166666666668</v>
      </c>
      <c r="I184" s="279">
        <v>2269.1833333333334</v>
      </c>
      <c r="J184" s="279">
        <v>2282.6166666666668</v>
      </c>
      <c r="K184" s="277">
        <v>2255.75</v>
      </c>
      <c r="L184" s="277">
        <v>2226.25</v>
      </c>
      <c r="M184" s="277">
        <v>65.655249999999995</v>
      </c>
    </row>
    <row r="185" spans="1:13">
      <c r="A185" s="301">
        <v>176</v>
      </c>
      <c r="B185" s="277" t="s">
        <v>171</v>
      </c>
      <c r="C185" s="277">
        <v>33.549999999999997</v>
      </c>
      <c r="D185" s="279">
        <v>33.75</v>
      </c>
      <c r="E185" s="279">
        <v>33</v>
      </c>
      <c r="F185" s="279">
        <v>32.450000000000003</v>
      </c>
      <c r="G185" s="279">
        <v>31.700000000000003</v>
      </c>
      <c r="H185" s="279">
        <v>34.299999999999997</v>
      </c>
      <c r="I185" s="279">
        <v>35.049999999999997</v>
      </c>
      <c r="J185" s="279">
        <v>35.599999999999994</v>
      </c>
      <c r="K185" s="277">
        <v>34.5</v>
      </c>
      <c r="L185" s="277">
        <v>33.200000000000003</v>
      </c>
      <c r="M185" s="277">
        <v>228.95499000000001</v>
      </c>
    </row>
    <row r="186" spans="1:13">
      <c r="A186" s="301">
        <v>177</v>
      </c>
      <c r="B186" s="277" t="s">
        <v>3523</v>
      </c>
      <c r="C186" s="277">
        <v>845.05</v>
      </c>
      <c r="D186" s="279">
        <v>846.35</v>
      </c>
      <c r="E186" s="279">
        <v>837.7</v>
      </c>
      <c r="F186" s="279">
        <v>830.35</v>
      </c>
      <c r="G186" s="279">
        <v>821.7</v>
      </c>
      <c r="H186" s="279">
        <v>853.7</v>
      </c>
      <c r="I186" s="279">
        <v>862.34999999999991</v>
      </c>
      <c r="J186" s="279">
        <v>869.7</v>
      </c>
      <c r="K186" s="277">
        <v>855</v>
      </c>
      <c r="L186" s="277">
        <v>839</v>
      </c>
      <c r="M186" s="277">
        <v>6.7269899999999998</v>
      </c>
    </row>
    <row r="187" spans="1:13">
      <c r="A187" s="301">
        <v>178</v>
      </c>
      <c r="B187" s="277" t="s">
        <v>280</v>
      </c>
      <c r="C187" s="277">
        <v>791.65</v>
      </c>
      <c r="D187" s="279">
        <v>797.25</v>
      </c>
      <c r="E187" s="279">
        <v>781.6</v>
      </c>
      <c r="F187" s="279">
        <v>771.55000000000007</v>
      </c>
      <c r="G187" s="279">
        <v>755.90000000000009</v>
      </c>
      <c r="H187" s="279">
        <v>807.3</v>
      </c>
      <c r="I187" s="279">
        <v>822.95</v>
      </c>
      <c r="J187" s="279">
        <v>832.99999999999989</v>
      </c>
      <c r="K187" s="277">
        <v>812.9</v>
      </c>
      <c r="L187" s="277">
        <v>787.2</v>
      </c>
      <c r="M187" s="277">
        <v>10.97167</v>
      </c>
    </row>
    <row r="188" spans="1:13">
      <c r="A188" s="301">
        <v>179</v>
      </c>
      <c r="B188" s="277" t="s">
        <v>172</v>
      </c>
      <c r="C188" s="277">
        <v>198.7</v>
      </c>
      <c r="D188" s="279">
        <v>200.63333333333333</v>
      </c>
      <c r="E188" s="279">
        <v>195.31666666666666</v>
      </c>
      <c r="F188" s="279">
        <v>191.93333333333334</v>
      </c>
      <c r="G188" s="279">
        <v>186.61666666666667</v>
      </c>
      <c r="H188" s="279">
        <v>204.01666666666665</v>
      </c>
      <c r="I188" s="279">
        <v>209.33333333333331</v>
      </c>
      <c r="J188" s="279">
        <v>212.71666666666664</v>
      </c>
      <c r="K188" s="277">
        <v>205.95</v>
      </c>
      <c r="L188" s="277">
        <v>197.25</v>
      </c>
      <c r="M188" s="277">
        <v>691.25879999999995</v>
      </c>
    </row>
    <row r="189" spans="1:13">
      <c r="A189" s="301">
        <v>180</v>
      </c>
      <c r="B189" s="277" t="s">
        <v>173</v>
      </c>
      <c r="C189" s="277">
        <v>20956.099999999999</v>
      </c>
      <c r="D189" s="279">
        <v>21066.366666666669</v>
      </c>
      <c r="E189" s="279">
        <v>20734.783333333336</v>
      </c>
      <c r="F189" s="279">
        <v>20513.466666666667</v>
      </c>
      <c r="G189" s="279">
        <v>20181.883333333335</v>
      </c>
      <c r="H189" s="279">
        <v>21287.683333333338</v>
      </c>
      <c r="I189" s="279">
        <v>21619.266666666666</v>
      </c>
      <c r="J189" s="279">
        <v>21840.583333333339</v>
      </c>
      <c r="K189" s="277">
        <v>21397.95</v>
      </c>
      <c r="L189" s="277">
        <v>20845.05</v>
      </c>
      <c r="M189" s="277">
        <v>0.56254000000000004</v>
      </c>
    </row>
    <row r="190" spans="1:13">
      <c r="A190" s="301">
        <v>181</v>
      </c>
      <c r="B190" s="277" t="s">
        <v>174</v>
      </c>
      <c r="C190" s="277">
        <v>1259.55</v>
      </c>
      <c r="D190" s="279">
        <v>1267.8500000000001</v>
      </c>
      <c r="E190" s="279">
        <v>1247.4500000000003</v>
      </c>
      <c r="F190" s="279">
        <v>1235.3500000000001</v>
      </c>
      <c r="G190" s="279">
        <v>1214.9500000000003</v>
      </c>
      <c r="H190" s="279">
        <v>1279.9500000000003</v>
      </c>
      <c r="I190" s="279">
        <v>1300.3500000000004</v>
      </c>
      <c r="J190" s="279">
        <v>1312.4500000000003</v>
      </c>
      <c r="K190" s="277">
        <v>1288.25</v>
      </c>
      <c r="L190" s="277">
        <v>1255.75</v>
      </c>
      <c r="M190" s="277">
        <v>3.4479700000000002</v>
      </c>
    </row>
    <row r="191" spans="1:13">
      <c r="A191" s="301">
        <v>182</v>
      </c>
      <c r="B191" s="277" t="s">
        <v>175</v>
      </c>
      <c r="C191" s="277">
        <v>4372.95</v>
      </c>
      <c r="D191" s="279">
        <v>4345</v>
      </c>
      <c r="E191" s="279">
        <v>4283</v>
      </c>
      <c r="F191" s="279">
        <v>4193.05</v>
      </c>
      <c r="G191" s="279">
        <v>4131.05</v>
      </c>
      <c r="H191" s="279">
        <v>4434.95</v>
      </c>
      <c r="I191" s="279">
        <v>4496.95</v>
      </c>
      <c r="J191" s="279">
        <v>4586.8999999999996</v>
      </c>
      <c r="K191" s="277">
        <v>4407</v>
      </c>
      <c r="L191" s="277">
        <v>4255.05</v>
      </c>
      <c r="M191" s="277">
        <v>4.5805999999999996</v>
      </c>
    </row>
    <row r="192" spans="1:13">
      <c r="A192" s="301">
        <v>183</v>
      </c>
      <c r="B192" s="277" t="s">
        <v>176</v>
      </c>
      <c r="C192" s="277">
        <v>661.65</v>
      </c>
      <c r="D192" s="279">
        <v>656.71666666666658</v>
      </c>
      <c r="E192" s="279">
        <v>646.63333333333321</v>
      </c>
      <c r="F192" s="279">
        <v>631.61666666666667</v>
      </c>
      <c r="G192" s="279">
        <v>621.5333333333333</v>
      </c>
      <c r="H192" s="279">
        <v>671.73333333333312</v>
      </c>
      <c r="I192" s="279">
        <v>681.81666666666638</v>
      </c>
      <c r="J192" s="279">
        <v>696.83333333333303</v>
      </c>
      <c r="K192" s="277">
        <v>666.8</v>
      </c>
      <c r="L192" s="277">
        <v>641.70000000000005</v>
      </c>
      <c r="M192" s="277">
        <v>61.793529999999997</v>
      </c>
    </row>
    <row r="193" spans="1:13">
      <c r="A193" s="301">
        <v>184</v>
      </c>
      <c r="B193" s="277" t="s">
        <v>178</v>
      </c>
      <c r="C193" s="277">
        <v>513.9</v>
      </c>
      <c r="D193" s="279">
        <v>513.51666666666665</v>
      </c>
      <c r="E193" s="279">
        <v>509.68333333333328</v>
      </c>
      <c r="F193" s="279">
        <v>505.46666666666664</v>
      </c>
      <c r="G193" s="279">
        <v>501.63333333333327</v>
      </c>
      <c r="H193" s="279">
        <v>517.73333333333335</v>
      </c>
      <c r="I193" s="279">
        <v>521.56666666666683</v>
      </c>
      <c r="J193" s="279">
        <v>525.7833333333333</v>
      </c>
      <c r="K193" s="277">
        <v>517.35</v>
      </c>
      <c r="L193" s="277">
        <v>509.3</v>
      </c>
      <c r="M193" s="277">
        <v>70.926779999999994</v>
      </c>
    </row>
    <row r="194" spans="1:13">
      <c r="A194" s="301">
        <v>185</v>
      </c>
      <c r="B194" s="277" t="s">
        <v>179</v>
      </c>
      <c r="C194" s="277">
        <v>449.6</v>
      </c>
      <c r="D194" s="279">
        <v>454.26666666666665</v>
      </c>
      <c r="E194" s="279">
        <v>442.5333333333333</v>
      </c>
      <c r="F194" s="279">
        <v>435.46666666666664</v>
      </c>
      <c r="G194" s="279">
        <v>423.73333333333329</v>
      </c>
      <c r="H194" s="279">
        <v>461.33333333333331</v>
      </c>
      <c r="I194" s="279">
        <v>473.06666666666666</v>
      </c>
      <c r="J194" s="279">
        <v>480.13333333333333</v>
      </c>
      <c r="K194" s="277">
        <v>466</v>
      </c>
      <c r="L194" s="277">
        <v>447.2</v>
      </c>
      <c r="M194" s="277">
        <v>12.82625</v>
      </c>
    </row>
    <row r="195" spans="1:13">
      <c r="A195" s="301">
        <v>186</v>
      </c>
      <c r="B195" s="277" t="s">
        <v>282</v>
      </c>
      <c r="C195" s="277">
        <v>559.85</v>
      </c>
      <c r="D195" s="279">
        <v>562.85</v>
      </c>
      <c r="E195" s="279">
        <v>555.70000000000005</v>
      </c>
      <c r="F195" s="279">
        <v>551.55000000000007</v>
      </c>
      <c r="G195" s="279">
        <v>544.40000000000009</v>
      </c>
      <c r="H195" s="279">
        <v>567</v>
      </c>
      <c r="I195" s="279">
        <v>574.14999999999986</v>
      </c>
      <c r="J195" s="279">
        <v>578.29999999999995</v>
      </c>
      <c r="K195" s="277">
        <v>570</v>
      </c>
      <c r="L195" s="277">
        <v>558.70000000000005</v>
      </c>
      <c r="M195" s="277">
        <v>5.4826300000000003</v>
      </c>
    </row>
    <row r="196" spans="1:13">
      <c r="A196" s="301">
        <v>187</v>
      </c>
      <c r="B196" s="277" t="s">
        <v>3464</v>
      </c>
      <c r="C196" s="277">
        <v>474.7</v>
      </c>
      <c r="D196" s="279">
        <v>476.2166666666667</v>
      </c>
      <c r="E196" s="279">
        <v>468.83333333333337</v>
      </c>
      <c r="F196" s="279">
        <v>462.9666666666667</v>
      </c>
      <c r="G196" s="279">
        <v>455.58333333333337</v>
      </c>
      <c r="H196" s="279">
        <v>482.08333333333337</v>
      </c>
      <c r="I196" s="279">
        <v>489.4666666666667</v>
      </c>
      <c r="J196" s="279">
        <v>495.33333333333337</v>
      </c>
      <c r="K196" s="277">
        <v>483.6</v>
      </c>
      <c r="L196" s="277">
        <v>470.35</v>
      </c>
      <c r="M196" s="277">
        <v>44.225709999999999</v>
      </c>
    </row>
    <row r="197" spans="1:13">
      <c r="A197" s="301">
        <v>188</v>
      </c>
      <c r="B197" s="268" t="s">
        <v>183</v>
      </c>
      <c r="C197" s="268">
        <v>135.9</v>
      </c>
      <c r="D197" s="308">
        <v>136.18333333333334</v>
      </c>
      <c r="E197" s="308">
        <v>132.71666666666667</v>
      </c>
      <c r="F197" s="308">
        <v>129.53333333333333</v>
      </c>
      <c r="G197" s="308">
        <v>126.06666666666666</v>
      </c>
      <c r="H197" s="308">
        <v>139.36666666666667</v>
      </c>
      <c r="I197" s="308">
        <v>142.83333333333337</v>
      </c>
      <c r="J197" s="308">
        <v>146.01666666666668</v>
      </c>
      <c r="K197" s="268">
        <v>139.65</v>
      </c>
      <c r="L197" s="268">
        <v>133</v>
      </c>
      <c r="M197" s="268">
        <v>392.79464000000002</v>
      </c>
    </row>
    <row r="198" spans="1:13">
      <c r="A198" s="301">
        <v>189</v>
      </c>
      <c r="B198" s="268" t="s">
        <v>185</v>
      </c>
      <c r="C198" s="268">
        <v>52.85</v>
      </c>
      <c r="D198" s="308">
        <v>53.5</v>
      </c>
      <c r="E198" s="308">
        <v>51.95</v>
      </c>
      <c r="F198" s="308">
        <v>51.050000000000004</v>
      </c>
      <c r="G198" s="308">
        <v>49.500000000000007</v>
      </c>
      <c r="H198" s="308">
        <v>54.4</v>
      </c>
      <c r="I198" s="308">
        <v>55.949999999999996</v>
      </c>
      <c r="J198" s="308">
        <v>56.849999999999994</v>
      </c>
      <c r="K198" s="268">
        <v>55.05</v>
      </c>
      <c r="L198" s="268">
        <v>52.6</v>
      </c>
      <c r="M198" s="268">
        <v>128.79706999999999</v>
      </c>
    </row>
    <row r="199" spans="1:13">
      <c r="A199" s="301">
        <v>190</v>
      </c>
      <c r="B199" s="268" t="s">
        <v>186</v>
      </c>
      <c r="C199" s="268">
        <v>371.1</v>
      </c>
      <c r="D199" s="308">
        <v>370.25</v>
      </c>
      <c r="E199" s="308">
        <v>363.35</v>
      </c>
      <c r="F199" s="308">
        <v>355.6</v>
      </c>
      <c r="G199" s="308">
        <v>348.70000000000005</v>
      </c>
      <c r="H199" s="308">
        <v>378</v>
      </c>
      <c r="I199" s="308">
        <v>384.9</v>
      </c>
      <c r="J199" s="308">
        <v>392.65</v>
      </c>
      <c r="K199" s="268">
        <v>377.15</v>
      </c>
      <c r="L199" s="268">
        <v>362.5</v>
      </c>
      <c r="M199" s="268">
        <v>157.56861000000001</v>
      </c>
    </row>
    <row r="200" spans="1:13">
      <c r="A200" s="301">
        <v>191</v>
      </c>
      <c r="B200" s="268" t="s">
        <v>187</v>
      </c>
      <c r="C200" s="268">
        <v>2830</v>
      </c>
      <c r="D200" s="308">
        <v>2828.25</v>
      </c>
      <c r="E200" s="308">
        <v>2802.5</v>
      </c>
      <c r="F200" s="308">
        <v>2775</v>
      </c>
      <c r="G200" s="308">
        <v>2749.25</v>
      </c>
      <c r="H200" s="308">
        <v>2855.75</v>
      </c>
      <c r="I200" s="308">
        <v>2881.5</v>
      </c>
      <c r="J200" s="308">
        <v>2909</v>
      </c>
      <c r="K200" s="268">
        <v>2854</v>
      </c>
      <c r="L200" s="268">
        <v>2800.75</v>
      </c>
      <c r="M200" s="268">
        <v>46.232109999999999</v>
      </c>
    </row>
    <row r="201" spans="1:13">
      <c r="A201" s="301">
        <v>192</v>
      </c>
      <c r="B201" s="268" t="s">
        <v>188</v>
      </c>
      <c r="C201" s="268">
        <v>856.9</v>
      </c>
      <c r="D201" s="308">
        <v>856.69999999999993</v>
      </c>
      <c r="E201" s="308">
        <v>848.59999999999991</v>
      </c>
      <c r="F201" s="308">
        <v>840.3</v>
      </c>
      <c r="G201" s="308">
        <v>832.19999999999993</v>
      </c>
      <c r="H201" s="308">
        <v>864.99999999999989</v>
      </c>
      <c r="I201" s="308">
        <v>873.1</v>
      </c>
      <c r="J201" s="308">
        <v>881.39999999999986</v>
      </c>
      <c r="K201" s="268">
        <v>864.8</v>
      </c>
      <c r="L201" s="268">
        <v>848.4</v>
      </c>
      <c r="M201" s="268">
        <v>33.432400000000001</v>
      </c>
    </row>
    <row r="202" spans="1:13">
      <c r="A202" s="301">
        <v>193</v>
      </c>
      <c r="B202" s="268" t="s">
        <v>189</v>
      </c>
      <c r="C202" s="268">
        <v>1256.75</v>
      </c>
      <c r="D202" s="308">
        <v>1251.3666666666666</v>
      </c>
      <c r="E202" s="308">
        <v>1241.3833333333332</v>
      </c>
      <c r="F202" s="308">
        <v>1226.0166666666667</v>
      </c>
      <c r="G202" s="308">
        <v>1216.0333333333333</v>
      </c>
      <c r="H202" s="308">
        <v>1266.7333333333331</v>
      </c>
      <c r="I202" s="308">
        <v>1276.7166666666662</v>
      </c>
      <c r="J202" s="308">
        <v>1292.083333333333</v>
      </c>
      <c r="K202" s="268">
        <v>1261.3499999999999</v>
      </c>
      <c r="L202" s="268">
        <v>1236</v>
      </c>
      <c r="M202" s="268">
        <v>20.094180000000001</v>
      </c>
    </row>
    <row r="203" spans="1:13">
      <c r="A203" s="301">
        <v>194</v>
      </c>
      <c r="B203" s="268" t="s">
        <v>190</v>
      </c>
      <c r="C203" s="268">
        <v>2840.8</v>
      </c>
      <c r="D203" s="308">
        <v>2829.0333333333333</v>
      </c>
      <c r="E203" s="308">
        <v>2808.7666666666664</v>
      </c>
      <c r="F203" s="308">
        <v>2776.7333333333331</v>
      </c>
      <c r="G203" s="308">
        <v>2756.4666666666662</v>
      </c>
      <c r="H203" s="308">
        <v>2861.0666666666666</v>
      </c>
      <c r="I203" s="308">
        <v>2881.3333333333339</v>
      </c>
      <c r="J203" s="308">
        <v>2913.3666666666668</v>
      </c>
      <c r="K203" s="268">
        <v>2849.3</v>
      </c>
      <c r="L203" s="268">
        <v>2797</v>
      </c>
      <c r="M203" s="268">
        <v>4.0520300000000002</v>
      </c>
    </row>
    <row r="204" spans="1:13">
      <c r="A204" s="301">
        <v>195</v>
      </c>
      <c r="B204" s="268" t="s">
        <v>191</v>
      </c>
      <c r="C204" s="268">
        <v>297.85000000000002</v>
      </c>
      <c r="D204" s="308">
        <v>299.78333333333336</v>
      </c>
      <c r="E204" s="308">
        <v>294.81666666666672</v>
      </c>
      <c r="F204" s="308">
        <v>291.78333333333336</v>
      </c>
      <c r="G204" s="308">
        <v>286.81666666666672</v>
      </c>
      <c r="H204" s="308">
        <v>302.81666666666672</v>
      </c>
      <c r="I204" s="308">
        <v>307.7833333333333</v>
      </c>
      <c r="J204" s="308">
        <v>310.81666666666672</v>
      </c>
      <c r="K204" s="268">
        <v>304.75</v>
      </c>
      <c r="L204" s="268">
        <v>296.75</v>
      </c>
      <c r="M204" s="268">
        <v>5.6606500000000004</v>
      </c>
    </row>
    <row r="205" spans="1:13">
      <c r="A205" s="301">
        <v>196</v>
      </c>
      <c r="B205" s="268" t="s">
        <v>550</v>
      </c>
      <c r="C205" s="268">
        <v>701.95</v>
      </c>
      <c r="D205" s="308">
        <v>697.18333333333339</v>
      </c>
      <c r="E205" s="308">
        <v>681.61666666666679</v>
      </c>
      <c r="F205" s="308">
        <v>661.28333333333342</v>
      </c>
      <c r="G205" s="308">
        <v>645.71666666666681</v>
      </c>
      <c r="H205" s="308">
        <v>717.51666666666677</v>
      </c>
      <c r="I205" s="308">
        <v>733.08333333333337</v>
      </c>
      <c r="J205" s="308">
        <v>753.41666666666674</v>
      </c>
      <c r="K205" s="268">
        <v>712.75</v>
      </c>
      <c r="L205" s="268">
        <v>676.85</v>
      </c>
      <c r="M205" s="268">
        <v>8.3255199999999991</v>
      </c>
    </row>
    <row r="206" spans="1:13">
      <c r="A206" s="301">
        <v>197</v>
      </c>
      <c r="B206" s="268" t="s">
        <v>192</v>
      </c>
      <c r="C206" s="268">
        <v>469</v>
      </c>
      <c r="D206" s="308">
        <v>470.08333333333331</v>
      </c>
      <c r="E206" s="308">
        <v>461.66666666666663</v>
      </c>
      <c r="F206" s="308">
        <v>454.33333333333331</v>
      </c>
      <c r="G206" s="308">
        <v>445.91666666666663</v>
      </c>
      <c r="H206" s="308">
        <v>477.41666666666663</v>
      </c>
      <c r="I206" s="308">
        <v>485.83333333333326</v>
      </c>
      <c r="J206" s="308">
        <v>493.16666666666663</v>
      </c>
      <c r="K206" s="268">
        <v>478.5</v>
      </c>
      <c r="L206" s="268">
        <v>462.75</v>
      </c>
      <c r="M206" s="268">
        <v>19.389130000000002</v>
      </c>
    </row>
    <row r="207" spans="1:13">
      <c r="A207" s="301">
        <v>198</v>
      </c>
      <c r="B207" s="268" t="s">
        <v>193</v>
      </c>
      <c r="C207" s="268">
        <v>970.9</v>
      </c>
      <c r="D207" s="308">
        <v>977.73333333333323</v>
      </c>
      <c r="E207" s="308">
        <v>959.46666666666647</v>
      </c>
      <c r="F207" s="308">
        <v>948.03333333333319</v>
      </c>
      <c r="G207" s="308">
        <v>929.76666666666642</v>
      </c>
      <c r="H207" s="308">
        <v>989.16666666666652</v>
      </c>
      <c r="I207" s="308">
        <v>1007.4333333333332</v>
      </c>
      <c r="J207" s="308">
        <v>1018.8666666666666</v>
      </c>
      <c r="K207" s="268">
        <v>996</v>
      </c>
      <c r="L207" s="268">
        <v>966.3</v>
      </c>
      <c r="M207" s="268">
        <v>5.5238199999999997</v>
      </c>
    </row>
    <row r="208" spans="1:13">
      <c r="A208" s="301">
        <v>199</v>
      </c>
      <c r="B208" s="268" t="s">
        <v>195</v>
      </c>
      <c r="C208" s="268">
        <v>4306.3</v>
      </c>
      <c r="D208" s="308">
        <v>4304.5666666666666</v>
      </c>
      <c r="E208" s="308">
        <v>4248.1333333333332</v>
      </c>
      <c r="F208" s="308">
        <v>4189.9666666666662</v>
      </c>
      <c r="G208" s="308">
        <v>4133.5333333333328</v>
      </c>
      <c r="H208" s="308">
        <v>4362.7333333333336</v>
      </c>
      <c r="I208" s="308">
        <v>4419.1666666666661</v>
      </c>
      <c r="J208" s="308">
        <v>4477.3333333333339</v>
      </c>
      <c r="K208" s="268">
        <v>4361</v>
      </c>
      <c r="L208" s="268">
        <v>4246.3999999999996</v>
      </c>
      <c r="M208" s="268">
        <v>4.88896</v>
      </c>
    </row>
    <row r="209" spans="1:13">
      <c r="A209" s="301">
        <v>200</v>
      </c>
      <c r="B209" s="268" t="s">
        <v>196</v>
      </c>
      <c r="C209" s="268">
        <v>24.9</v>
      </c>
      <c r="D209" s="308">
        <v>25.116666666666664</v>
      </c>
      <c r="E209" s="308">
        <v>24.583333333333329</v>
      </c>
      <c r="F209" s="308">
        <v>24.266666666666666</v>
      </c>
      <c r="G209" s="308">
        <v>23.733333333333331</v>
      </c>
      <c r="H209" s="308">
        <v>25.433333333333326</v>
      </c>
      <c r="I209" s="308">
        <v>25.966666666666665</v>
      </c>
      <c r="J209" s="308">
        <v>26.283333333333324</v>
      </c>
      <c r="K209" s="268">
        <v>25.65</v>
      </c>
      <c r="L209" s="268">
        <v>24.8</v>
      </c>
      <c r="M209" s="268">
        <v>21.25526</v>
      </c>
    </row>
    <row r="210" spans="1:13">
      <c r="A210" s="301">
        <v>201</v>
      </c>
      <c r="B210" s="268" t="s">
        <v>197</v>
      </c>
      <c r="C210" s="268">
        <v>507.1</v>
      </c>
      <c r="D210" s="308">
        <v>502.85000000000008</v>
      </c>
      <c r="E210" s="308">
        <v>497.40000000000015</v>
      </c>
      <c r="F210" s="308">
        <v>487.70000000000005</v>
      </c>
      <c r="G210" s="308">
        <v>482.25000000000011</v>
      </c>
      <c r="H210" s="308">
        <v>512.55000000000018</v>
      </c>
      <c r="I210" s="308">
        <v>518.00000000000011</v>
      </c>
      <c r="J210" s="308">
        <v>527.70000000000027</v>
      </c>
      <c r="K210" s="268">
        <v>508.3</v>
      </c>
      <c r="L210" s="268">
        <v>493.15</v>
      </c>
      <c r="M210" s="268">
        <v>33.324840000000002</v>
      </c>
    </row>
    <row r="211" spans="1:13">
      <c r="A211" s="301">
        <v>202</v>
      </c>
      <c r="B211" s="268" t="s">
        <v>563</v>
      </c>
      <c r="C211" s="268">
        <v>669.45</v>
      </c>
      <c r="D211" s="308">
        <v>669.6</v>
      </c>
      <c r="E211" s="308">
        <v>658.85</v>
      </c>
      <c r="F211" s="308">
        <v>648.25</v>
      </c>
      <c r="G211" s="308">
        <v>637.5</v>
      </c>
      <c r="H211" s="308">
        <v>680.2</v>
      </c>
      <c r="I211" s="308">
        <v>690.95</v>
      </c>
      <c r="J211" s="308">
        <v>701.55000000000007</v>
      </c>
      <c r="K211" s="268">
        <v>680.35</v>
      </c>
      <c r="L211" s="268">
        <v>659</v>
      </c>
      <c r="M211" s="268">
        <v>11.15882</v>
      </c>
    </row>
    <row r="212" spans="1:13">
      <c r="A212" s="301">
        <v>203</v>
      </c>
      <c r="B212" s="268" t="s">
        <v>284</v>
      </c>
      <c r="C212" s="268">
        <v>165.05</v>
      </c>
      <c r="D212" s="308">
        <v>165.18333333333334</v>
      </c>
      <c r="E212" s="308">
        <v>163.36666666666667</v>
      </c>
      <c r="F212" s="308">
        <v>161.68333333333334</v>
      </c>
      <c r="G212" s="308">
        <v>159.86666666666667</v>
      </c>
      <c r="H212" s="308">
        <v>166.86666666666667</v>
      </c>
      <c r="I212" s="308">
        <v>168.68333333333334</v>
      </c>
      <c r="J212" s="308">
        <v>170.36666666666667</v>
      </c>
      <c r="K212" s="268">
        <v>167</v>
      </c>
      <c r="L212" s="268">
        <v>163.5</v>
      </c>
      <c r="M212" s="268">
        <v>3.5733299999999999</v>
      </c>
    </row>
    <row r="213" spans="1:13">
      <c r="A213" s="301">
        <v>204</v>
      </c>
      <c r="B213" s="268" t="s">
        <v>199</v>
      </c>
      <c r="C213" s="268">
        <v>677.6</v>
      </c>
      <c r="D213" s="308">
        <v>681.81666666666672</v>
      </c>
      <c r="E213" s="308">
        <v>671.08333333333348</v>
      </c>
      <c r="F213" s="308">
        <v>664.56666666666672</v>
      </c>
      <c r="G213" s="308">
        <v>653.83333333333348</v>
      </c>
      <c r="H213" s="308">
        <v>688.33333333333348</v>
      </c>
      <c r="I213" s="308">
        <v>699.06666666666683</v>
      </c>
      <c r="J213" s="308">
        <v>705.58333333333348</v>
      </c>
      <c r="K213" s="268">
        <v>692.55</v>
      </c>
      <c r="L213" s="268">
        <v>675.3</v>
      </c>
      <c r="M213" s="268">
        <v>10.135350000000001</v>
      </c>
    </row>
    <row r="214" spans="1:13">
      <c r="A214" s="301">
        <v>205</v>
      </c>
      <c r="B214" s="268" t="s">
        <v>569</v>
      </c>
      <c r="C214" s="268">
        <v>2156.35</v>
      </c>
      <c r="D214" s="308">
        <v>2149.9</v>
      </c>
      <c r="E214" s="308">
        <v>2123.4500000000003</v>
      </c>
      <c r="F214" s="308">
        <v>2090.5500000000002</v>
      </c>
      <c r="G214" s="308">
        <v>2064.1000000000004</v>
      </c>
      <c r="H214" s="308">
        <v>2182.8000000000002</v>
      </c>
      <c r="I214" s="308">
        <v>2209.25</v>
      </c>
      <c r="J214" s="308">
        <v>2242.15</v>
      </c>
      <c r="K214" s="268">
        <v>2176.35</v>
      </c>
      <c r="L214" s="268">
        <v>2117</v>
      </c>
      <c r="M214" s="268">
        <v>0.2833</v>
      </c>
    </row>
    <row r="215" spans="1:13">
      <c r="A215" s="301">
        <v>206</v>
      </c>
      <c r="B215" s="268" t="s">
        <v>200</v>
      </c>
      <c r="C215" s="308">
        <v>377.5</v>
      </c>
      <c r="D215" s="308">
        <v>375.4666666666667</v>
      </c>
      <c r="E215" s="308">
        <v>371.13333333333338</v>
      </c>
      <c r="F215" s="308">
        <v>364.76666666666671</v>
      </c>
      <c r="G215" s="308">
        <v>360.43333333333339</v>
      </c>
      <c r="H215" s="308">
        <v>381.83333333333337</v>
      </c>
      <c r="I215" s="308">
        <v>386.16666666666663</v>
      </c>
      <c r="J215" s="308">
        <v>392.53333333333336</v>
      </c>
      <c r="K215" s="308">
        <v>379.8</v>
      </c>
      <c r="L215" s="308">
        <v>369.1</v>
      </c>
      <c r="M215" s="308">
        <v>529.66062999999997</v>
      </c>
    </row>
    <row r="216" spans="1:13">
      <c r="A216" s="301">
        <v>207</v>
      </c>
      <c r="B216" s="268" t="s">
        <v>202</v>
      </c>
      <c r="C216" s="308">
        <v>189.85</v>
      </c>
      <c r="D216" s="308">
        <v>191.4666666666667</v>
      </c>
      <c r="E216" s="308">
        <v>184.93333333333339</v>
      </c>
      <c r="F216" s="308">
        <v>180.01666666666671</v>
      </c>
      <c r="G216" s="308">
        <v>173.48333333333341</v>
      </c>
      <c r="H216" s="308">
        <v>196.38333333333338</v>
      </c>
      <c r="I216" s="308">
        <v>202.91666666666669</v>
      </c>
      <c r="J216" s="308">
        <v>207.83333333333337</v>
      </c>
      <c r="K216" s="308">
        <v>198</v>
      </c>
      <c r="L216" s="308">
        <v>186.55</v>
      </c>
      <c r="M216" s="308">
        <v>478.14247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42" sqref="D4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0"/>
      <c r="B1" s="54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44117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7" t="s">
        <v>16</v>
      </c>
      <c r="B9" s="538" t="s">
        <v>18</v>
      </c>
      <c r="C9" s="536" t="s">
        <v>19</v>
      </c>
      <c r="D9" s="536" t="s">
        <v>20</v>
      </c>
      <c r="E9" s="536" t="s">
        <v>21</v>
      </c>
      <c r="F9" s="536"/>
      <c r="G9" s="536"/>
      <c r="H9" s="536" t="s">
        <v>22</v>
      </c>
      <c r="I9" s="536"/>
      <c r="J9" s="536"/>
      <c r="K9" s="274"/>
      <c r="L9" s="281"/>
      <c r="M9" s="282"/>
    </row>
    <row r="10" spans="1:15" ht="42.75" customHeight="1">
      <c r="A10" s="532"/>
      <c r="B10" s="534"/>
      <c r="C10" s="539" t="s">
        <v>23</v>
      </c>
      <c r="D10" s="53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19479.400000000001</v>
      </c>
      <c r="D11" s="279">
        <v>19373.183333333334</v>
      </c>
      <c r="E11" s="279">
        <v>19207.366666666669</v>
      </c>
      <c r="F11" s="279">
        <v>18935.333333333336</v>
      </c>
      <c r="G11" s="279">
        <v>18769.51666666667</v>
      </c>
      <c r="H11" s="279">
        <v>19645.216666666667</v>
      </c>
      <c r="I11" s="279">
        <v>19811.033333333333</v>
      </c>
      <c r="J11" s="279">
        <v>20083.066666666666</v>
      </c>
      <c r="K11" s="277">
        <v>19539</v>
      </c>
      <c r="L11" s="277">
        <v>19101.150000000001</v>
      </c>
      <c r="M11" s="277">
        <v>1.788E-2</v>
      </c>
    </row>
    <row r="12" spans="1:15" ht="12" customHeight="1">
      <c r="A12" s="268">
        <v>2</v>
      </c>
      <c r="B12" s="277" t="s">
        <v>802</v>
      </c>
      <c r="C12" s="278">
        <v>1004</v>
      </c>
      <c r="D12" s="279">
        <v>1000.0333333333333</v>
      </c>
      <c r="E12" s="279">
        <v>990.06666666666661</v>
      </c>
      <c r="F12" s="279">
        <v>976.13333333333333</v>
      </c>
      <c r="G12" s="279">
        <v>966.16666666666663</v>
      </c>
      <c r="H12" s="279">
        <v>1013.9666666666666</v>
      </c>
      <c r="I12" s="279">
        <v>1023.9333333333333</v>
      </c>
      <c r="J12" s="279">
        <v>1037.8666666666666</v>
      </c>
      <c r="K12" s="277">
        <v>1010</v>
      </c>
      <c r="L12" s="277">
        <v>986.1</v>
      </c>
      <c r="M12" s="277">
        <v>1.4993300000000001</v>
      </c>
    </row>
    <row r="13" spans="1:15" ht="12" customHeight="1">
      <c r="A13" s="268">
        <v>3</v>
      </c>
      <c r="B13" s="277" t="s">
        <v>294</v>
      </c>
      <c r="C13" s="278">
        <v>1485.25</v>
      </c>
      <c r="D13" s="279">
        <v>1483</v>
      </c>
      <c r="E13" s="279">
        <v>1473.05</v>
      </c>
      <c r="F13" s="279">
        <v>1460.85</v>
      </c>
      <c r="G13" s="279">
        <v>1450.8999999999999</v>
      </c>
      <c r="H13" s="279">
        <v>1495.2</v>
      </c>
      <c r="I13" s="279">
        <v>1505.1499999999999</v>
      </c>
      <c r="J13" s="279">
        <v>1517.3500000000001</v>
      </c>
      <c r="K13" s="277">
        <v>1492.95</v>
      </c>
      <c r="L13" s="277">
        <v>1470.8</v>
      </c>
      <c r="M13" s="277">
        <v>0.39559</v>
      </c>
    </row>
    <row r="14" spans="1:15" ht="12" customHeight="1">
      <c r="A14" s="268">
        <v>4</v>
      </c>
      <c r="B14" s="277" t="s">
        <v>3119</v>
      </c>
      <c r="C14" s="278">
        <v>866.45</v>
      </c>
      <c r="D14" s="279">
        <v>871.9666666666667</v>
      </c>
      <c r="E14" s="279">
        <v>858.93333333333339</v>
      </c>
      <c r="F14" s="279">
        <v>851.41666666666674</v>
      </c>
      <c r="G14" s="279">
        <v>838.38333333333344</v>
      </c>
      <c r="H14" s="279">
        <v>879.48333333333335</v>
      </c>
      <c r="I14" s="279">
        <v>892.51666666666665</v>
      </c>
      <c r="J14" s="279">
        <v>900.0333333333333</v>
      </c>
      <c r="K14" s="277">
        <v>885</v>
      </c>
      <c r="L14" s="277">
        <v>864.45</v>
      </c>
      <c r="M14" s="277">
        <v>1.7652399999999999</v>
      </c>
    </row>
    <row r="15" spans="1:15" ht="12" customHeight="1">
      <c r="A15" s="268">
        <v>5</v>
      </c>
      <c r="B15" s="277" t="s">
        <v>295</v>
      </c>
      <c r="C15" s="278">
        <v>16110.3</v>
      </c>
      <c r="D15" s="279">
        <v>16116.033333333333</v>
      </c>
      <c r="E15" s="279">
        <v>16045.066666666666</v>
      </c>
      <c r="F15" s="279">
        <v>15979.833333333332</v>
      </c>
      <c r="G15" s="279">
        <v>15908.866666666665</v>
      </c>
      <c r="H15" s="279">
        <v>16181.266666666666</v>
      </c>
      <c r="I15" s="279">
        <v>16252.233333333334</v>
      </c>
      <c r="J15" s="279">
        <v>16317.466666666667</v>
      </c>
      <c r="K15" s="277">
        <v>16187</v>
      </c>
      <c r="L15" s="277">
        <v>16050.8</v>
      </c>
      <c r="M15" s="277">
        <v>4.7509999999999997E-2</v>
      </c>
    </row>
    <row r="16" spans="1:15" ht="12" customHeight="1">
      <c r="A16" s="268">
        <v>6</v>
      </c>
      <c r="B16" s="277" t="s">
        <v>227</v>
      </c>
      <c r="C16" s="278">
        <v>63.5</v>
      </c>
      <c r="D16" s="279">
        <v>63.45000000000001</v>
      </c>
      <c r="E16" s="279">
        <v>62.500000000000014</v>
      </c>
      <c r="F16" s="279">
        <v>61.500000000000007</v>
      </c>
      <c r="G16" s="279">
        <v>60.550000000000011</v>
      </c>
      <c r="H16" s="279">
        <v>64.450000000000017</v>
      </c>
      <c r="I16" s="279">
        <v>65.40000000000002</v>
      </c>
      <c r="J16" s="279">
        <v>66.40000000000002</v>
      </c>
      <c r="K16" s="277">
        <v>64.400000000000006</v>
      </c>
      <c r="L16" s="277">
        <v>62.45</v>
      </c>
      <c r="M16" s="277">
        <v>10.499079999999999</v>
      </c>
    </row>
    <row r="17" spans="1:13" ht="12" customHeight="1">
      <c r="A17" s="268">
        <v>7</v>
      </c>
      <c r="B17" s="277" t="s">
        <v>228</v>
      </c>
      <c r="C17" s="278">
        <v>127.6</v>
      </c>
      <c r="D17" s="279">
        <v>128.85</v>
      </c>
      <c r="E17" s="279">
        <v>125.25</v>
      </c>
      <c r="F17" s="279">
        <v>122.9</v>
      </c>
      <c r="G17" s="279">
        <v>119.30000000000001</v>
      </c>
      <c r="H17" s="279">
        <v>131.19999999999999</v>
      </c>
      <c r="I17" s="279">
        <v>134.79999999999995</v>
      </c>
      <c r="J17" s="279">
        <v>137.14999999999998</v>
      </c>
      <c r="K17" s="277">
        <v>132.44999999999999</v>
      </c>
      <c r="L17" s="277">
        <v>126.5</v>
      </c>
      <c r="M17" s="277">
        <v>19.754850000000001</v>
      </c>
    </row>
    <row r="18" spans="1:13" ht="12" customHeight="1">
      <c r="A18" s="268">
        <v>8</v>
      </c>
      <c r="B18" s="277" t="s">
        <v>38</v>
      </c>
      <c r="C18" s="278">
        <v>1516.95</v>
      </c>
      <c r="D18" s="279">
        <v>1506.6166666666668</v>
      </c>
      <c r="E18" s="279">
        <v>1483.4333333333336</v>
      </c>
      <c r="F18" s="279">
        <v>1449.9166666666667</v>
      </c>
      <c r="G18" s="279">
        <v>1426.7333333333336</v>
      </c>
      <c r="H18" s="279">
        <v>1540.1333333333337</v>
      </c>
      <c r="I18" s="279">
        <v>1563.3166666666671</v>
      </c>
      <c r="J18" s="279">
        <v>1596.8333333333337</v>
      </c>
      <c r="K18" s="277">
        <v>1529.8</v>
      </c>
      <c r="L18" s="277">
        <v>1473.1</v>
      </c>
      <c r="M18" s="277">
        <v>14.686389999999999</v>
      </c>
    </row>
    <row r="19" spans="1:13" ht="12" customHeight="1">
      <c r="A19" s="268">
        <v>9</v>
      </c>
      <c r="B19" s="277" t="s">
        <v>296</v>
      </c>
      <c r="C19" s="278">
        <v>193.65</v>
      </c>
      <c r="D19" s="279">
        <v>192.6</v>
      </c>
      <c r="E19" s="279">
        <v>189.7</v>
      </c>
      <c r="F19" s="279">
        <v>185.75</v>
      </c>
      <c r="G19" s="279">
        <v>182.85</v>
      </c>
      <c r="H19" s="279">
        <v>196.54999999999998</v>
      </c>
      <c r="I19" s="279">
        <v>199.45000000000002</v>
      </c>
      <c r="J19" s="279">
        <v>203.39999999999998</v>
      </c>
      <c r="K19" s="277">
        <v>195.5</v>
      </c>
      <c r="L19" s="277">
        <v>188.65</v>
      </c>
      <c r="M19" s="277">
        <v>13.23793</v>
      </c>
    </row>
    <row r="20" spans="1:13" ht="12" customHeight="1">
      <c r="A20" s="268">
        <v>10</v>
      </c>
      <c r="B20" s="277" t="s">
        <v>297</v>
      </c>
      <c r="C20" s="278">
        <v>671.55</v>
      </c>
      <c r="D20" s="279">
        <v>677.85</v>
      </c>
      <c r="E20" s="279">
        <v>653.70000000000005</v>
      </c>
      <c r="F20" s="279">
        <v>635.85</v>
      </c>
      <c r="G20" s="279">
        <v>611.70000000000005</v>
      </c>
      <c r="H20" s="279">
        <v>695.7</v>
      </c>
      <c r="I20" s="279">
        <v>719.84999999999991</v>
      </c>
      <c r="J20" s="279">
        <v>737.7</v>
      </c>
      <c r="K20" s="277">
        <v>702</v>
      </c>
      <c r="L20" s="277">
        <v>660</v>
      </c>
      <c r="M20" s="277">
        <v>6.2530900000000003</v>
      </c>
    </row>
    <row r="21" spans="1:13" ht="12" customHeight="1">
      <c r="A21" s="268">
        <v>11</v>
      </c>
      <c r="B21" s="277" t="s">
        <v>41</v>
      </c>
      <c r="C21" s="278">
        <v>357.65</v>
      </c>
      <c r="D21" s="279">
        <v>358.51666666666665</v>
      </c>
      <c r="E21" s="279">
        <v>354.18333333333328</v>
      </c>
      <c r="F21" s="279">
        <v>350.71666666666664</v>
      </c>
      <c r="G21" s="279">
        <v>346.38333333333327</v>
      </c>
      <c r="H21" s="279">
        <v>361.98333333333329</v>
      </c>
      <c r="I21" s="279">
        <v>366.31666666666666</v>
      </c>
      <c r="J21" s="279">
        <v>369.7833333333333</v>
      </c>
      <c r="K21" s="277">
        <v>362.85</v>
      </c>
      <c r="L21" s="277">
        <v>355.05</v>
      </c>
      <c r="M21" s="277">
        <v>36.26399</v>
      </c>
    </row>
    <row r="22" spans="1:13" ht="12" customHeight="1">
      <c r="A22" s="268">
        <v>12</v>
      </c>
      <c r="B22" s="277" t="s">
        <v>43</v>
      </c>
      <c r="C22" s="278">
        <v>36.200000000000003</v>
      </c>
      <c r="D22" s="279">
        <v>36.383333333333333</v>
      </c>
      <c r="E22" s="279">
        <v>35.866666666666667</v>
      </c>
      <c r="F22" s="279">
        <v>35.533333333333331</v>
      </c>
      <c r="G22" s="279">
        <v>35.016666666666666</v>
      </c>
      <c r="H22" s="279">
        <v>36.716666666666669</v>
      </c>
      <c r="I22" s="279">
        <v>37.233333333333334</v>
      </c>
      <c r="J22" s="279">
        <v>37.56666666666667</v>
      </c>
      <c r="K22" s="277">
        <v>36.9</v>
      </c>
      <c r="L22" s="277">
        <v>36.049999999999997</v>
      </c>
      <c r="M22" s="277">
        <v>18.237449999999999</v>
      </c>
    </row>
    <row r="23" spans="1:13">
      <c r="A23" s="268">
        <v>13</v>
      </c>
      <c r="B23" s="277" t="s">
        <v>298</v>
      </c>
      <c r="C23" s="278">
        <v>293.25</v>
      </c>
      <c r="D23" s="279">
        <v>290.2</v>
      </c>
      <c r="E23" s="279">
        <v>285.39999999999998</v>
      </c>
      <c r="F23" s="279">
        <v>277.55</v>
      </c>
      <c r="G23" s="279">
        <v>272.75</v>
      </c>
      <c r="H23" s="279">
        <v>298.04999999999995</v>
      </c>
      <c r="I23" s="279">
        <v>302.85000000000002</v>
      </c>
      <c r="J23" s="279">
        <v>310.69999999999993</v>
      </c>
      <c r="K23" s="277">
        <v>295</v>
      </c>
      <c r="L23" s="277">
        <v>282.35000000000002</v>
      </c>
      <c r="M23" s="277">
        <v>11.512869999999999</v>
      </c>
    </row>
    <row r="24" spans="1:13">
      <c r="A24" s="268">
        <v>14</v>
      </c>
      <c r="B24" s="277" t="s">
        <v>299</v>
      </c>
      <c r="C24" s="278">
        <v>347.05</v>
      </c>
      <c r="D24" s="279">
        <v>350.83333333333331</v>
      </c>
      <c r="E24" s="279">
        <v>339.26666666666665</v>
      </c>
      <c r="F24" s="279">
        <v>331.48333333333335</v>
      </c>
      <c r="G24" s="279">
        <v>319.91666666666669</v>
      </c>
      <c r="H24" s="279">
        <v>358.61666666666662</v>
      </c>
      <c r="I24" s="279">
        <v>370.18333333333334</v>
      </c>
      <c r="J24" s="279">
        <v>377.96666666666658</v>
      </c>
      <c r="K24" s="277">
        <v>362.4</v>
      </c>
      <c r="L24" s="277">
        <v>343.05</v>
      </c>
      <c r="M24" s="277">
        <v>4.1818799999999996</v>
      </c>
    </row>
    <row r="25" spans="1:13">
      <c r="A25" s="268">
        <v>15</v>
      </c>
      <c r="B25" s="277" t="s">
        <v>300</v>
      </c>
      <c r="C25" s="278">
        <v>220.15</v>
      </c>
      <c r="D25" s="279">
        <v>219.04999999999998</v>
      </c>
      <c r="E25" s="279">
        <v>216.09999999999997</v>
      </c>
      <c r="F25" s="279">
        <v>212.04999999999998</v>
      </c>
      <c r="G25" s="279">
        <v>209.09999999999997</v>
      </c>
      <c r="H25" s="279">
        <v>223.09999999999997</v>
      </c>
      <c r="I25" s="279">
        <v>226.04999999999995</v>
      </c>
      <c r="J25" s="279">
        <v>230.09999999999997</v>
      </c>
      <c r="K25" s="277">
        <v>222</v>
      </c>
      <c r="L25" s="277">
        <v>215</v>
      </c>
      <c r="M25" s="277">
        <v>0.97418000000000005</v>
      </c>
    </row>
    <row r="26" spans="1:13">
      <c r="A26" s="268">
        <v>16</v>
      </c>
      <c r="B26" s="277" t="s">
        <v>832</v>
      </c>
      <c r="C26" s="278">
        <v>2786.05</v>
      </c>
      <c r="D26" s="279">
        <v>2819.9333333333329</v>
      </c>
      <c r="E26" s="279">
        <v>2739.8666666666659</v>
      </c>
      <c r="F26" s="279">
        <v>2693.6833333333329</v>
      </c>
      <c r="G26" s="279">
        <v>2613.6166666666659</v>
      </c>
      <c r="H26" s="279">
        <v>2866.1166666666659</v>
      </c>
      <c r="I26" s="279">
        <v>2946.1833333333325</v>
      </c>
      <c r="J26" s="279">
        <v>2992.3666666666659</v>
      </c>
      <c r="K26" s="277">
        <v>2900</v>
      </c>
      <c r="L26" s="277">
        <v>2773.75</v>
      </c>
      <c r="M26" s="277">
        <v>0.52285000000000004</v>
      </c>
    </row>
    <row r="27" spans="1:13">
      <c r="A27" s="268">
        <v>17</v>
      </c>
      <c r="B27" s="277" t="s">
        <v>292</v>
      </c>
      <c r="C27" s="278">
        <v>1742.35</v>
      </c>
      <c r="D27" s="279">
        <v>1756.6333333333332</v>
      </c>
      <c r="E27" s="279">
        <v>1714.8166666666664</v>
      </c>
      <c r="F27" s="279">
        <v>1687.2833333333331</v>
      </c>
      <c r="G27" s="279">
        <v>1645.4666666666662</v>
      </c>
      <c r="H27" s="279">
        <v>1784.1666666666665</v>
      </c>
      <c r="I27" s="279">
        <v>1825.9833333333331</v>
      </c>
      <c r="J27" s="279">
        <v>1853.5166666666667</v>
      </c>
      <c r="K27" s="277">
        <v>1798.45</v>
      </c>
      <c r="L27" s="277">
        <v>1729.1</v>
      </c>
      <c r="M27" s="277">
        <v>0.15933</v>
      </c>
    </row>
    <row r="28" spans="1:13">
      <c r="A28" s="268">
        <v>18</v>
      </c>
      <c r="B28" s="277" t="s">
        <v>229</v>
      </c>
      <c r="C28" s="278">
        <v>1556.1</v>
      </c>
      <c r="D28" s="279">
        <v>1563.3999999999999</v>
      </c>
      <c r="E28" s="279">
        <v>1543.1999999999998</v>
      </c>
      <c r="F28" s="279">
        <v>1530.3</v>
      </c>
      <c r="G28" s="279">
        <v>1510.1</v>
      </c>
      <c r="H28" s="279">
        <v>1576.2999999999997</v>
      </c>
      <c r="I28" s="279">
        <v>1596.5</v>
      </c>
      <c r="J28" s="279">
        <v>1609.3999999999996</v>
      </c>
      <c r="K28" s="277">
        <v>1583.6</v>
      </c>
      <c r="L28" s="277">
        <v>1550.5</v>
      </c>
      <c r="M28" s="277">
        <v>0.89559999999999995</v>
      </c>
    </row>
    <row r="29" spans="1:13">
      <c r="A29" s="268">
        <v>19</v>
      </c>
      <c r="B29" s="277" t="s">
        <v>301</v>
      </c>
      <c r="C29" s="278">
        <v>2054.25</v>
      </c>
      <c r="D29" s="279">
        <v>2070.9333333333334</v>
      </c>
      <c r="E29" s="279">
        <v>2034.3166666666666</v>
      </c>
      <c r="F29" s="279">
        <v>2014.3833333333332</v>
      </c>
      <c r="G29" s="279">
        <v>1977.7666666666664</v>
      </c>
      <c r="H29" s="279">
        <v>2090.8666666666668</v>
      </c>
      <c r="I29" s="279">
        <v>2127.4833333333336</v>
      </c>
      <c r="J29" s="279">
        <v>2147.416666666667</v>
      </c>
      <c r="K29" s="277">
        <v>2107.5500000000002</v>
      </c>
      <c r="L29" s="277">
        <v>2051</v>
      </c>
      <c r="M29" s="277">
        <v>2.802E-2</v>
      </c>
    </row>
    <row r="30" spans="1:13">
      <c r="A30" s="268">
        <v>20</v>
      </c>
      <c r="B30" s="277" t="s">
        <v>230</v>
      </c>
      <c r="C30" s="278">
        <v>2707.8</v>
      </c>
      <c r="D30" s="279">
        <v>2717.0166666666669</v>
      </c>
      <c r="E30" s="279">
        <v>2690.7833333333338</v>
      </c>
      <c r="F30" s="279">
        <v>2673.7666666666669</v>
      </c>
      <c r="G30" s="279">
        <v>2647.5333333333338</v>
      </c>
      <c r="H30" s="279">
        <v>2734.0333333333338</v>
      </c>
      <c r="I30" s="279">
        <v>2760.2666666666664</v>
      </c>
      <c r="J30" s="279">
        <v>2777.2833333333338</v>
      </c>
      <c r="K30" s="277">
        <v>2743.25</v>
      </c>
      <c r="L30" s="277">
        <v>2700</v>
      </c>
      <c r="M30" s="277">
        <v>0.41761999999999999</v>
      </c>
    </row>
    <row r="31" spans="1:13">
      <c r="A31" s="268">
        <v>21</v>
      </c>
      <c r="B31" s="277" t="s">
        <v>870</v>
      </c>
      <c r="C31" s="278">
        <v>3103.85</v>
      </c>
      <c r="D31" s="279">
        <v>3145.6666666666665</v>
      </c>
      <c r="E31" s="279">
        <v>3020.2833333333328</v>
      </c>
      <c r="F31" s="279">
        <v>2936.7166666666662</v>
      </c>
      <c r="G31" s="279">
        <v>2811.3333333333326</v>
      </c>
      <c r="H31" s="279">
        <v>3229.2333333333331</v>
      </c>
      <c r="I31" s="279">
        <v>3354.6166666666672</v>
      </c>
      <c r="J31" s="279">
        <v>3438.1833333333334</v>
      </c>
      <c r="K31" s="277">
        <v>3271.05</v>
      </c>
      <c r="L31" s="277">
        <v>3062.1</v>
      </c>
      <c r="M31" s="277">
        <v>0.32162000000000002</v>
      </c>
    </row>
    <row r="32" spans="1:13">
      <c r="A32" s="268">
        <v>22</v>
      </c>
      <c r="B32" s="277" t="s">
        <v>303</v>
      </c>
      <c r="C32" s="278">
        <v>116.95</v>
      </c>
      <c r="D32" s="279">
        <v>117.88333333333333</v>
      </c>
      <c r="E32" s="279">
        <v>115.21666666666665</v>
      </c>
      <c r="F32" s="279">
        <v>113.48333333333333</v>
      </c>
      <c r="G32" s="279">
        <v>110.81666666666666</v>
      </c>
      <c r="H32" s="279">
        <v>119.61666666666665</v>
      </c>
      <c r="I32" s="279">
        <v>122.28333333333333</v>
      </c>
      <c r="J32" s="279">
        <v>124.01666666666664</v>
      </c>
      <c r="K32" s="277">
        <v>120.55</v>
      </c>
      <c r="L32" s="277">
        <v>116.15</v>
      </c>
      <c r="M32" s="277">
        <v>3.4822700000000002</v>
      </c>
    </row>
    <row r="33" spans="1:13">
      <c r="A33" s="268">
        <v>23</v>
      </c>
      <c r="B33" s="277" t="s">
        <v>45</v>
      </c>
      <c r="C33" s="278">
        <v>723.45</v>
      </c>
      <c r="D33" s="279">
        <v>731.03333333333342</v>
      </c>
      <c r="E33" s="279">
        <v>714.36666666666679</v>
      </c>
      <c r="F33" s="279">
        <v>705.28333333333342</v>
      </c>
      <c r="G33" s="279">
        <v>688.61666666666679</v>
      </c>
      <c r="H33" s="279">
        <v>740.11666666666679</v>
      </c>
      <c r="I33" s="279">
        <v>756.78333333333353</v>
      </c>
      <c r="J33" s="279">
        <v>765.86666666666679</v>
      </c>
      <c r="K33" s="277">
        <v>747.7</v>
      </c>
      <c r="L33" s="277">
        <v>721.95</v>
      </c>
      <c r="M33" s="277">
        <v>5.2031099999999997</v>
      </c>
    </row>
    <row r="34" spans="1:13">
      <c r="A34" s="268">
        <v>24</v>
      </c>
      <c r="B34" s="277" t="s">
        <v>304</v>
      </c>
      <c r="C34" s="278">
        <v>1978.35</v>
      </c>
      <c r="D34" s="279">
        <v>1959.1166666666668</v>
      </c>
      <c r="E34" s="279">
        <v>1908.2333333333336</v>
      </c>
      <c r="F34" s="279">
        <v>1838.1166666666668</v>
      </c>
      <c r="G34" s="279">
        <v>1787.2333333333336</v>
      </c>
      <c r="H34" s="279">
        <v>2029.2333333333336</v>
      </c>
      <c r="I34" s="279">
        <v>2080.1166666666668</v>
      </c>
      <c r="J34" s="279">
        <v>2150.2333333333336</v>
      </c>
      <c r="K34" s="277">
        <v>2010</v>
      </c>
      <c r="L34" s="277">
        <v>1889</v>
      </c>
      <c r="M34" s="277">
        <v>2.7573500000000002</v>
      </c>
    </row>
    <row r="35" spans="1:13">
      <c r="A35" s="268">
        <v>25</v>
      </c>
      <c r="B35" s="277" t="s">
        <v>46</v>
      </c>
      <c r="C35" s="278">
        <v>238.4</v>
      </c>
      <c r="D35" s="279">
        <v>237.98333333333335</v>
      </c>
      <c r="E35" s="279">
        <v>233.6166666666667</v>
      </c>
      <c r="F35" s="279">
        <v>228.83333333333334</v>
      </c>
      <c r="G35" s="279">
        <v>224.4666666666667</v>
      </c>
      <c r="H35" s="279">
        <v>242.76666666666671</v>
      </c>
      <c r="I35" s="279">
        <v>247.13333333333338</v>
      </c>
      <c r="J35" s="279">
        <v>251.91666666666671</v>
      </c>
      <c r="K35" s="277">
        <v>242.35</v>
      </c>
      <c r="L35" s="277">
        <v>233.2</v>
      </c>
      <c r="M35" s="277">
        <v>64.419430000000006</v>
      </c>
    </row>
    <row r="36" spans="1:13">
      <c r="A36" s="268">
        <v>26</v>
      </c>
      <c r="B36" s="277" t="s">
        <v>293</v>
      </c>
      <c r="C36" s="278">
        <v>2761.55</v>
      </c>
      <c r="D36" s="279">
        <v>2792.1833333333329</v>
      </c>
      <c r="E36" s="279">
        <v>2719.3166666666657</v>
      </c>
      <c r="F36" s="279">
        <v>2677.0833333333326</v>
      </c>
      <c r="G36" s="279">
        <v>2604.2166666666653</v>
      </c>
      <c r="H36" s="279">
        <v>2834.4166666666661</v>
      </c>
      <c r="I36" s="279">
        <v>2907.2833333333338</v>
      </c>
      <c r="J36" s="279">
        <v>2949.5166666666664</v>
      </c>
      <c r="K36" s="277">
        <v>2865.05</v>
      </c>
      <c r="L36" s="277">
        <v>2749.95</v>
      </c>
      <c r="M36" s="277">
        <v>0.13789000000000001</v>
      </c>
    </row>
    <row r="37" spans="1:13">
      <c r="A37" s="268">
        <v>27</v>
      </c>
      <c r="B37" s="277" t="s">
        <v>302</v>
      </c>
      <c r="C37" s="278">
        <v>941.15</v>
      </c>
      <c r="D37" s="279">
        <v>944.38333333333321</v>
      </c>
      <c r="E37" s="279">
        <v>927.81666666666638</v>
      </c>
      <c r="F37" s="279">
        <v>914.48333333333312</v>
      </c>
      <c r="G37" s="279">
        <v>897.91666666666629</v>
      </c>
      <c r="H37" s="279">
        <v>957.71666666666647</v>
      </c>
      <c r="I37" s="279">
        <v>974.2833333333333</v>
      </c>
      <c r="J37" s="279">
        <v>987.61666666666656</v>
      </c>
      <c r="K37" s="277">
        <v>960.95</v>
      </c>
      <c r="L37" s="277">
        <v>931.05</v>
      </c>
      <c r="M37" s="277">
        <v>1.84782</v>
      </c>
    </row>
    <row r="38" spans="1:13">
      <c r="A38" s="268">
        <v>28</v>
      </c>
      <c r="B38" s="277" t="s">
        <v>47</v>
      </c>
      <c r="C38" s="278">
        <v>2273.65</v>
      </c>
      <c r="D38" s="279">
        <v>2279.2166666666667</v>
      </c>
      <c r="E38" s="279">
        <v>2225.4333333333334</v>
      </c>
      <c r="F38" s="279">
        <v>2177.2166666666667</v>
      </c>
      <c r="G38" s="279">
        <v>2123.4333333333334</v>
      </c>
      <c r="H38" s="279">
        <v>2327.4333333333334</v>
      </c>
      <c r="I38" s="279">
        <v>2381.2166666666672</v>
      </c>
      <c r="J38" s="279">
        <v>2429.4333333333334</v>
      </c>
      <c r="K38" s="277">
        <v>2333</v>
      </c>
      <c r="L38" s="277">
        <v>2231</v>
      </c>
      <c r="M38" s="277">
        <v>20.53058</v>
      </c>
    </row>
    <row r="39" spans="1:13">
      <c r="A39" s="268">
        <v>29</v>
      </c>
      <c r="B39" s="277" t="s">
        <v>48</v>
      </c>
      <c r="C39" s="278">
        <v>132.30000000000001</v>
      </c>
      <c r="D39" s="279">
        <v>134.26666666666668</v>
      </c>
      <c r="E39" s="279">
        <v>129.83333333333337</v>
      </c>
      <c r="F39" s="279">
        <v>127.3666666666667</v>
      </c>
      <c r="G39" s="279">
        <v>122.93333333333339</v>
      </c>
      <c r="H39" s="279">
        <v>136.73333333333335</v>
      </c>
      <c r="I39" s="279">
        <v>141.16666666666669</v>
      </c>
      <c r="J39" s="279">
        <v>143.63333333333333</v>
      </c>
      <c r="K39" s="277">
        <v>138.69999999999999</v>
      </c>
      <c r="L39" s="277">
        <v>131.80000000000001</v>
      </c>
      <c r="M39" s="277">
        <v>51.818890000000003</v>
      </c>
    </row>
    <row r="40" spans="1:13">
      <c r="A40" s="268">
        <v>30</v>
      </c>
      <c r="B40" s="277" t="s">
        <v>305</v>
      </c>
      <c r="C40" s="278">
        <v>127.65</v>
      </c>
      <c r="D40" s="279">
        <v>129.25</v>
      </c>
      <c r="E40" s="279">
        <v>123.80000000000001</v>
      </c>
      <c r="F40" s="279">
        <v>119.95000000000002</v>
      </c>
      <c r="G40" s="279">
        <v>114.50000000000003</v>
      </c>
      <c r="H40" s="279">
        <v>133.1</v>
      </c>
      <c r="I40" s="279">
        <v>138.54999999999998</v>
      </c>
      <c r="J40" s="279">
        <v>142.39999999999998</v>
      </c>
      <c r="K40" s="277">
        <v>134.69999999999999</v>
      </c>
      <c r="L40" s="277">
        <v>125.4</v>
      </c>
      <c r="M40" s="277">
        <v>1.41371</v>
      </c>
    </row>
    <row r="41" spans="1:13">
      <c r="A41" s="268">
        <v>31</v>
      </c>
      <c r="B41" s="277" t="s">
        <v>937</v>
      </c>
      <c r="C41" s="278">
        <v>227.1</v>
      </c>
      <c r="D41" s="279">
        <v>225.21666666666667</v>
      </c>
      <c r="E41" s="279">
        <v>221.38333333333333</v>
      </c>
      <c r="F41" s="279">
        <v>215.66666666666666</v>
      </c>
      <c r="G41" s="279">
        <v>211.83333333333331</v>
      </c>
      <c r="H41" s="279">
        <v>230.93333333333334</v>
      </c>
      <c r="I41" s="279">
        <v>234.76666666666665</v>
      </c>
      <c r="J41" s="279">
        <v>240.48333333333335</v>
      </c>
      <c r="K41" s="277">
        <v>229.05</v>
      </c>
      <c r="L41" s="277">
        <v>219.5</v>
      </c>
      <c r="M41" s="277">
        <v>0.65363000000000004</v>
      </c>
    </row>
    <row r="42" spans="1:13">
      <c r="A42" s="268">
        <v>32</v>
      </c>
      <c r="B42" s="277" t="s">
        <v>306</v>
      </c>
      <c r="C42" s="278">
        <v>62.85</v>
      </c>
      <c r="D42" s="279">
        <v>63.283333333333331</v>
      </c>
      <c r="E42" s="279">
        <v>62.166666666666657</v>
      </c>
      <c r="F42" s="279">
        <v>61.483333333333327</v>
      </c>
      <c r="G42" s="279">
        <v>60.366666666666653</v>
      </c>
      <c r="H42" s="279">
        <v>63.966666666666661</v>
      </c>
      <c r="I42" s="279">
        <v>65.083333333333343</v>
      </c>
      <c r="J42" s="279">
        <v>65.766666666666666</v>
      </c>
      <c r="K42" s="277">
        <v>64.400000000000006</v>
      </c>
      <c r="L42" s="277">
        <v>62.6</v>
      </c>
      <c r="M42" s="277">
        <v>3.4341699999999999</v>
      </c>
    </row>
    <row r="43" spans="1:13">
      <c r="A43" s="268">
        <v>33</v>
      </c>
      <c r="B43" s="277" t="s">
        <v>49</v>
      </c>
      <c r="C43" s="278">
        <v>73.400000000000006</v>
      </c>
      <c r="D43" s="279">
        <v>74.233333333333334</v>
      </c>
      <c r="E43" s="279">
        <v>72.166666666666671</v>
      </c>
      <c r="F43" s="279">
        <v>70.933333333333337</v>
      </c>
      <c r="G43" s="279">
        <v>68.866666666666674</v>
      </c>
      <c r="H43" s="279">
        <v>75.466666666666669</v>
      </c>
      <c r="I43" s="279">
        <v>77.533333333333331</v>
      </c>
      <c r="J43" s="279">
        <v>78.766666666666666</v>
      </c>
      <c r="K43" s="277">
        <v>76.3</v>
      </c>
      <c r="L43" s="277">
        <v>73</v>
      </c>
      <c r="M43" s="277">
        <v>315.03791000000001</v>
      </c>
    </row>
    <row r="44" spans="1:13">
      <c r="A44" s="268">
        <v>34</v>
      </c>
      <c r="B44" s="277" t="s">
        <v>51</v>
      </c>
      <c r="C44" s="278">
        <v>2077.85</v>
      </c>
      <c r="D44" s="279">
        <v>2068.5166666666664</v>
      </c>
      <c r="E44" s="279">
        <v>2050.583333333333</v>
      </c>
      <c r="F44" s="279">
        <v>2023.3166666666666</v>
      </c>
      <c r="G44" s="279">
        <v>2005.3833333333332</v>
      </c>
      <c r="H44" s="279">
        <v>2095.7833333333328</v>
      </c>
      <c r="I44" s="279">
        <v>2113.7166666666662</v>
      </c>
      <c r="J44" s="279">
        <v>2140.9833333333327</v>
      </c>
      <c r="K44" s="277">
        <v>2086.4499999999998</v>
      </c>
      <c r="L44" s="277">
        <v>2041.25</v>
      </c>
      <c r="M44" s="277">
        <v>21.82836</v>
      </c>
    </row>
    <row r="45" spans="1:13">
      <c r="A45" s="268">
        <v>35</v>
      </c>
      <c r="B45" s="277" t="s">
        <v>307</v>
      </c>
      <c r="C45" s="278">
        <v>136.19999999999999</v>
      </c>
      <c r="D45" s="279">
        <v>136.61666666666667</v>
      </c>
      <c r="E45" s="279">
        <v>133.58333333333334</v>
      </c>
      <c r="F45" s="279">
        <v>130.96666666666667</v>
      </c>
      <c r="G45" s="279">
        <v>127.93333333333334</v>
      </c>
      <c r="H45" s="279">
        <v>139.23333333333335</v>
      </c>
      <c r="I45" s="279">
        <v>142.26666666666665</v>
      </c>
      <c r="J45" s="279">
        <v>144.88333333333335</v>
      </c>
      <c r="K45" s="277">
        <v>139.65</v>
      </c>
      <c r="L45" s="277">
        <v>134</v>
      </c>
      <c r="M45" s="277">
        <v>0.94157999999999997</v>
      </c>
    </row>
    <row r="46" spans="1:13">
      <c r="A46" s="268">
        <v>36</v>
      </c>
      <c r="B46" s="277" t="s">
        <v>309</v>
      </c>
      <c r="C46" s="278">
        <v>1178.25</v>
      </c>
      <c r="D46" s="279">
        <v>1167.3999999999999</v>
      </c>
      <c r="E46" s="279">
        <v>1140.7999999999997</v>
      </c>
      <c r="F46" s="279">
        <v>1103.3499999999999</v>
      </c>
      <c r="G46" s="279">
        <v>1076.7499999999998</v>
      </c>
      <c r="H46" s="279">
        <v>1204.8499999999997</v>
      </c>
      <c r="I46" s="279">
        <v>1231.4499999999996</v>
      </c>
      <c r="J46" s="279">
        <v>1268.8999999999996</v>
      </c>
      <c r="K46" s="277">
        <v>1194</v>
      </c>
      <c r="L46" s="277">
        <v>1129.95</v>
      </c>
      <c r="M46" s="277">
        <v>2.3140700000000001</v>
      </c>
    </row>
    <row r="47" spans="1:13">
      <c r="A47" s="268">
        <v>37</v>
      </c>
      <c r="B47" s="277" t="s">
        <v>308</v>
      </c>
      <c r="C47" s="278">
        <v>4302.75</v>
      </c>
      <c r="D47" s="279">
        <v>4280.25</v>
      </c>
      <c r="E47" s="279">
        <v>4232.5</v>
      </c>
      <c r="F47" s="279">
        <v>4162.25</v>
      </c>
      <c r="G47" s="279">
        <v>4114.5</v>
      </c>
      <c r="H47" s="279">
        <v>4350.5</v>
      </c>
      <c r="I47" s="279">
        <v>4398.25</v>
      </c>
      <c r="J47" s="279">
        <v>4468.5</v>
      </c>
      <c r="K47" s="277">
        <v>4328</v>
      </c>
      <c r="L47" s="277">
        <v>4210</v>
      </c>
      <c r="M47" s="277">
        <v>0.23505999999999999</v>
      </c>
    </row>
    <row r="48" spans="1:13">
      <c r="A48" s="268">
        <v>38</v>
      </c>
      <c r="B48" s="277" t="s">
        <v>310</v>
      </c>
      <c r="C48" s="278">
        <v>6077.45</v>
      </c>
      <c r="D48" s="279">
        <v>6028.8166666666666</v>
      </c>
      <c r="E48" s="279">
        <v>5957.6333333333332</v>
      </c>
      <c r="F48" s="279">
        <v>5837.8166666666666</v>
      </c>
      <c r="G48" s="279">
        <v>5766.6333333333332</v>
      </c>
      <c r="H48" s="279">
        <v>6148.6333333333332</v>
      </c>
      <c r="I48" s="279">
        <v>6219.8166666666657</v>
      </c>
      <c r="J48" s="279">
        <v>6339.6333333333332</v>
      </c>
      <c r="K48" s="277">
        <v>6100</v>
      </c>
      <c r="L48" s="277">
        <v>5909</v>
      </c>
      <c r="M48" s="277">
        <v>0.27061000000000002</v>
      </c>
    </row>
    <row r="49" spans="1:13">
      <c r="A49" s="268">
        <v>39</v>
      </c>
      <c r="B49" s="277" t="s">
        <v>226</v>
      </c>
      <c r="C49" s="278">
        <v>732.8</v>
      </c>
      <c r="D49" s="279">
        <v>739.05000000000007</v>
      </c>
      <c r="E49" s="279">
        <v>718.35000000000014</v>
      </c>
      <c r="F49" s="279">
        <v>703.90000000000009</v>
      </c>
      <c r="G49" s="279">
        <v>683.20000000000016</v>
      </c>
      <c r="H49" s="279">
        <v>753.50000000000011</v>
      </c>
      <c r="I49" s="279">
        <v>774.20000000000016</v>
      </c>
      <c r="J49" s="279">
        <v>788.65000000000009</v>
      </c>
      <c r="K49" s="277">
        <v>759.75</v>
      </c>
      <c r="L49" s="277">
        <v>724.6</v>
      </c>
      <c r="M49" s="277">
        <v>3.95594</v>
      </c>
    </row>
    <row r="50" spans="1:13">
      <c r="A50" s="268">
        <v>40</v>
      </c>
      <c r="B50" s="277" t="s">
        <v>53</v>
      </c>
      <c r="C50" s="278">
        <v>834.15</v>
      </c>
      <c r="D50" s="279">
        <v>836.34999999999991</v>
      </c>
      <c r="E50" s="279">
        <v>825.89999999999986</v>
      </c>
      <c r="F50" s="279">
        <v>817.65</v>
      </c>
      <c r="G50" s="279">
        <v>807.19999999999993</v>
      </c>
      <c r="H50" s="279">
        <v>844.5999999999998</v>
      </c>
      <c r="I50" s="279">
        <v>855.04999999999984</v>
      </c>
      <c r="J50" s="279">
        <v>863.29999999999973</v>
      </c>
      <c r="K50" s="277">
        <v>846.8</v>
      </c>
      <c r="L50" s="277">
        <v>828.1</v>
      </c>
      <c r="M50" s="277">
        <v>31.079090000000001</v>
      </c>
    </row>
    <row r="51" spans="1:13">
      <c r="A51" s="268">
        <v>41</v>
      </c>
      <c r="B51" s="277" t="s">
        <v>311</v>
      </c>
      <c r="C51" s="278">
        <v>511.6</v>
      </c>
      <c r="D51" s="279">
        <v>512.5333333333333</v>
      </c>
      <c r="E51" s="279">
        <v>506.06666666666661</v>
      </c>
      <c r="F51" s="279">
        <v>500.5333333333333</v>
      </c>
      <c r="G51" s="279">
        <v>494.06666666666661</v>
      </c>
      <c r="H51" s="279">
        <v>518.06666666666661</v>
      </c>
      <c r="I51" s="279">
        <v>524.5333333333333</v>
      </c>
      <c r="J51" s="279">
        <v>530.06666666666661</v>
      </c>
      <c r="K51" s="277">
        <v>519</v>
      </c>
      <c r="L51" s="277">
        <v>507</v>
      </c>
      <c r="M51" s="277">
        <v>2.5826500000000001</v>
      </c>
    </row>
    <row r="52" spans="1:13">
      <c r="A52" s="268">
        <v>42</v>
      </c>
      <c r="B52" s="277" t="s">
        <v>55</v>
      </c>
      <c r="C52" s="278">
        <v>468</v>
      </c>
      <c r="D52" s="279">
        <v>470.09999999999997</v>
      </c>
      <c r="E52" s="279">
        <v>460.19999999999993</v>
      </c>
      <c r="F52" s="279">
        <v>452.4</v>
      </c>
      <c r="G52" s="279">
        <v>442.49999999999994</v>
      </c>
      <c r="H52" s="279">
        <v>477.89999999999992</v>
      </c>
      <c r="I52" s="279">
        <v>487.7999999999999</v>
      </c>
      <c r="J52" s="279">
        <v>495.59999999999991</v>
      </c>
      <c r="K52" s="277">
        <v>480</v>
      </c>
      <c r="L52" s="277">
        <v>462.3</v>
      </c>
      <c r="M52" s="277">
        <v>212.61503999999999</v>
      </c>
    </row>
    <row r="53" spans="1:13">
      <c r="A53" s="268">
        <v>43</v>
      </c>
      <c r="B53" s="277" t="s">
        <v>56</v>
      </c>
      <c r="C53" s="278">
        <v>3022.75</v>
      </c>
      <c r="D53" s="279">
        <v>3036.1666666666665</v>
      </c>
      <c r="E53" s="279">
        <v>2997.6833333333329</v>
      </c>
      <c r="F53" s="279">
        <v>2972.6166666666663</v>
      </c>
      <c r="G53" s="279">
        <v>2934.1333333333328</v>
      </c>
      <c r="H53" s="279">
        <v>3061.2333333333331</v>
      </c>
      <c r="I53" s="279">
        <v>3099.7166666666667</v>
      </c>
      <c r="J53" s="279">
        <v>3124.7833333333333</v>
      </c>
      <c r="K53" s="277">
        <v>3074.65</v>
      </c>
      <c r="L53" s="277">
        <v>3011.1</v>
      </c>
      <c r="M53" s="277">
        <v>6.3271800000000002</v>
      </c>
    </row>
    <row r="54" spans="1:13">
      <c r="A54" s="268">
        <v>44</v>
      </c>
      <c r="B54" s="277" t="s">
        <v>315</v>
      </c>
      <c r="C54" s="278">
        <v>181.95</v>
      </c>
      <c r="D54" s="279">
        <v>181.88333333333333</v>
      </c>
      <c r="E54" s="279">
        <v>180.06666666666666</v>
      </c>
      <c r="F54" s="279">
        <v>178.18333333333334</v>
      </c>
      <c r="G54" s="279">
        <v>176.36666666666667</v>
      </c>
      <c r="H54" s="279">
        <v>183.76666666666665</v>
      </c>
      <c r="I54" s="279">
        <v>185.58333333333331</v>
      </c>
      <c r="J54" s="279">
        <v>187.46666666666664</v>
      </c>
      <c r="K54" s="277">
        <v>183.7</v>
      </c>
      <c r="L54" s="277">
        <v>180</v>
      </c>
      <c r="M54" s="277">
        <v>4.8037400000000003</v>
      </c>
    </row>
    <row r="55" spans="1:13">
      <c r="A55" s="268">
        <v>45</v>
      </c>
      <c r="B55" s="277" t="s">
        <v>316</v>
      </c>
      <c r="C55" s="278">
        <v>512.85</v>
      </c>
      <c r="D55" s="279">
        <v>516.11666666666667</v>
      </c>
      <c r="E55" s="279">
        <v>498.23333333333335</v>
      </c>
      <c r="F55" s="279">
        <v>483.61666666666667</v>
      </c>
      <c r="G55" s="279">
        <v>465.73333333333335</v>
      </c>
      <c r="H55" s="279">
        <v>530.73333333333335</v>
      </c>
      <c r="I55" s="279">
        <v>548.61666666666679</v>
      </c>
      <c r="J55" s="279">
        <v>563.23333333333335</v>
      </c>
      <c r="K55" s="277">
        <v>534</v>
      </c>
      <c r="L55" s="277">
        <v>501.5</v>
      </c>
      <c r="M55" s="277">
        <v>5.2368199999999998</v>
      </c>
    </row>
    <row r="56" spans="1:13">
      <c r="A56" s="268">
        <v>46</v>
      </c>
      <c r="B56" s="277" t="s">
        <v>58</v>
      </c>
      <c r="C56" s="278">
        <v>5912.75</v>
      </c>
      <c r="D56" s="279">
        <v>5934.583333333333</v>
      </c>
      <c r="E56" s="279">
        <v>5869.1666666666661</v>
      </c>
      <c r="F56" s="279">
        <v>5825.583333333333</v>
      </c>
      <c r="G56" s="279">
        <v>5760.1666666666661</v>
      </c>
      <c r="H56" s="279">
        <v>5978.1666666666661</v>
      </c>
      <c r="I56" s="279">
        <v>6043.5833333333321</v>
      </c>
      <c r="J56" s="279">
        <v>6087.1666666666661</v>
      </c>
      <c r="K56" s="277">
        <v>6000</v>
      </c>
      <c r="L56" s="277">
        <v>5891</v>
      </c>
      <c r="M56" s="277">
        <v>4.0148299999999999</v>
      </c>
    </row>
    <row r="57" spans="1:13">
      <c r="A57" s="268">
        <v>47</v>
      </c>
      <c r="B57" s="277" t="s">
        <v>232</v>
      </c>
      <c r="C57" s="278">
        <v>2398.6999999999998</v>
      </c>
      <c r="D57" s="279">
        <v>2399.3666666666668</v>
      </c>
      <c r="E57" s="279">
        <v>2374.3333333333335</v>
      </c>
      <c r="F57" s="279">
        <v>2349.9666666666667</v>
      </c>
      <c r="G57" s="279">
        <v>2324.9333333333334</v>
      </c>
      <c r="H57" s="279">
        <v>2423.7333333333336</v>
      </c>
      <c r="I57" s="279">
        <v>2448.7666666666664</v>
      </c>
      <c r="J57" s="279">
        <v>2473.1333333333337</v>
      </c>
      <c r="K57" s="277">
        <v>2424.4</v>
      </c>
      <c r="L57" s="277">
        <v>2375</v>
      </c>
      <c r="M57" s="277">
        <v>0.55772999999999995</v>
      </c>
    </row>
    <row r="58" spans="1:13">
      <c r="A58" s="268">
        <v>48</v>
      </c>
      <c r="B58" s="277" t="s">
        <v>59</v>
      </c>
      <c r="C58" s="278">
        <v>3327.2</v>
      </c>
      <c r="D58" s="279">
        <v>3337.2000000000003</v>
      </c>
      <c r="E58" s="279">
        <v>3295.0000000000005</v>
      </c>
      <c r="F58" s="279">
        <v>3262.8</v>
      </c>
      <c r="G58" s="279">
        <v>3220.6000000000004</v>
      </c>
      <c r="H58" s="279">
        <v>3369.4000000000005</v>
      </c>
      <c r="I58" s="279">
        <v>3411.6000000000004</v>
      </c>
      <c r="J58" s="279">
        <v>3443.8000000000006</v>
      </c>
      <c r="K58" s="277">
        <v>3379.4</v>
      </c>
      <c r="L58" s="277">
        <v>3305</v>
      </c>
      <c r="M58" s="277">
        <v>32.046770000000002</v>
      </c>
    </row>
    <row r="59" spans="1:13">
      <c r="A59" s="268">
        <v>49</v>
      </c>
      <c r="B59" s="277" t="s">
        <v>60</v>
      </c>
      <c r="C59" s="278">
        <v>1401.6</v>
      </c>
      <c r="D59" s="279">
        <v>1406.4833333333333</v>
      </c>
      <c r="E59" s="279">
        <v>1393.1166666666668</v>
      </c>
      <c r="F59" s="279">
        <v>1384.6333333333334</v>
      </c>
      <c r="G59" s="279">
        <v>1371.2666666666669</v>
      </c>
      <c r="H59" s="279">
        <v>1414.9666666666667</v>
      </c>
      <c r="I59" s="279">
        <v>1428.333333333333</v>
      </c>
      <c r="J59" s="279">
        <v>1436.8166666666666</v>
      </c>
      <c r="K59" s="277">
        <v>1419.85</v>
      </c>
      <c r="L59" s="277">
        <v>1398</v>
      </c>
      <c r="M59" s="277">
        <v>5.5519800000000004</v>
      </c>
    </row>
    <row r="60" spans="1:13" ht="12" customHeight="1">
      <c r="A60" s="268">
        <v>50</v>
      </c>
      <c r="B60" s="277" t="s">
        <v>317</v>
      </c>
      <c r="C60" s="278">
        <v>102.2</v>
      </c>
      <c r="D60" s="279">
        <v>102.41666666666667</v>
      </c>
      <c r="E60" s="279">
        <v>101.53333333333335</v>
      </c>
      <c r="F60" s="279">
        <v>100.86666666666667</v>
      </c>
      <c r="G60" s="279">
        <v>99.983333333333348</v>
      </c>
      <c r="H60" s="279">
        <v>103.08333333333334</v>
      </c>
      <c r="I60" s="279">
        <v>103.96666666666667</v>
      </c>
      <c r="J60" s="279">
        <v>104.63333333333334</v>
      </c>
      <c r="K60" s="277">
        <v>103.3</v>
      </c>
      <c r="L60" s="277">
        <v>101.75</v>
      </c>
      <c r="M60" s="277">
        <v>1.27647</v>
      </c>
    </row>
    <row r="61" spans="1:13">
      <c r="A61" s="268">
        <v>51</v>
      </c>
      <c r="B61" s="277" t="s">
        <v>318</v>
      </c>
      <c r="C61" s="278">
        <v>155.5</v>
      </c>
      <c r="D61" s="279">
        <v>156.88333333333333</v>
      </c>
      <c r="E61" s="279">
        <v>152.11666666666665</v>
      </c>
      <c r="F61" s="279">
        <v>148.73333333333332</v>
      </c>
      <c r="G61" s="279">
        <v>143.96666666666664</v>
      </c>
      <c r="H61" s="279">
        <v>160.26666666666665</v>
      </c>
      <c r="I61" s="279">
        <v>165.0333333333333</v>
      </c>
      <c r="J61" s="279">
        <v>168.41666666666666</v>
      </c>
      <c r="K61" s="277">
        <v>161.65</v>
      </c>
      <c r="L61" s="277">
        <v>153.5</v>
      </c>
      <c r="M61" s="277">
        <v>6.7575900000000004</v>
      </c>
    </row>
    <row r="62" spans="1:13">
      <c r="A62" s="268">
        <v>52</v>
      </c>
      <c r="B62" s="277" t="s">
        <v>233</v>
      </c>
      <c r="C62" s="278">
        <v>327.85</v>
      </c>
      <c r="D62" s="279">
        <v>327.40000000000003</v>
      </c>
      <c r="E62" s="279">
        <v>322.45000000000005</v>
      </c>
      <c r="F62" s="279">
        <v>317.05</v>
      </c>
      <c r="G62" s="279">
        <v>312.10000000000002</v>
      </c>
      <c r="H62" s="279">
        <v>332.80000000000007</v>
      </c>
      <c r="I62" s="279">
        <v>337.75</v>
      </c>
      <c r="J62" s="279">
        <v>343.15000000000009</v>
      </c>
      <c r="K62" s="277">
        <v>332.35</v>
      </c>
      <c r="L62" s="277">
        <v>322</v>
      </c>
      <c r="M62" s="277">
        <v>84.297330000000002</v>
      </c>
    </row>
    <row r="63" spans="1:13">
      <c r="A63" s="268">
        <v>53</v>
      </c>
      <c r="B63" s="277" t="s">
        <v>61</v>
      </c>
      <c r="C63" s="278">
        <v>41.8</v>
      </c>
      <c r="D63" s="279">
        <v>42.85</v>
      </c>
      <c r="E63" s="279">
        <v>40.150000000000006</v>
      </c>
      <c r="F63" s="279">
        <v>38.500000000000007</v>
      </c>
      <c r="G63" s="279">
        <v>35.800000000000011</v>
      </c>
      <c r="H63" s="279">
        <v>44.5</v>
      </c>
      <c r="I63" s="279">
        <v>47.2</v>
      </c>
      <c r="J63" s="279">
        <v>48.849999999999994</v>
      </c>
      <c r="K63" s="277">
        <v>45.55</v>
      </c>
      <c r="L63" s="277">
        <v>41.2</v>
      </c>
      <c r="M63" s="277">
        <v>368.32859000000002</v>
      </c>
    </row>
    <row r="64" spans="1:13">
      <c r="A64" s="268">
        <v>54</v>
      </c>
      <c r="B64" s="277" t="s">
        <v>62</v>
      </c>
      <c r="C64" s="278">
        <v>41.05</v>
      </c>
      <c r="D64" s="279">
        <v>41.4</v>
      </c>
      <c r="E64" s="279">
        <v>40.25</v>
      </c>
      <c r="F64" s="279">
        <v>39.450000000000003</v>
      </c>
      <c r="G64" s="279">
        <v>38.300000000000004</v>
      </c>
      <c r="H64" s="279">
        <v>42.199999999999996</v>
      </c>
      <c r="I64" s="279">
        <v>43.349999999999987</v>
      </c>
      <c r="J64" s="279">
        <v>44.149999999999991</v>
      </c>
      <c r="K64" s="277">
        <v>42.55</v>
      </c>
      <c r="L64" s="277">
        <v>40.6</v>
      </c>
      <c r="M64" s="277">
        <v>18.548300000000001</v>
      </c>
    </row>
    <row r="65" spans="1:13">
      <c r="A65" s="268">
        <v>55</v>
      </c>
      <c r="B65" s="277" t="s">
        <v>312</v>
      </c>
      <c r="C65" s="278">
        <v>1464.05</v>
      </c>
      <c r="D65" s="279">
        <v>1476.6833333333334</v>
      </c>
      <c r="E65" s="279">
        <v>1443.3666666666668</v>
      </c>
      <c r="F65" s="279">
        <v>1422.6833333333334</v>
      </c>
      <c r="G65" s="279">
        <v>1389.3666666666668</v>
      </c>
      <c r="H65" s="279">
        <v>1497.3666666666668</v>
      </c>
      <c r="I65" s="279">
        <v>1530.6833333333334</v>
      </c>
      <c r="J65" s="279">
        <v>1551.3666666666668</v>
      </c>
      <c r="K65" s="277">
        <v>1510</v>
      </c>
      <c r="L65" s="277">
        <v>1456</v>
      </c>
      <c r="M65" s="277">
        <v>0.18104000000000001</v>
      </c>
    </row>
    <row r="66" spans="1:13">
      <c r="A66" s="268">
        <v>56</v>
      </c>
      <c r="B66" s="277" t="s">
        <v>63</v>
      </c>
      <c r="C66" s="278">
        <v>1357.85</v>
      </c>
      <c r="D66" s="279">
        <v>1355.7333333333333</v>
      </c>
      <c r="E66" s="279">
        <v>1346.7666666666667</v>
      </c>
      <c r="F66" s="279">
        <v>1335.6833333333334</v>
      </c>
      <c r="G66" s="279">
        <v>1326.7166666666667</v>
      </c>
      <c r="H66" s="279">
        <v>1366.8166666666666</v>
      </c>
      <c r="I66" s="279">
        <v>1375.7833333333333</v>
      </c>
      <c r="J66" s="279">
        <v>1386.8666666666666</v>
      </c>
      <c r="K66" s="277">
        <v>1364.7</v>
      </c>
      <c r="L66" s="277">
        <v>1344.65</v>
      </c>
      <c r="M66" s="277">
        <v>4.7689700000000004</v>
      </c>
    </row>
    <row r="67" spans="1:13">
      <c r="A67" s="268">
        <v>57</v>
      </c>
      <c r="B67" s="277" t="s">
        <v>320</v>
      </c>
      <c r="C67" s="278">
        <v>5703.3</v>
      </c>
      <c r="D67" s="279">
        <v>5695.1500000000005</v>
      </c>
      <c r="E67" s="279">
        <v>5640.4000000000015</v>
      </c>
      <c r="F67" s="279">
        <v>5577.5000000000009</v>
      </c>
      <c r="G67" s="279">
        <v>5522.7500000000018</v>
      </c>
      <c r="H67" s="279">
        <v>5758.0500000000011</v>
      </c>
      <c r="I67" s="279">
        <v>5812.7999999999993</v>
      </c>
      <c r="J67" s="279">
        <v>5875.7000000000007</v>
      </c>
      <c r="K67" s="277">
        <v>5749.9</v>
      </c>
      <c r="L67" s="277">
        <v>5632.25</v>
      </c>
      <c r="M67" s="277">
        <v>0.17091000000000001</v>
      </c>
    </row>
    <row r="68" spans="1:13">
      <c r="A68" s="268">
        <v>58</v>
      </c>
      <c r="B68" s="277" t="s">
        <v>234</v>
      </c>
      <c r="C68" s="278">
        <v>1249.1500000000001</v>
      </c>
      <c r="D68" s="279">
        <v>1260.9333333333334</v>
      </c>
      <c r="E68" s="279">
        <v>1227.2166666666667</v>
      </c>
      <c r="F68" s="279">
        <v>1205.2833333333333</v>
      </c>
      <c r="G68" s="279">
        <v>1171.5666666666666</v>
      </c>
      <c r="H68" s="279">
        <v>1282.8666666666668</v>
      </c>
      <c r="I68" s="279">
        <v>1316.5833333333335</v>
      </c>
      <c r="J68" s="279">
        <v>1338.5166666666669</v>
      </c>
      <c r="K68" s="277">
        <v>1294.6500000000001</v>
      </c>
      <c r="L68" s="277">
        <v>1239</v>
      </c>
      <c r="M68" s="277">
        <v>0.48749999999999999</v>
      </c>
    </row>
    <row r="69" spans="1:13">
      <c r="A69" s="268">
        <v>59</v>
      </c>
      <c r="B69" s="277" t="s">
        <v>321</v>
      </c>
      <c r="C69" s="278">
        <v>301.3</v>
      </c>
      <c r="D69" s="279">
        <v>302.26666666666665</v>
      </c>
      <c r="E69" s="279">
        <v>297.0333333333333</v>
      </c>
      <c r="F69" s="279">
        <v>292.76666666666665</v>
      </c>
      <c r="G69" s="279">
        <v>287.5333333333333</v>
      </c>
      <c r="H69" s="279">
        <v>306.5333333333333</v>
      </c>
      <c r="I69" s="279">
        <v>311.76666666666665</v>
      </c>
      <c r="J69" s="279">
        <v>316.0333333333333</v>
      </c>
      <c r="K69" s="277">
        <v>307.5</v>
      </c>
      <c r="L69" s="277">
        <v>298</v>
      </c>
      <c r="M69" s="277">
        <v>1.90425</v>
      </c>
    </row>
    <row r="70" spans="1:13">
      <c r="A70" s="268">
        <v>60</v>
      </c>
      <c r="B70" s="277" t="s">
        <v>65</v>
      </c>
      <c r="C70" s="278">
        <v>93.55</v>
      </c>
      <c r="D70" s="279">
        <v>93.716666666666654</v>
      </c>
      <c r="E70" s="279">
        <v>92.433333333333309</v>
      </c>
      <c r="F70" s="279">
        <v>91.316666666666649</v>
      </c>
      <c r="G70" s="279">
        <v>90.033333333333303</v>
      </c>
      <c r="H70" s="279">
        <v>94.833333333333314</v>
      </c>
      <c r="I70" s="279">
        <v>96.116666666666646</v>
      </c>
      <c r="J70" s="279">
        <v>97.23333333333332</v>
      </c>
      <c r="K70" s="277">
        <v>95</v>
      </c>
      <c r="L70" s="277">
        <v>92.6</v>
      </c>
      <c r="M70" s="277">
        <v>71.367149999999995</v>
      </c>
    </row>
    <row r="71" spans="1:13">
      <c r="A71" s="268">
        <v>61</v>
      </c>
      <c r="B71" s="277" t="s">
        <v>313</v>
      </c>
      <c r="C71" s="278">
        <v>618.15</v>
      </c>
      <c r="D71" s="279">
        <v>618.36666666666667</v>
      </c>
      <c r="E71" s="279">
        <v>609.88333333333333</v>
      </c>
      <c r="F71" s="279">
        <v>601.61666666666667</v>
      </c>
      <c r="G71" s="279">
        <v>593.13333333333333</v>
      </c>
      <c r="H71" s="279">
        <v>626.63333333333333</v>
      </c>
      <c r="I71" s="279">
        <v>635.11666666666667</v>
      </c>
      <c r="J71" s="279">
        <v>643.38333333333333</v>
      </c>
      <c r="K71" s="277">
        <v>626.85</v>
      </c>
      <c r="L71" s="277">
        <v>610.1</v>
      </c>
      <c r="M71" s="277">
        <v>2.3454100000000002</v>
      </c>
    </row>
    <row r="72" spans="1:13">
      <c r="A72" s="268">
        <v>62</v>
      </c>
      <c r="B72" s="277" t="s">
        <v>66</v>
      </c>
      <c r="C72" s="278">
        <v>608.70000000000005</v>
      </c>
      <c r="D72" s="279">
        <v>604.75</v>
      </c>
      <c r="E72" s="279">
        <v>597.5</v>
      </c>
      <c r="F72" s="279">
        <v>586.29999999999995</v>
      </c>
      <c r="G72" s="279">
        <v>579.04999999999995</v>
      </c>
      <c r="H72" s="279">
        <v>615.95000000000005</v>
      </c>
      <c r="I72" s="279">
        <v>623.20000000000005</v>
      </c>
      <c r="J72" s="279">
        <v>634.40000000000009</v>
      </c>
      <c r="K72" s="277">
        <v>612</v>
      </c>
      <c r="L72" s="277">
        <v>593.54999999999995</v>
      </c>
      <c r="M72" s="277">
        <v>10.140980000000001</v>
      </c>
    </row>
    <row r="73" spans="1:13">
      <c r="A73" s="268">
        <v>63</v>
      </c>
      <c r="B73" s="277" t="s">
        <v>67</v>
      </c>
      <c r="C73" s="278">
        <v>460.3</v>
      </c>
      <c r="D73" s="279">
        <v>460.83333333333331</v>
      </c>
      <c r="E73" s="279">
        <v>451.71666666666664</v>
      </c>
      <c r="F73" s="279">
        <v>443.13333333333333</v>
      </c>
      <c r="G73" s="279">
        <v>434.01666666666665</v>
      </c>
      <c r="H73" s="279">
        <v>469.41666666666663</v>
      </c>
      <c r="I73" s="279">
        <v>478.5333333333333</v>
      </c>
      <c r="J73" s="279">
        <v>487.11666666666662</v>
      </c>
      <c r="K73" s="277">
        <v>469.95</v>
      </c>
      <c r="L73" s="277">
        <v>452.25</v>
      </c>
      <c r="M73" s="277">
        <v>17.489619999999999</v>
      </c>
    </row>
    <row r="74" spans="1:13">
      <c r="A74" s="268">
        <v>64</v>
      </c>
      <c r="B74" s="277" t="s">
        <v>1045</v>
      </c>
      <c r="C74" s="278">
        <v>8855.2000000000007</v>
      </c>
      <c r="D74" s="279">
        <v>8841.0333333333328</v>
      </c>
      <c r="E74" s="279">
        <v>8680.1666666666661</v>
      </c>
      <c r="F74" s="279">
        <v>8505.1333333333332</v>
      </c>
      <c r="G74" s="279">
        <v>8344.2666666666664</v>
      </c>
      <c r="H74" s="279">
        <v>9016.0666666666657</v>
      </c>
      <c r="I74" s="279">
        <v>9176.9333333333343</v>
      </c>
      <c r="J74" s="279">
        <v>9351.9666666666653</v>
      </c>
      <c r="K74" s="277">
        <v>9001.9</v>
      </c>
      <c r="L74" s="277">
        <v>8666</v>
      </c>
      <c r="M74" s="277">
        <v>4.0239999999999998E-2</v>
      </c>
    </row>
    <row r="75" spans="1:13">
      <c r="A75" s="268">
        <v>65</v>
      </c>
      <c r="B75" s="277" t="s">
        <v>69</v>
      </c>
      <c r="C75" s="278">
        <v>415.05</v>
      </c>
      <c r="D75" s="279">
        <v>419.16666666666669</v>
      </c>
      <c r="E75" s="279">
        <v>407.73333333333335</v>
      </c>
      <c r="F75" s="279">
        <v>400.41666666666669</v>
      </c>
      <c r="G75" s="279">
        <v>388.98333333333335</v>
      </c>
      <c r="H75" s="279">
        <v>426.48333333333335</v>
      </c>
      <c r="I75" s="279">
        <v>437.91666666666663</v>
      </c>
      <c r="J75" s="279">
        <v>445.23333333333335</v>
      </c>
      <c r="K75" s="277">
        <v>430.6</v>
      </c>
      <c r="L75" s="277">
        <v>411.85</v>
      </c>
      <c r="M75" s="277">
        <v>140.63002</v>
      </c>
    </row>
    <row r="76" spans="1:13" s="16" customFormat="1">
      <c r="A76" s="268">
        <v>66</v>
      </c>
      <c r="B76" s="277" t="s">
        <v>70</v>
      </c>
      <c r="C76" s="278">
        <v>28.6</v>
      </c>
      <c r="D76" s="279">
        <v>28.816666666666666</v>
      </c>
      <c r="E76" s="279">
        <v>28.233333333333334</v>
      </c>
      <c r="F76" s="279">
        <v>27.866666666666667</v>
      </c>
      <c r="G76" s="279">
        <v>27.283333333333335</v>
      </c>
      <c r="H76" s="279">
        <v>29.183333333333334</v>
      </c>
      <c r="I76" s="279">
        <v>29.766666666666669</v>
      </c>
      <c r="J76" s="279">
        <v>30.133333333333333</v>
      </c>
      <c r="K76" s="277">
        <v>29.4</v>
      </c>
      <c r="L76" s="277">
        <v>28.45</v>
      </c>
      <c r="M76" s="277">
        <v>111.48459</v>
      </c>
    </row>
    <row r="77" spans="1:13" s="16" customFormat="1">
      <c r="A77" s="268">
        <v>67</v>
      </c>
      <c r="B77" s="277" t="s">
        <v>71</v>
      </c>
      <c r="C77" s="278">
        <v>462.65</v>
      </c>
      <c r="D77" s="279">
        <v>456.7166666666667</v>
      </c>
      <c r="E77" s="279">
        <v>449.78333333333342</v>
      </c>
      <c r="F77" s="279">
        <v>436.91666666666674</v>
      </c>
      <c r="G77" s="279">
        <v>429.98333333333346</v>
      </c>
      <c r="H77" s="279">
        <v>469.58333333333337</v>
      </c>
      <c r="I77" s="279">
        <v>476.51666666666665</v>
      </c>
      <c r="J77" s="279">
        <v>489.38333333333333</v>
      </c>
      <c r="K77" s="277">
        <v>463.65</v>
      </c>
      <c r="L77" s="277">
        <v>443.85</v>
      </c>
      <c r="M77" s="277">
        <v>60.128030000000003</v>
      </c>
    </row>
    <row r="78" spans="1:13" s="16" customFormat="1">
      <c r="A78" s="268">
        <v>68</v>
      </c>
      <c r="B78" s="277" t="s">
        <v>322</v>
      </c>
      <c r="C78" s="278">
        <v>626.4</v>
      </c>
      <c r="D78" s="279">
        <v>627.5</v>
      </c>
      <c r="E78" s="279">
        <v>620</v>
      </c>
      <c r="F78" s="279">
        <v>613.6</v>
      </c>
      <c r="G78" s="279">
        <v>606.1</v>
      </c>
      <c r="H78" s="279">
        <v>633.9</v>
      </c>
      <c r="I78" s="279">
        <v>641.4</v>
      </c>
      <c r="J78" s="279">
        <v>647.79999999999995</v>
      </c>
      <c r="K78" s="277">
        <v>635</v>
      </c>
      <c r="L78" s="277">
        <v>621.1</v>
      </c>
      <c r="M78" s="277">
        <v>0.48832999999999999</v>
      </c>
    </row>
    <row r="79" spans="1:13" s="16" customFormat="1">
      <c r="A79" s="268">
        <v>69</v>
      </c>
      <c r="B79" s="277" t="s">
        <v>324</v>
      </c>
      <c r="C79" s="278">
        <v>174.3</v>
      </c>
      <c r="D79" s="279">
        <v>174.61666666666667</v>
      </c>
      <c r="E79" s="279">
        <v>172.93333333333334</v>
      </c>
      <c r="F79" s="279">
        <v>171.56666666666666</v>
      </c>
      <c r="G79" s="279">
        <v>169.88333333333333</v>
      </c>
      <c r="H79" s="279">
        <v>175.98333333333335</v>
      </c>
      <c r="I79" s="279">
        <v>177.66666666666669</v>
      </c>
      <c r="J79" s="279">
        <v>179.03333333333336</v>
      </c>
      <c r="K79" s="277">
        <v>176.3</v>
      </c>
      <c r="L79" s="277">
        <v>173.25</v>
      </c>
      <c r="M79" s="277">
        <v>3.9289299999999998</v>
      </c>
    </row>
    <row r="80" spans="1:13" s="16" customFormat="1">
      <c r="A80" s="268">
        <v>70</v>
      </c>
      <c r="B80" s="277" t="s">
        <v>325</v>
      </c>
      <c r="C80" s="278">
        <v>3129.1</v>
      </c>
      <c r="D80" s="279">
        <v>3114.0666666666671</v>
      </c>
      <c r="E80" s="279">
        <v>3049.2833333333342</v>
      </c>
      <c r="F80" s="279">
        <v>2969.4666666666672</v>
      </c>
      <c r="G80" s="279">
        <v>2904.6833333333343</v>
      </c>
      <c r="H80" s="279">
        <v>3193.8833333333341</v>
      </c>
      <c r="I80" s="279">
        <v>3258.666666666667</v>
      </c>
      <c r="J80" s="279">
        <v>3338.483333333334</v>
      </c>
      <c r="K80" s="277">
        <v>3178.85</v>
      </c>
      <c r="L80" s="277">
        <v>3034.25</v>
      </c>
      <c r="M80" s="277">
        <v>0.25674999999999998</v>
      </c>
    </row>
    <row r="81" spans="1:13" s="16" customFormat="1">
      <c r="A81" s="268">
        <v>71</v>
      </c>
      <c r="B81" s="277" t="s">
        <v>326</v>
      </c>
      <c r="C81" s="278">
        <v>621.54999999999995</v>
      </c>
      <c r="D81" s="279">
        <v>623.83333333333337</v>
      </c>
      <c r="E81" s="279">
        <v>612.9666666666667</v>
      </c>
      <c r="F81" s="279">
        <v>604.38333333333333</v>
      </c>
      <c r="G81" s="279">
        <v>593.51666666666665</v>
      </c>
      <c r="H81" s="279">
        <v>632.41666666666674</v>
      </c>
      <c r="I81" s="279">
        <v>643.2833333333333</v>
      </c>
      <c r="J81" s="279">
        <v>651.86666666666679</v>
      </c>
      <c r="K81" s="277">
        <v>634.70000000000005</v>
      </c>
      <c r="L81" s="277">
        <v>615.25</v>
      </c>
      <c r="M81" s="277">
        <v>0.38482</v>
      </c>
    </row>
    <row r="82" spans="1:13" s="16" customFormat="1">
      <c r="A82" s="268">
        <v>72</v>
      </c>
      <c r="B82" s="277" t="s">
        <v>327</v>
      </c>
      <c r="C82" s="278">
        <v>63.15</v>
      </c>
      <c r="D82" s="279">
        <v>63.300000000000004</v>
      </c>
      <c r="E82" s="279">
        <v>62.350000000000009</v>
      </c>
      <c r="F82" s="279">
        <v>61.550000000000004</v>
      </c>
      <c r="G82" s="279">
        <v>60.600000000000009</v>
      </c>
      <c r="H82" s="279">
        <v>64.100000000000009</v>
      </c>
      <c r="I82" s="279">
        <v>65.050000000000011</v>
      </c>
      <c r="J82" s="279">
        <v>65.850000000000009</v>
      </c>
      <c r="K82" s="277">
        <v>64.25</v>
      </c>
      <c r="L82" s="277">
        <v>62.5</v>
      </c>
      <c r="M82" s="277">
        <v>5.9514699999999996</v>
      </c>
    </row>
    <row r="83" spans="1:13" s="16" customFormat="1">
      <c r="A83" s="268">
        <v>73</v>
      </c>
      <c r="B83" s="277" t="s">
        <v>72</v>
      </c>
      <c r="C83" s="278">
        <v>12529.1</v>
      </c>
      <c r="D83" s="279">
        <v>12613.200000000003</v>
      </c>
      <c r="E83" s="279">
        <v>12406.950000000004</v>
      </c>
      <c r="F83" s="279">
        <v>12284.800000000001</v>
      </c>
      <c r="G83" s="279">
        <v>12078.550000000003</v>
      </c>
      <c r="H83" s="279">
        <v>12735.350000000006</v>
      </c>
      <c r="I83" s="279">
        <v>12941.600000000002</v>
      </c>
      <c r="J83" s="279">
        <v>13063.750000000007</v>
      </c>
      <c r="K83" s="277">
        <v>12819.45</v>
      </c>
      <c r="L83" s="277">
        <v>12491.05</v>
      </c>
      <c r="M83" s="277">
        <v>0.37951000000000001</v>
      </c>
    </row>
    <row r="84" spans="1:13" s="16" customFormat="1">
      <c r="A84" s="268">
        <v>74</v>
      </c>
      <c r="B84" s="277" t="s">
        <v>74</v>
      </c>
      <c r="C84" s="278">
        <v>341.6</v>
      </c>
      <c r="D84" s="279">
        <v>343.95000000000005</v>
      </c>
      <c r="E84" s="279">
        <v>338.10000000000008</v>
      </c>
      <c r="F84" s="279">
        <v>334.6</v>
      </c>
      <c r="G84" s="279">
        <v>328.75000000000006</v>
      </c>
      <c r="H84" s="279">
        <v>347.4500000000001</v>
      </c>
      <c r="I84" s="279">
        <v>353.3</v>
      </c>
      <c r="J84" s="279">
        <v>356.80000000000013</v>
      </c>
      <c r="K84" s="277">
        <v>349.8</v>
      </c>
      <c r="L84" s="277">
        <v>340.45</v>
      </c>
      <c r="M84" s="277">
        <v>47.971089999999997</v>
      </c>
    </row>
    <row r="85" spans="1:13" s="16" customFormat="1">
      <c r="A85" s="268">
        <v>75</v>
      </c>
      <c r="B85" s="277" t="s">
        <v>328</v>
      </c>
      <c r="C85" s="278">
        <v>165.95</v>
      </c>
      <c r="D85" s="279">
        <v>166.48333333333332</v>
      </c>
      <c r="E85" s="279">
        <v>162.71666666666664</v>
      </c>
      <c r="F85" s="279">
        <v>159.48333333333332</v>
      </c>
      <c r="G85" s="279">
        <v>155.71666666666664</v>
      </c>
      <c r="H85" s="279">
        <v>169.71666666666664</v>
      </c>
      <c r="I85" s="279">
        <v>173.48333333333335</v>
      </c>
      <c r="J85" s="279">
        <v>176.71666666666664</v>
      </c>
      <c r="K85" s="277">
        <v>170.25</v>
      </c>
      <c r="L85" s="277">
        <v>163.25</v>
      </c>
      <c r="M85" s="277">
        <v>0.36497000000000002</v>
      </c>
    </row>
    <row r="86" spans="1:13" s="16" customFormat="1">
      <c r="A86" s="268">
        <v>76</v>
      </c>
      <c r="B86" s="277" t="s">
        <v>75</v>
      </c>
      <c r="C86" s="278">
        <v>3731.5</v>
      </c>
      <c r="D86" s="279">
        <v>3742.7000000000003</v>
      </c>
      <c r="E86" s="279">
        <v>3711.1000000000004</v>
      </c>
      <c r="F86" s="279">
        <v>3690.7000000000003</v>
      </c>
      <c r="G86" s="279">
        <v>3659.1000000000004</v>
      </c>
      <c r="H86" s="279">
        <v>3763.1000000000004</v>
      </c>
      <c r="I86" s="279">
        <v>3794.7</v>
      </c>
      <c r="J86" s="279">
        <v>3815.1000000000004</v>
      </c>
      <c r="K86" s="277">
        <v>3774.3</v>
      </c>
      <c r="L86" s="277">
        <v>3722.3</v>
      </c>
      <c r="M86" s="277">
        <v>2.8650600000000002</v>
      </c>
    </row>
    <row r="87" spans="1:13" s="16" customFormat="1">
      <c r="A87" s="268">
        <v>77</v>
      </c>
      <c r="B87" s="277" t="s">
        <v>314</v>
      </c>
      <c r="C87" s="278">
        <v>527.35</v>
      </c>
      <c r="D87" s="279">
        <v>525.43333333333328</v>
      </c>
      <c r="E87" s="279">
        <v>518.36666666666656</v>
      </c>
      <c r="F87" s="279">
        <v>509.38333333333333</v>
      </c>
      <c r="G87" s="279">
        <v>502.31666666666661</v>
      </c>
      <c r="H87" s="279">
        <v>534.41666666666652</v>
      </c>
      <c r="I87" s="279">
        <v>541.48333333333335</v>
      </c>
      <c r="J87" s="279">
        <v>550.46666666666647</v>
      </c>
      <c r="K87" s="277">
        <v>532.5</v>
      </c>
      <c r="L87" s="277">
        <v>516.45000000000005</v>
      </c>
      <c r="M87" s="277">
        <v>1.6416999999999999</v>
      </c>
    </row>
    <row r="88" spans="1:13" s="16" customFormat="1">
      <c r="A88" s="268">
        <v>78</v>
      </c>
      <c r="B88" s="277" t="s">
        <v>323</v>
      </c>
      <c r="C88" s="278">
        <v>193.1</v>
      </c>
      <c r="D88" s="279">
        <v>194.18333333333331</v>
      </c>
      <c r="E88" s="279">
        <v>188.31666666666661</v>
      </c>
      <c r="F88" s="279">
        <v>183.5333333333333</v>
      </c>
      <c r="G88" s="279">
        <v>177.6666666666666</v>
      </c>
      <c r="H88" s="279">
        <v>198.96666666666661</v>
      </c>
      <c r="I88" s="279">
        <v>204.83333333333334</v>
      </c>
      <c r="J88" s="279">
        <v>209.61666666666662</v>
      </c>
      <c r="K88" s="277">
        <v>200.05</v>
      </c>
      <c r="L88" s="277">
        <v>189.4</v>
      </c>
      <c r="M88" s="277">
        <v>12.38959</v>
      </c>
    </row>
    <row r="89" spans="1:13" s="16" customFormat="1">
      <c r="A89" s="268">
        <v>79</v>
      </c>
      <c r="B89" s="277" t="s">
        <v>76</v>
      </c>
      <c r="C89" s="278">
        <v>441.5</v>
      </c>
      <c r="D89" s="279">
        <v>438.4666666666667</v>
      </c>
      <c r="E89" s="279">
        <v>433.78333333333342</v>
      </c>
      <c r="F89" s="279">
        <v>426.06666666666672</v>
      </c>
      <c r="G89" s="279">
        <v>421.38333333333344</v>
      </c>
      <c r="H89" s="279">
        <v>446.18333333333339</v>
      </c>
      <c r="I89" s="279">
        <v>450.86666666666667</v>
      </c>
      <c r="J89" s="279">
        <v>458.58333333333337</v>
      </c>
      <c r="K89" s="277">
        <v>443.15</v>
      </c>
      <c r="L89" s="277">
        <v>430.75</v>
      </c>
      <c r="M89" s="277">
        <v>52.327860000000001</v>
      </c>
    </row>
    <row r="90" spans="1:13" s="16" customFormat="1">
      <c r="A90" s="268">
        <v>80</v>
      </c>
      <c r="B90" s="277" t="s">
        <v>77</v>
      </c>
      <c r="C90" s="278">
        <v>90.05</v>
      </c>
      <c r="D90" s="279">
        <v>91.483333333333334</v>
      </c>
      <c r="E90" s="279">
        <v>87.866666666666674</v>
      </c>
      <c r="F90" s="279">
        <v>85.683333333333337</v>
      </c>
      <c r="G90" s="279">
        <v>82.066666666666677</v>
      </c>
      <c r="H90" s="279">
        <v>93.666666666666671</v>
      </c>
      <c r="I90" s="279">
        <v>97.283333333333317</v>
      </c>
      <c r="J90" s="279">
        <v>99.466666666666669</v>
      </c>
      <c r="K90" s="277">
        <v>95.1</v>
      </c>
      <c r="L90" s="277">
        <v>89.3</v>
      </c>
      <c r="M90" s="277">
        <v>132.40878000000001</v>
      </c>
    </row>
    <row r="91" spans="1:13" s="16" customFormat="1">
      <c r="A91" s="268">
        <v>81</v>
      </c>
      <c r="B91" s="277" t="s">
        <v>332</v>
      </c>
      <c r="C91" s="278">
        <v>474</v>
      </c>
      <c r="D91" s="279">
        <v>471.33333333333331</v>
      </c>
      <c r="E91" s="279">
        <v>462.96666666666664</v>
      </c>
      <c r="F91" s="279">
        <v>451.93333333333334</v>
      </c>
      <c r="G91" s="279">
        <v>443.56666666666666</v>
      </c>
      <c r="H91" s="279">
        <v>482.36666666666662</v>
      </c>
      <c r="I91" s="279">
        <v>490.73333333333329</v>
      </c>
      <c r="J91" s="279">
        <v>501.76666666666659</v>
      </c>
      <c r="K91" s="277">
        <v>479.7</v>
      </c>
      <c r="L91" s="277">
        <v>460.3</v>
      </c>
      <c r="M91" s="277">
        <v>9.7837499999999995</v>
      </c>
    </row>
    <row r="92" spans="1:13" s="16" customFormat="1">
      <c r="A92" s="268">
        <v>82</v>
      </c>
      <c r="B92" s="277" t="s">
        <v>333</v>
      </c>
      <c r="C92" s="278">
        <v>558.75</v>
      </c>
      <c r="D92" s="279">
        <v>562.18333333333328</v>
      </c>
      <c r="E92" s="279">
        <v>550.76666666666654</v>
      </c>
      <c r="F92" s="279">
        <v>542.7833333333333</v>
      </c>
      <c r="G92" s="279">
        <v>531.36666666666656</v>
      </c>
      <c r="H92" s="279">
        <v>570.16666666666652</v>
      </c>
      <c r="I92" s="279">
        <v>581.58333333333326</v>
      </c>
      <c r="J92" s="279">
        <v>589.56666666666649</v>
      </c>
      <c r="K92" s="277">
        <v>573.6</v>
      </c>
      <c r="L92" s="277">
        <v>554.20000000000005</v>
      </c>
      <c r="M92" s="277">
        <v>1.0410699999999999</v>
      </c>
    </row>
    <row r="93" spans="1:13" s="16" customFormat="1">
      <c r="A93" s="268">
        <v>83</v>
      </c>
      <c r="B93" s="277" t="s">
        <v>335</v>
      </c>
      <c r="C93" s="278">
        <v>243.95</v>
      </c>
      <c r="D93" s="279">
        <v>246.25</v>
      </c>
      <c r="E93" s="279">
        <v>239.65</v>
      </c>
      <c r="F93" s="279">
        <v>235.35</v>
      </c>
      <c r="G93" s="279">
        <v>228.75</v>
      </c>
      <c r="H93" s="279">
        <v>250.55</v>
      </c>
      <c r="I93" s="279">
        <v>257.15000000000003</v>
      </c>
      <c r="J93" s="279">
        <v>261.45000000000005</v>
      </c>
      <c r="K93" s="277">
        <v>252.85</v>
      </c>
      <c r="L93" s="277">
        <v>241.95</v>
      </c>
      <c r="M93" s="277">
        <v>1.0669599999999999</v>
      </c>
    </row>
    <row r="94" spans="1:13" s="16" customFormat="1">
      <c r="A94" s="268">
        <v>84</v>
      </c>
      <c r="B94" s="277" t="s">
        <v>329</v>
      </c>
      <c r="C94" s="278">
        <v>348.05</v>
      </c>
      <c r="D94" s="279">
        <v>352.7833333333333</v>
      </c>
      <c r="E94" s="279">
        <v>341.56666666666661</v>
      </c>
      <c r="F94" s="279">
        <v>335.08333333333331</v>
      </c>
      <c r="G94" s="279">
        <v>323.86666666666662</v>
      </c>
      <c r="H94" s="279">
        <v>359.26666666666659</v>
      </c>
      <c r="I94" s="279">
        <v>370.48333333333329</v>
      </c>
      <c r="J94" s="279">
        <v>376.96666666666658</v>
      </c>
      <c r="K94" s="277">
        <v>364</v>
      </c>
      <c r="L94" s="277">
        <v>346.3</v>
      </c>
      <c r="M94" s="277">
        <v>0.90444999999999998</v>
      </c>
    </row>
    <row r="95" spans="1:13" s="16" customFormat="1">
      <c r="A95" s="268">
        <v>85</v>
      </c>
      <c r="B95" s="277" t="s">
        <v>78</v>
      </c>
      <c r="C95" s="278">
        <v>109.2</v>
      </c>
      <c r="D95" s="279">
        <v>109.83333333333333</v>
      </c>
      <c r="E95" s="279">
        <v>108.36666666666666</v>
      </c>
      <c r="F95" s="279">
        <v>107.53333333333333</v>
      </c>
      <c r="G95" s="279">
        <v>106.06666666666666</v>
      </c>
      <c r="H95" s="279">
        <v>110.66666666666666</v>
      </c>
      <c r="I95" s="279">
        <v>112.13333333333333</v>
      </c>
      <c r="J95" s="279">
        <v>112.96666666666665</v>
      </c>
      <c r="K95" s="277">
        <v>111.3</v>
      </c>
      <c r="L95" s="277">
        <v>109</v>
      </c>
      <c r="M95" s="277">
        <v>10.747669999999999</v>
      </c>
    </row>
    <row r="96" spans="1:13" s="16" customFormat="1">
      <c r="A96" s="268">
        <v>86</v>
      </c>
      <c r="B96" s="277" t="s">
        <v>330</v>
      </c>
      <c r="C96" s="278">
        <v>255.9</v>
      </c>
      <c r="D96" s="279">
        <v>254.88333333333333</v>
      </c>
      <c r="E96" s="279">
        <v>249.91666666666663</v>
      </c>
      <c r="F96" s="279">
        <v>243.93333333333331</v>
      </c>
      <c r="G96" s="279">
        <v>238.96666666666661</v>
      </c>
      <c r="H96" s="279">
        <v>260.86666666666667</v>
      </c>
      <c r="I96" s="279">
        <v>265.83333333333337</v>
      </c>
      <c r="J96" s="279">
        <v>271.81666666666666</v>
      </c>
      <c r="K96" s="277">
        <v>259.85000000000002</v>
      </c>
      <c r="L96" s="277">
        <v>248.9</v>
      </c>
      <c r="M96" s="277">
        <v>0.68286000000000002</v>
      </c>
    </row>
    <row r="97" spans="1:13" s="16" customFormat="1">
      <c r="A97" s="268">
        <v>87</v>
      </c>
      <c r="B97" s="277" t="s">
        <v>338</v>
      </c>
      <c r="C97" s="278">
        <v>482.45</v>
      </c>
      <c r="D97" s="279">
        <v>475.79999999999995</v>
      </c>
      <c r="E97" s="279">
        <v>463.19999999999993</v>
      </c>
      <c r="F97" s="279">
        <v>443.95</v>
      </c>
      <c r="G97" s="279">
        <v>431.34999999999997</v>
      </c>
      <c r="H97" s="279">
        <v>495.0499999999999</v>
      </c>
      <c r="I97" s="279">
        <v>507.64999999999992</v>
      </c>
      <c r="J97" s="279">
        <v>526.89999999999986</v>
      </c>
      <c r="K97" s="277">
        <v>488.4</v>
      </c>
      <c r="L97" s="277">
        <v>456.55</v>
      </c>
      <c r="M97" s="277">
        <v>10.83764</v>
      </c>
    </row>
    <row r="98" spans="1:13" s="16" customFormat="1">
      <c r="A98" s="268">
        <v>88</v>
      </c>
      <c r="B98" s="277" t="s">
        <v>336</v>
      </c>
      <c r="C98" s="278">
        <v>1003.45</v>
      </c>
      <c r="D98" s="279">
        <v>1004.4833333333332</v>
      </c>
      <c r="E98" s="279">
        <v>990.06666666666649</v>
      </c>
      <c r="F98" s="279">
        <v>976.68333333333328</v>
      </c>
      <c r="G98" s="279">
        <v>962.26666666666654</v>
      </c>
      <c r="H98" s="279">
        <v>1017.8666666666664</v>
      </c>
      <c r="I98" s="279">
        <v>1032.2833333333333</v>
      </c>
      <c r="J98" s="279">
        <v>1045.6666666666665</v>
      </c>
      <c r="K98" s="277">
        <v>1018.9</v>
      </c>
      <c r="L98" s="277">
        <v>991.1</v>
      </c>
      <c r="M98" s="277">
        <v>1.3607400000000001</v>
      </c>
    </row>
    <row r="99" spans="1:13" s="16" customFormat="1">
      <c r="A99" s="268">
        <v>89</v>
      </c>
      <c r="B99" s="277" t="s">
        <v>337</v>
      </c>
      <c r="C99" s="278">
        <v>11.95</v>
      </c>
      <c r="D99" s="279">
        <v>12.133333333333335</v>
      </c>
      <c r="E99" s="279">
        <v>11.616666666666669</v>
      </c>
      <c r="F99" s="279">
        <v>11.283333333333335</v>
      </c>
      <c r="G99" s="279">
        <v>10.766666666666669</v>
      </c>
      <c r="H99" s="279">
        <v>12.466666666666669</v>
      </c>
      <c r="I99" s="279">
        <v>12.983333333333334</v>
      </c>
      <c r="J99" s="279">
        <v>13.316666666666668</v>
      </c>
      <c r="K99" s="277">
        <v>12.65</v>
      </c>
      <c r="L99" s="277">
        <v>11.8</v>
      </c>
      <c r="M99" s="277">
        <v>56.974699999999999</v>
      </c>
    </row>
    <row r="100" spans="1:13" s="16" customFormat="1">
      <c r="A100" s="268">
        <v>90</v>
      </c>
      <c r="B100" s="277" t="s">
        <v>339</v>
      </c>
      <c r="C100" s="278">
        <v>171.25</v>
      </c>
      <c r="D100" s="279">
        <v>171.20000000000002</v>
      </c>
      <c r="E100" s="279">
        <v>170.05000000000004</v>
      </c>
      <c r="F100" s="279">
        <v>168.85000000000002</v>
      </c>
      <c r="G100" s="279">
        <v>167.70000000000005</v>
      </c>
      <c r="H100" s="279">
        <v>172.40000000000003</v>
      </c>
      <c r="I100" s="279">
        <v>173.55</v>
      </c>
      <c r="J100" s="279">
        <v>174.75000000000003</v>
      </c>
      <c r="K100" s="277">
        <v>172.35</v>
      </c>
      <c r="L100" s="277">
        <v>170</v>
      </c>
      <c r="M100" s="277">
        <v>0.63626000000000005</v>
      </c>
    </row>
    <row r="101" spans="1:13">
      <c r="A101" s="268">
        <v>91</v>
      </c>
      <c r="B101" s="277" t="s">
        <v>80</v>
      </c>
      <c r="C101" s="278">
        <v>322</v>
      </c>
      <c r="D101" s="279">
        <v>325.71666666666664</v>
      </c>
      <c r="E101" s="279">
        <v>316.7833333333333</v>
      </c>
      <c r="F101" s="279">
        <v>311.56666666666666</v>
      </c>
      <c r="G101" s="279">
        <v>302.63333333333333</v>
      </c>
      <c r="H101" s="279">
        <v>330.93333333333328</v>
      </c>
      <c r="I101" s="279">
        <v>339.86666666666656</v>
      </c>
      <c r="J101" s="279">
        <v>345.08333333333326</v>
      </c>
      <c r="K101" s="277">
        <v>334.65</v>
      </c>
      <c r="L101" s="277">
        <v>320.5</v>
      </c>
      <c r="M101" s="277">
        <v>4.7930999999999999</v>
      </c>
    </row>
    <row r="102" spans="1:13">
      <c r="A102" s="268">
        <v>92</v>
      </c>
      <c r="B102" s="277" t="s">
        <v>340</v>
      </c>
      <c r="C102" s="278">
        <v>2541.9</v>
      </c>
      <c r="D102" s="279">
        <v>2525.0166666666669</v>
      </c>
      <c r="E102" s="279">
        <v>2484.8333333333339</v>
      </c>
      <c r="F102" s="279">
        <v>2427.7666666666669</v>
      </c>
      <c r="G102" s="279">
        <v>2387.5833333333339</v>
      </c>
      <c r="H102" s="279">
        <v>2582.0833333333339</v>
      </c>
      <c r="I102" s="279">
        <v>2622.2666666666673</v>
      </c>
      <c r="J102" s="279">
        <v>2679.3333333333339</v>
      </c>
      <c r="K102" s="277">
        <v>2565.1999999999998</v>
      </c>
      <c r="L102" s="277">
        <v>2467.9499999999998</v>
      </c>
      <c r="M102" s="277">
        <v>5.6180000000000001E-2</v>
      </c>
    </row>
    <row r="103" spans="1:13">
      <c r="A103" s="268">
        <v>93</v>
      </c>
      <c r="B103" s="277" t="s">
        <v>81</v>
      </c>
      <c r="C103" s="278">
        <v>593.4</v>
      </c>
      <c r="D103" s="279">
        <v>597.80000000000007</v>
      </c>
      <c r="E103" s="279">
        <v>585.60000000000014</v>
      </c>
      <c r="F103" s="279">
        <v>577.80000000000007</v>
      </c>
      <c r="G103" s="279">
        <v>565.60000000000014</v>
      </c>
      <c r="H103" s="279">
        <v>605.60000000000014</v>
      </c>
      <c r="I103" s="279">
        <v>617.80000000000018</v>
      </c>
      <c r="J103" s="279">
        <v>625.60000000000014</v>
      </c>
      <c r="K103" s="277">
        <v>610</v>
      </c>
      <c r="L103" s="277">
        <v>590</v>
      </c>
      <c r="M103" s="277">
        <v>1.04619</v>
      </c>
    </row>
    <row r="104" spans="1:13">
      <c r="A104" s="268">
        <v>94</v>
      </c>
      <c r="B104" s="277" t="s">
        <v>334</v>
      </c>
      <c r="C104" s="278">
        <v>238.95</v>
      </c>
      <c r="D104" s="279">
        <v>242.56666666666669</v>
      </c>
      <c r="E104" s="279">
        <v>235.13333333333338</v>
      </c>
      <c r="F104" s="279">
        <v>231.31666666666669</v>
      </c>
      <c r="G104" s="279">
        <v>223.88333333333338</v>
      </c>
      <c r="H104" s="279">
        <v>246.38333333333338</v>
      </c>
      <c r="I104" s="279">
        <v>253.81666666666672</v>
      </c>
      <c r="J104" s="279">
        <v>257.63333333333338</v>
      </c>
      <c r="K104" s="277">
        <v>250</v>
      </c>
      <c r="L104" s="277">
        <v>238.75</v>
      </c>
      <c r="M104" s="277">
        <v>5.8800999999999997</v>
      </c>
    </row>
    <row r="105" spans="1:13">
      <c r="A105" s="268">
        <v>95</v>
      </c>
      <c r="B105" s="277" t="s">
        <v>342</v>
      </c>
      <c r="C105" s="278">
        <v>165.2</v>
      </c>
      <c r="D105" s="279">
        <v>165.33333333333334</v>
      </c>
      <c r="E105" s="279">
        <v>163.66666666666669</v>
      </c>
      <c r="F105" s="279">
        <v>162.13333333333335</v>
      </c>
      <c r="G105" s="279">
        <v>160.4666666666667</v>
      </c>
      <c r="H105" s="279">
        <v>166.86666666666667</v>
      </c>
      <c r="I105" s="279">
        <v>168.53333333333336</v>
      </c>
      <c r="J105" s="279">
        <v>170.06666666666666</v>
      </c>
      <c r="K105" s="277">
        <v>167</v>
      </c>
      <c r="L105" s="277">
        <v>163.80000000000001</v>
      </c>
      <c r="M105" s="277">
        <v>4.5398399999999999</v>
      </c>
    </row>
    <row r="106" spans="1:13">
      <c r="A106" s="268">
        <v>96</v>
      </c>
      <c r="B106" s="277" t="s">
        <v>343</v>
      </c>
      <c r="C106" s="278">
        <v>68</v>
      </c>
      <c r="D106" s="279">
        <v>67.983333333333334</v>
      </c>
      <c r="E106" s="279">
        <v>67.466666666666669</v>
      </c>
      <c r="F106" s="279">
        <v>66.933333333333337</v>
      </c>
      <c r="G106" s="279">
        <v>66.416666666666671</v>
      </c>
      <c r="H106" s="279">
        <v>68.516666666666666</v>
      </c>
      <c r="I106" s="279">
        <v>69.033333333333346</v>
      </c>
      <c r="J106" s="279">
        <v>69.566666666666663</v>
      </c>
      <c r="K106" s="277">
        <v>68.5</v>
      </c>
      <c r="L106" s="277">
        <v>67.45</v>
      </c>
      <c r="M106" s="277">
        <v>2.2177199999999999</v>
      </c>
    </row>
    <row r="107" spans="1:13">
      <c r="A107" s="268">
        <v>97</v>
      </c>
      <c r="B107" s="277" t="s">
        <v>82</v>
      </c>
      <c r="C107" s="278">
        <v>248.95</v>
      </c>
      <c r="D107" s="279">
        <v>250.73333333333335</v>
      </c>
      <c r="E107" s="279">
        <v>244.41666666666669</v>
      </c>
      <c r="F107" s="279">
        <v>239.88333333333333</v>
      </c>
      <c r="G107" s="279">
        <v>233.56666666666666</v>
      </c>
      <c r="H107" s="279">
        <v>255.26666666666671</v>
      </c>
      <c r="I107" s="279">
        <v>261.58333333333337</v>
      </c>
      <c r="J107" s="279">
        <v>266.11666666666673</v>
      </c>
      <c r="K107" s="277">
        <v>257.05</v>
      </c>
      <c r="L107" s="277">
        <v>246.2</v>
      </c>
      <c r="M107" s="277">
        <v>34.722729999999999</v>
      </c>
    </row>
    <row r="108" spans="1:13">
      <c r="A108" s="268">
        <v>98</v>
      </c>
      <c r="B108" s="285" t="s">
        <v>344</v>
      </c>
      <c r="C108" s="278">
        <v>400.3</v>
      </c>
      <c r="D108" s="279">
        <v>406.09999999999997</v>
      </c>
      <c r="E108" s="279">
        <v>394.19999999999993</v>
      </c>
      <c r="F108" s="279">
        <v>388.09999999999997</v>
      </c>
      <c r="G108" s="279">
        <v>376.19999999999993</v>
      </c>
      <c r="H108" s="279">
        <v>412.19999999999993</v>
      </c>
      <c r="I108" s="279">
        <v>424.09999999999991</v>
      </c>
      <c r="J108" s="279">
        <v>430.19999999999993</v>
      </c>
      <c r="K108" s="277">
        <v>418</v>
      </c>
      <c r="L108" s="277">
        <v>400</v>
      </c>
      <c r="M108" s="277">
        <v>0.23580000000000001</v>
      </c>
    </row>
    <row r="109" spans="1:13">
      <c r="A109" s="268">
        <v>99</v>
      </c>
      <c r="B109" s="277" t="s">
        <v>83</v>
      </c>
      <c r="C109" s="278">
        <v>813.65</v>
      </c>
      <c r="D109" s="279">
        <v>811.18333333333339</v>
      </c>
      <c r="E109" s="279">
        <v>802.61666666666679</v>
      </c>
      <c r="F109" s="279">
        <v>791.58333333333337</v>
      </c>
      <c r="G109" s="279">
        <v>783.01666666666677</v>
      </c>
      <c r="H109" s="279">
        <v>822.21666666666681</v>
      </c>
      <c r="I109" s="279">
        <v>830.78333333333342</v>
      </c>
      <c r="J109" s="279">
        <v>841.81666666666683</v>
      </c>
      <c r="K109" s="277">
        <v>819.75</v>
      </c>
      <c r="L109" s="277">
        <v>800.15</v>
      </c>
      <c r="M109" s="277">
        <v>66.126230000000007</v>
      </c>
    </row>
    <row r="110" spans="1:13">
      <c r="A110" s="268">
        <v>100</v>
      </c>
      <c r="B110" s="277" t="s">
        <v>84</v>
      </c>
      <c r="C110" s="278">
        <v>113.2</v>
      </c>
      <c r="D110" s="279">
        <v>113.83333333333333</v>
      </c>
      <c r="E110" s="279">
        <v>112.16666666666666</v>
      </c>
      <c r="F110" s="279">
        <v>111.13333333333333</v>
      </c>
      <c r="G110" s="279">
        <v>109.46666666666665</v>
      </c>
      <c r="H110" s="279">
        <v>114.86666666666666</v>
      </c>
      <c r="I110" s="279">
        <v>116.53333333333332</v>
      </c>
      <c r="J110" s="279">
        <v>117.56666666666666</v>
      </c>
      <c r="K110" s="277">
        <v>115.5</v>
      </c>
      <c r="L110" s="277">
        <v>112.8</v>
      </c>
      <c r="M110" s="277">
        <v>79.498769999999993</v>
      </c>
    </row>
    <row r="111" spans="1:13">
      <c r="A111" s="268">
        <v>101</v>
      </c>
      <c r="B111" s="277" t="s">
        <v>345</v>
      </c>
      <c r="C111" s="278">
        <v>324.5</v>
      </c>
      <c r="D111" s="279">
        <v>329.46666666666664</v>
      </c>
      <c r="E111" s="279">
        <v>319.0333333333333</v>
      </c>
      <c r="F111" s="279">
        <v>313.56666666666666</v>
      </c>
      <c r="G111" s="279">
        <v>303.13333333333333</v>
      </c>
      <c r="H111" s="279">
        <v>334.93333333333328</v>
      </c>
      <c r="I111" s="279">
        <v>345.36666666666656</v>
      </c>
      <c r="J111" s="279">
        <v>350.83333333333326</v>
      </c>
      <c r="K111" s="277">
        <v>339.9</v>
      </c>
      <c r="L111" s="277">
        <v>324</v>
      </c>
      <c r="M111" s="277">
        <v>2.4720300000000002</v>
      </c>
    </row>
    <row r="112" spans="1:13">
      <c r="A112" s="268">
        <v>102</v>
      </c>
      <c r="B112" s="277" t="s">
        <v>3634</v>
      </c>
      <c r="C112" s="278">
        <v>2667.6</v>
      </c>
      <c r="D112" s="279">
        <v>2614.8666666666668</v>
      </c>
      <c r="E112" s="279">
        <v>2519.7333333333336</v>
      </c>
      <c r="F112" s="279">
        <v>2371.8666666666668</v>
      </c>
      <c r="G112" s="279">
        <v>2276.7333333333336</v>
      </c>
      <c r="H112" s="279">
        <v>2762.7333333333336</v>
      </c>
      <c r="I112" s="279">
        <v>2857.8666666666668</v>
      </c>
      <c r="J112" s="279">
        <v>3005.7333333333336</v>
      </c>
      <c r="K112" s="277">
        <v>2710</v>
      </c>
      <c r="L112" s="277">
        <v>2467</v>
      </c>
      <c r="M112" s="277">
        <v>17.413409999999999</v>
      </c>
    </row>
    <row r="113" spans="1:13">
      <c r="A113" s="268">
        <v>103</v>
      </c>
      <c r="B113" s="277" t="s">
        <v>85</v>
      </c>
      <c r="C113" s="278">
        <v>1442.95</v>
      </c>
      <c r="D113" s="279">
        <v>1448</v>
      </c>
      <c r="E113" s="279">
        <v>1425</v>
      </c>
      <c r="F113" s="279">
        <v>1407.05</v>
      </c>
      <c r="G113" s="279">
        <v>1384.05</v>
      </c>
      <c r="H113" s="279">
        <v>1465.95</v>
      </c>
      <c r="I113" s="279">
        <v>1488.95</v>
      </c>
      <c r="J113" s="279">
        <v>1506.9</v>
      </c>
      <c r="K113" s="277">
        <v>1471</v>
      </c>
      <c r="L113" s="277">
        <v>1430.05</v>
      </c>
      <c r="M113" s="277">
        <v>3.4354200000000001</v>
      </c>
    </row>
    <row r="114" spans="1:13">
      <c r="A114" s="268">
        <v>104</v>
      </c>
      <c r="B114" s="277" t="s">
        <v>86</v>
      </c>
      <c r="C114" s="278">
        <v>370.55</v>
      </c>
      <c r="D114" s="279">
        <v>372.51666666666665</v>
      </c>
      <c r="E114" s="279">
        <v>367.0333333333333</v>
      </c>
      <c r="F114" s="279">
        <v>363.51666666666665</v>
      </c>
      <c r="G114" s="279">
        <v>358.0333333333333</v>
      </c>
      <c r="H114" s="279">
        <v>376.0333333333333</v>
      </c>
      <c r="I114" s="279">
        <v>381.51666666666665</v>
      </c>
      <c r="J114" s="279">
        <v>385.0333333333333</v>
      </c>
      <c r="K114" s="277">
        <v>378</v>
      </c>
      <c r="L114" s="277">
        <v>369</v>
      </c>
      <c r="M114" s="277">
        <v>17.351009999999999</v>
      </c>
    </row>
    <row r="115" spans="1:13">
      <c r="A115" s="268">
        <v>105</v>
      </c>
      <c r="B115" s="277" t="s">
        <v>236</v>
      </c>
      <c r="C115" s="278">
        <v>711.8</v>
      </c>
      <c r="D115" s="279">
        <v>717.91666666666663</v>
      </c>
      <c r="E115" s="279">
        <v>704.38333333333321</v>
      </c>
      <c r="F115" s="279">
        <v>696.96666666666658</v>
      </c>
      <c r="G115" s="279">
        <v>683.43333333333317</v>
      </c>
      <c r="H115" s="279">
        <v>725.33333333333326</v>
      </c>
      <c r="I115" s="279">
        <v>738.86666666666679</v>
      </c>
      <c r="J115" s="279">
        <v>746.2833333333333</v>
      </c>
      <c r="K115" s="277">
        <v>731.45</v>
      </c>
      <c r="L115" s="277">
        <v>710.5</v>
      </c>
      <c r="M115" s="277">
        <v>2.2844600000000002</v>
      </c>
    </row>
    <row r="116" spans="1:13">
      <c r="A116" s="268">
        <v>106</v>
      </c>
      <c r="B116" s="277" t="s">
        <v>346</v>
      </c>
      <c r="C116" s="278">
        <v>706.2</v>
      </c>
      <c r="D116" s="279">
        <v>717.25</v>
      </c>
      <c r="E116" s="279">
        <v>691.15</v>
      </c>
      <c r="F116" s="279">
        <v>676.1</v>
      </c>
      <c r="G116" s="279">
        <v>650</v>
      </c>
      <c r="H116" s="279">
        <v>732.3</v>
      </c>
      <c r="I116" s="279">
        <v>758.39999999999986</v>
      </c>
      <c r="J116" s="279">
        <v>773.44999999999993</v>
      </c>
      <c r="K116" s="277">
        <v>743.35</v>
      </c>
      <c r="L116" s="277">
        <v>702.2</v>
      </c>
      <c r="M116" s="277">
        <v>1.0479099999999999</v>
      </c>
    </row>
    <row r="117" spans="1:13">
      <c r="A117" s="268">
        <v>107</v>
      </c>
      <c r="B117" s="277" t="s">
        <v>331</v>
      </c>
      <c r="C117" s="278">
        <v>1744.25</v>
      </c>
      <c r="D117" s="279">
        <v>1750.0833333333333</v>
      </c>
      <c r="E117" s="279">
        <v>1729.2166666666665</v>
      </c>
      <c r="F117" s="279">
        <v>1714.1833333333332</v>
      </c>
      <c r="G117" s="279">
        <v>1693.3166666666664</v>
      </c>
      <c r="H117" s="279">
        <v>1765.1166666666666</v>
      </c>
      <c r="I117" s="279">
        <v>1785.9833333333333</v>
      </c>
      <c r="J117" s="279">
        <v>1801.0166666666667</v>
      </c>
      <c r="K117" s="277">
        <v>1770.95</v>
      </c>
      <c r="L117" s="277">
        <v>1735.05</v>
      </c>
      <c r="M117" s="277">
        <v>2.8070000000000001E-2</v>
      </c>
    </row>
    <row r="118" spans="1:13">
      <c r="A118" s="268">
        <v>108</v>
      </c>
      <c r="B118" s="277" t="s">
        <v>237</v>
      </c>
      <c r="C118" s="278">
        <v>270</v>
      </c>
      <c r="D118" s="279">
        <v>272.68333333333334</v>
      </c>
      <c r="E118" s="279">
        <v>266.31666666666666</v>
      </c>
      <c r="F118" s="279">
        <v>262.63333333333333</v>
      </c>
      <c r="G118" s="279">
        <v>256.26666666666665</v>
      </c>
      <c r="H118" s="279">
        <v>276.36666666666667</v>
      </c>
      <c r="I118" s="279">
        <v>282.73333333333335</v>
      </c>
      <c r="J118" s="279">
        <v>286.41666666666669</v>
      </c>
      <c r="K118" s="277">
        <v>279.05</v>
      </c>
      <c r="L118" s="277">
        <v>269</v>
      </c>
      <c r="M118" s="277">
        <v>3.03207</v>
      </c>
    </row>
    <row r="119" spans="1:13">
      <c r="A119" s="268">
        <v>109</v>
      </c>
      <c r="B119" s="277" t="s">
        <v>2995</v>
      </c>
      <c r="C119" s="278">
        <v>227.3</v>
      </c>
      <c r="D119" s="279">
        <v>228.23333333333335</v>
      </c>
      <c r="E119" s="279">
        <v>225.51666666666671</v>
      </c>
      <c r="F119" s="279">
        <v>223.73333333333335</v>
      </c>
      <c r="G119" s="279">
        <v>221.01666666666671</v>
      </c>
      <c r="H119" s="279">
        <v>230.01666666666671</v>
      </c>
      <c r="I119" s="279">
        <v>232.73333333333335</v>
      </c>
      <c r="J119" s="279">
        <v>234.51666666666671</v>
      </c>
      <c r="K119" s="277">
        <v>230.95</v>
      </c>
      <c r="L119" s="277">
        <v>226.45</v>
      </c>
      <c r="M119" s="277">
        <v>3.3175400000000002</v>
      </c>
    </row>
    <row r="120" spans="1:13">
      <c r="A120" s="268">
        <v>110</v>
      </c>
      <c r="B120" s="277" t="s">
        <v>235</v>
      </c>
      <c r="C120" s="278">
        <v>149.85</v>
      </c>
      <c r="D120" s="279">
        <v>150.51666666666665</v>
      </c>
      <c r="E120" s="279">
        <v>147.33333333333331</v>
      </c>
      <c r="F120" s="279">
        <v>144.81666666666666</v>
      </c>
      <c r="G120" s="279">
        <v>141.63333333333333</v>
      </c>
      <c r="H120" s="279">
        <v>153.0333333333333</v>
      </c>
      <c r="I120" s="279">
        <v>156.21666666666664</v>
      </c>
      <c r="J120" s="279">
        <v>158.73333333333329</v>
      </c>
      <c r="K120" s="277">
        <v>153.69999999999999</v>
      </c>
      <c r="L120" s="277">
        <v>148</v>
      </c>
      <c r="M120" s="277">
        <v>24.073149999999998</v>
      </c>
    </row>
    <row r="121" spans="1:13">
      <c r="A121" s="268">
        <v>111</v>
      </c>
      <c r="B121" s="277" t="s">
        <v>87</v>
      </c>
      <c r="C121" s="278">
        <v>431.8</v>
      </c>
      <c r="D121" s="279">
        <v>432.93333333333334</v>
      </c>
      <c r="E121" s="279">
        <v>428.86666666666667</v>
      </c>
      <c r="F121" s="279">
        <v>425.93333333333334</v>
      </c>
      <c r="G121" s="279">
        <v>421.86666666666667</v>
      </c>
      <c r="H121" s="279">
        <v>435.86666666666667</v>
      </c>
      <c r="I121" s="279">
        <v>439.93333333333339</v>
      </c>
      <c r="J121" s="279">
        <v>442.86666666666667</v>
      </c>
      <c r="K121" s="277">
        <v>437</v>
      </c>
      <c r="L121" s="277">
        <v>430</v>
      </c>
      <c r="M121" s="277">
        <v>6.4291900000000002</v>
      </c>
    </row>
    <row r="122" spans="1:13">
      <c r="A122" s="268">
        <v>112</v>
      </c>
      <c r="B122" s="277" t="s">
        <v>347</v>
      </c>
      <c r="C122" s="278">
        <v>377.2</v>
      </c>
      <c r="D122" s="279">
        <v>380.38333333333338</v>
      </c>
      <c r="E122" s="279">
        <v>372.81666666666678</v>
      </c>
      <c r="F122" s="279">
        <v>368.43333333333339</v>
      </c>
      <c r="G122" s="279">
        <v>360.86666666666679</v>
      </c>
      <c r="H122" s="279">
        <v>384.76666666666677</v>
      </c>
      <c r="I122" s="279">
        <v>392.33333333333337</v>
      </c>
      <c r="J122" s="279">
        <v>396.71666666666675</v>
      </c>
      <c r="K122" s="277">
        <v>387.95</v>
      </c>
      <c r="L122" s="277">
        <v>376</v>
      </c>
      <c r="M122" s="277">
        <v>2.98237</v>
      </c>
    </row>
    <row r="123" spans="1:13">
      <c r="A123" s="268">
        <v>113</v>
      </c>
      <c r="B123" s="277" t="s">
        <v>88</v>
      </c>
      <c r="C123" s="278">
        <v>515.5</v>
      </c>
      <c r="D123" s="279">
        <v>516.55000000000007</v>
      </c>
      <c r="E123" s="279">
        <v>511.70000000000016</v>
      </c>
      <c r="F123" s="279">
        <v>507.90000000000009</v>
      </c>
      <c r="G123" s="279">
        <v>503.05000000000018</v>
      </c>
      <c r="H123" s="279">
        <v>520.35000000000014</v>
      </c>
      <c r="I123" s="279">
        <v>525.20000000000005</v>
      </c>
      <c r="J123" s="279">
        <v>529.00000000000011</v>
      </c>
      <c r="K123" s="277">
        <v>521.4</v>
      </c>
      <c r="L123" s="277">
        <v>512.75</v>
      </c>
      <c r="M123" s="277">
        <v>19.459869999999999</v>
      </c>
    </row>
    <row r="124" spans="1:13">
      <c r="A124" s="268">
        <v>114</v>
      </c>
      <c r="B124" s="277" t="s">
        <v>238</v>
      </c>
      <c r="C124" s="278">
        <v>792.35</v>
      </c>
      <c r="D124" s="279">
        <v>786.93333333333339</v>
      </c>
      <c r="E124" s="279">
        <v>778.41666666666674</v>
      </c>
      <c r="F124" s="279">
        <v>764.48333333333335</v>
      </c>
      <c r="G124" s="279">
        <v>755.9666666666667</v>
      </c>
      <c r="H124" s="279">
        <v>800.86666666666679</v>
      </c>
      <c r="I124" s="279">
        <v>809.38333333333344</v>
      </c>
      <c r="J124" s="279">
        <v>823.31666666666683</v>
      </c>
      <c r="K124" s="277">
        <v>795.45</v>
      </c>
      <c r="L124" s="277">
        <v>773</v>
      </c>
      <c r="M124" s="277">
        <v>1.62466</v>
      </c>
    </row>
    <row r="125" spans="1:13">
      <c r="A125" s="268">
        <v>115</v>
      </c>
      <c r="B125" s="277" t="s">
        <v>348</v>
      </c>
      <c r="C125" s="278">
        <v>76.599999999999994</v>
      </c>
      <c r="D125" s="279">
        <v>76.933333333333337</v>
      </c>
      <c r="E125" s="279">
        <v>75.966666666666669</v>
      </c>
      <c r="F125" s="279">
        <v>75.333333333333329</v>
      </c>
      <c r="G125" s="279">
        <v>74.36666666666666</v>
      </c>
      <c r="H125" s="279">
        <v>77.566666666666677</v>
      </c>
      <c r="I125" s="279">
        <v>78.533333333333346</v>
      </c>
      <c r="J125" s="279">
        <v>79.166666666666686</v>
      </c>
      <c r="K125" s="277">
        <v>77.900000000000006</v>
      </c>
      <c r="L125" s="277">
        <v>76.3</v>
      </c>
      <c r="M125" s="277">
        <v>0.59379999999999999</v>
      </c>
    </row>
    <row r="126" spans="1:13">
      <c r="A126" s="268">
        <v>116</v>
      </c>
      <c r="B126" s="277" t="s">
        <v>355</v>
      </c>
      <c r="C126" s="278">
        <v>335.85</v>
      </c>
      <c r="D126" s="279">
        <v>338.01666666666671</v>
      </c>
      <c r="E126" s="279">
        <v>331.43333333333339</v>
      </c>
      <c r="F126" s="279">
        <v>327.01666666666671</v>
      </c>
      <c r="G126" s="279">
        <v>320.43333333333339</v>
      </c>
      <c r="H126" s="279">
        <v>342.43333333333339</v>
      </c>
      <c r="I126" s="279">
        <v>349.01666666666677</v>
      </c>
      <c r="J126" s="279">
        <v>353.43333333333339</v>
      </c>
      <c r="K126" s="277">
        <v>344.6</v>
      </c>
      <c r="L126" s="277">
        <v>333.6</v>
      </c>
      <c r="M126" s="277">
        <v>0.57837000000000005</v>
      </c>
    </row>
    <row r="127" spans="1:13">
      <c r="A127" s="268">
        <v>117</v>
      </c>
      <c r="B127" s="277" t="s">
        <v>356</v>
      </c>
      <c r="C127" s="278">
        <v>157.4</v>
      </c>
      <c r="D127" s="279">
        <v>161.88333333333335</v>
      </c>
      <c r="E127" s="279">
        <v>151.06666666666672</v>
      </c>
      <c r="F127" s="279">
        <v>144.73333333333338</v>
      </c>
      <c r="G127" s="279">
        <v>133.91666666666674</v>
      </c>
      <c r="H127" s="279">
        <v>168.2166666666667</v>
      </c>
      <c r="I127" s="279">
        <v>179.03333333333336</v>
      </c>
      <c r="J127" s="279">
        <v>185.36666666666667</v>
      </c>
      <c r="K127" s="277">
        <v>172.7</v>
      </c>
      <c r="L127" s="277">
        <v>155.55000000000001</v>
      </c>
      <c r="M127" s="277">
        <v>5.3483599999999996</v>
      </c>
    </row>
    <row r="128" spans="1:13">
      <c r="A128" s="268">
        <v>118</v>
      </c>
      <c r="B128" s="277" t="s">
        <v>349</v>
      </c>
      <c r="C128" s="278">
        <v>79.650000000000006</v>
      </c>
      <c r="D128" s="279">
        <v>79.966666666666669</v>
      </c>
      <c r="E128" s="279">
        <v>78.833333333333343</v>
      </c>
      <c r="F128" s="279">
        <v>78.01666666666668</v>
      </c>
      <c r="G128" s="279">
        <v>76.883333333333354</v>
      </c>
      <c r="H128" s="279">
        <v>80.783333333333331</v>
      </c>
      <c r="I128" s="279">
        <v>81.916666666666657</v>
      </c>
      <c r="J128" s="279">
        <v>82.73333333333332</v>
      </c>
      <c r="K128" s="277">
        <v>81.099999999999994</v>
      </c>
      <c r="L128" s="277">
        <v>79.150000000000006</v>
      </c>
      <c r="M128" s="277">
        <v>15.256740000000001</v>
      </c>
    </row>
    <row r="129" spans="1:13">
      <c r="A129" s="268">
        <v>119</v>
      </c>
      <c r="B129" s="277" t="s">
        <v>350</v>
      </c>
      <c r="C129" s="278">
        <v>354.7</v>
      </c>
      <c r="D129" s="279">
        <v>357.75</v>
      </c>
      <c r="E129" s="279">
        <v>349.95</v>
      </c>
      <c r="F129" s="279">
        <v>345.2</v>
      </c>
      <c r="G129" s="279">
        <v>337.4</v>
      </c>
      <c r="H129" s="279">
        <v>362.5</v>
      </c>
      <c r="I129" s="279">
        <v>370.29999999999995</v>
      </c>
      <c r="J129" s="279">
        <v>375.05</v>
      </c>
      <c r="K129" s="277">
        <v>365.55</v>
      </c>
      <c r="L129" s="277">
        <v>353</v>
      </c>
      <c r="M129" s="277">
        <v>0.35346</v>
      </c>
    </row>
    <row r="130" spans="1:13">
      <c r="A130" s="268">
        <v>120</v>
      </c>
      <c r="B130" s="277" t="s">
        <v>351</v>
      </c>
      <c r="C130" s="278">
        <v>734.3</v>
      </c>
      <c r="D130" s="279">
        <v>742.5333333333333</v>
      </c>
      <c r="E130" s="279">
        <v>717.76666666666665</v>
      </c>
      <c r="F130" s="279">
        <v>701.23333333333335</v>
      </c>
      <c r="G130" s="279">
        <v>676.4666666666667</v>
      </c>
      <c r="H130" s="279">
        <v>759.06666666666661</v>
      </c>
      <c r="I130" s="279">
        <v>783.83333333333326</v>
      </c>
      <c r="J130" s="279">
        <v>800.36666666666656</v>
      </c>
      <c r="K130" s="277">
        <v>767.3</v>
      </c>
      <c r="L130" s="277">
        <v>726</v>
      </c>
      <c r="M130" s="277">
        <v>11.072010000000001</v>
      </c>
    </row>
    <row r="131" spans="1:13">
      <c r="A131" s="268">
        <v>121</v>
      </c>
      <c r="B131" s="277" t="s">
        <v>352</v>
      </c>
      <c r="C131" s="278">
        <v>106.6</v>
      </c>
      <c r="D131" s="279">
        <v>107.3</v>
      </c>
      <c r="E131" s="279">
        <v>104.6</v>
      </c>
      <c r="F131" s="279">
        <v>102.6</v>
      </c>
      <c r="G131" s="279">
        <v>99.899999999999991</v>
      </c>
      <c r="H131" s="279">
        <v>109.3</v>
      </c>
      <c r="I131" s="279">
        <v>112.00000000000001</v>
      </c>
      <c r="J131" s="279">
        <v>114</v>
      </c>
      <c r="K131" s="277">
        <v>110</v>
      </c>
      <c r="L131" s="277">
        <v>105.3</v>
      </c>
      <c r="M131" s="277">
        <v>9.1643699999999999</v>
      </c>
    </row>
    <row r="132" spans="1:13">
      <c r="A132" s="268">
        <v>122</v>
      </c>
      <c r="B132" s="277" t="s">
        <v>1220</v>
      </c>
      <c r="C132" s="278">
        <v>733.15</v>
      </c>
      <c r="D132" s="279">
        <v>735.36666666666667</v>
      </c>
      <c r="E132" s="279">
        <v>725.83333333333337</v>
      </c>
      <c r="F132" s="279">
        <v>718.51666666666665</v>
      </c>
      <c r="G132" s="279">
        <v>708.98333333333335</v>
      </c>
      <c r="H132" s="279">
        <v>742.68333333333339</v>
      </c>
      <c r="I132" s="279">
        <v>752.2166666666667</v>
      </c>
      <c r="J132" s="279">
        <v>759.53333333333342</v>
      </c>
      <c r="K132" s="277">
        <v>744.9</v>
      </c>
      <c r="L132" s="277">
        <v>728.05</v>
      </c>
      <c r="M132" s="277">
        <v>0.37472</v>
      </c>
    </row>
    <row r="133" spans="1:13">
      <c r="A133" s="268">
        <v>123</v>
      </c>
      <c r="B133" s="277" t="s">
        <v>90</v>
      </c>
      <c r="C133" s="278">
        <v>13.15</v>
      </c>
      <c r="D133" s="279">
        <v>13.1</v>
      </c>
      <c r="E133" s="279">
        <v>12.549999999999999</v>
      </c>
      <c r="F133" s="279">
        <v>11.95</v>
      </c>
      <c r="G133" s="279">
        <v>11.399999999999999</v>
      </c>
      <c r="H133" s="279">
        <v>13.7</v>
      </c>
      <c r="I133" s="279">
        <v>14.25</v>
      </c>
      <c r="J133" s="279">
        <v>14.85</v>
      </c>
      <c r="K133" s="277">
        <v>13.65</v>
      </c>
      <c r="L133" s="277">
        <v>12.5</v>
      </c>
      <c r="M133" s="277">
        <v>89.231300000000005</v>
      </c>
    </row>
    <row r="134" spans="1:13">
      <c r="A134" s="268">
        <v>124</v>
      </c>
      <c r="B134" s="277" t="s">
        <v>91</v>
      </c>
      <c r="C134" s="278">
        <v>3207.25</v>
      </c>
      <c r="D134" s="279">
        <v>3191.4333333333329</v>
      </c>
      <c r="E134" s="279">
        <v>3167.8666666666659</v>
      </c>
      <c r="F134" s="279">
        <v>3128.4833333333331</v>
      </c>
      <c r="G134" s="279">
        <v>3104.9166666666661</v>
      </c>
      <c r="H134" s="279">
        <v>3230.8166666666657</v>
      </c>
      <c r="I134" s="279">
        <v>3254.3833333333323</v>
      </c>
      <c r="J134" s="279">
        <v>3293.7666666666655</v>
      </c>
      <c r="K134" s="277">
        <v>3215</v>
      </c>
      <c r="L134" s="277">
        <v>3152.05</v>
      </c>
      <c r="M134" s="277">
        <v>11.76234</v>
      </c>
    </row>
    <row r="135" spans="1:13">
      <c r="A135" s="268">
        <v>125</v>
      </c>
      <c r="B135" s="277" t="s">
        <v>357</v>
      </c>
      <c r="C135" s="278">
        <v>8453.65</v>
      </c>
      <c r="D135" s="279">
        <v>8498.5333333333347</v>
      </c>
      <c r="E135" s="279">
        <v>8377.0666666666693</v>
      </c>
      <c r="F135" s="279">
        <v>8300.4833333333354</v>
      </c>
      <c r="G135" s="279">
        <v>8179.0166666666701</v>
      </c>
      <c r="H135" s="279">
        <v>8575.1166666666686</v>
      </c>
      <c r="I135" s="279">
        <v>8696.5833333333321</v>
      </c>
      <c r="J135" s="279">
        <v>8773.1666666666679</v>
      </c>
      <c r="K135" s="277">
        <v>8620</v>
      </c>
      <c r="L135" s="277">
        <v>8421.9500000000007</v>
      </c>
      <c r="M135" s="277">
        <v>0.51597000000000004</v>
      </c>
    </row>
    <row r="136" spans="1:13">
      <c r="A136" s="268">
        <v>126</v>
      </c>
      <c r="B136" s="277" t="s">
        <v>93</v>
      </c>
      <c r="C136" s="278">
        <v>155.85</v>
      </c>
      <c r="D136" s="279">
        <v>157.03333333333333</v>
      </c>
      <c r="E136" s="279">
        <v>153.91666666666666</v>
      </c>
      <c r="F136" s="279">
        <v>151.98333333333332</v>
      </c>
      <c r="G136" s="279">
        <v>148.86666666666665</v>
      </c>
      <c r="H136" s="279">
        <v>158.96666666666667</v>
      </c>
      <c r="I136" s="279">
        <v>162.08333333333334</v>
      </c>
      <c r="J136" s="279">
        <v>164.01666666666668</v>
      </c>
      <c r="K136" s="277">
        <v>160.15</v>
      </c>
      <c r="L136" s="277">
        <v>155.1</v>
      </c>
      <c r="M136" s="277">
        <v>77.476190000000003</v>
      </c>
    </row>
    <row r="137" spans="1:13">
      <c r="A137" s="268">
        <v>127</v>
      </c>
      <c r="B137" s="277" t="s">
        <v>231</v>
      </c>
      <c r="C137" s="278">
        <v>2002.6</v>
      </c>
      <c r="D137" s="279">
        <v>2027.2333333333333</v>
      </c>
      <c r="E137" s="279">
        <v>1970.4666666666667</v>
      </c>
      <c r="F137" s="279">
        <v>1938.3333333333333</v>
      </c>
      <c r="G137" s="279">
        <v>1881.5666666666666</v>
      </c>
      <c r="H137" s="279">
        <v>2059.3666666666668</v>
      </c>
      <c r="I137" s="279">
        <v>2116.1333333333337</v>
      </c>
      <c r="J137" s="279">
        <v>2148.2666666666669</v>
      </c>
      <c r="K137" s="277">
        <v>2084</v>
      </c>
      <c r="L137" s="277">
        <v>1995.1</v>
      </c>
      <c r="M137" s="277">
        <v>8.6007099999999994</v>
      </c>
    </row>
    <row r="138" spans="1:13">
      <c r="A138" s="268">
        <v>128</v>
      </c>
      <c r="B138" s="277" t="s">
        <v>94</v>
      </c>
      <c r="C138" s="278">
        <v>5220.5</v>
      </c>
      <c r="D138" s="279">
        <v>5189.833333333333</v>
      </c>
      <c r="E138" s="279">
        <v>5141.6666666666661</v>
      </c>
      <c r="F138" s="279">
        <v>5062.833333333333</v>
      </c>
      <c r="G138" s="279">
        <v>5014.6666666666661</v>
      </c>
      <c r="H138" s="279">
        <v>5268.6666666666661</v>
      </c>
      <c r="I138" s="279">
        <v>5316.8333333333321</v>
      </c>
      <c r="J138" s="279">
        <v>5395.6666666666661</v>
      </c>
      <c r="K138" s="277">
        <v>5238</v>
      </c>
      <c r="L138" s="277">
        <v>5111</v>
      </c>
      <c r="M138" s="277">
        <v>19.35812</v>
      </c>
    </row>
    <row r="139" spans="1:13">
      <c r="A139" s="268">
        <v>129</v>
      </c>
      <c r="B139" s="277" t="s">
        <v>1263</v>
      </c>
      <c r="C139" s="278">
        <v>709.4</v>
      </c>
      <c r="D139" s="279">
        <v>714.86666666666679</v>
      </c>
      <c r="E139" s="279">
        <v>699.73333333333358</v>
      </c>
      <c r="F139" s="279">
        <v>690.06666666666683</v>
      </c>
      <c r="G139" s="279">
        <v>674.93333333333362</v>
      </c>
      <c r="H139" s="279">
        <v>724.53333333333353</v>
      </c>
      <c r="I139" s="279">
        <v>739.66666666666674</v>
      </c>
      <c r="J139" s="279">
        <v>749.33333333333348</v>
      </c>
      <c r="K139" s="277">
        <v>730</v>
      </c>
      <c r="L139" s="277">
        <v>705.2</v>
      </c>
      <c r="M139" s="277">
        <v>2.2177199999999999</v>
      </c>
    </row>
    <row r="140" spans="1:13">
      <c r="A140" s="268">
        <v>130</v>
      </c>
      <c r="B140" s="277" t="s">
        <v>239</v>
      </c>
      <c r="C140" s="278">
        <v>60.25</v>
      </c>
      <c r="D140" s="279">
        <v>61.199999999999996</v>
      </c>
      <c r="E140" s="279">
        <v>58.849999999999994</v>
      </c>
      <c r="F140" s="279">
        <v>57.449999999999996</v>
      </c>
      <c r="G140" s="279">
        <v>55.099999999999994</v>
      </c>
      <c r="H140" s="279">
        <v>62.599999999999994</v>
      </c>
      <c r="I140" s="279">
        <v>64.95</v>
      </c>
      <c r="J140" s="279">
        <v>66.349999999999994</v>
      </c>
      <c r="K140" s="277">
        <v>63.55</v>
      </c>
      <c r="L140" s="277">
        <v>59.8</v>
      </c>
      <c r="M140" s="277">
        <v>5.9491199999999997</v>
      </c>
    </row>
    <row r="141" spans="1:13">
      <c r="A141" s="268">
        <v>131</v>
      </c>
      <c r="B141" s="277" t="s">
        <v>95</v>
      </c>
      <c r="C141" s="278">
        <v>2181.35</v>
      </c>
      <c r="D141" s="279">
        <v>2195.1666666666665</v>
      </c>
      <c r="E141" s="279">
        <v>2157.333333333333</v>
      </c>
      <c r="F141" s="279">
        <v>2133.3166666666666</v>
      </c>
      <c r="G141" s="279">
        <v>2095.4833333333331</v>
      </c>
      <c r="H141" s="279">
        <v>2219.1833333333329</v>
      </c>
      <c r="I141" s="279">
        <v>2257.016666666666</v>
      </c>
      <c r="J141" s="279">
        <v>2281.0333333333328</v>
      </c>
      <c r="K141" s="277">
        <v>2233</v>
      </c>
      <c r="L141" s="277">
        <v>2171.15</v>
      </c>
      <c r="M141" s="277">
        <v>10.988580000000001</v>
      </c>
    </row>
    <row r="142" spans="1:13">
      <c r="A142" s="268">
        <v>132</v>
      </c>
      <c r="B142" s="277" t="s">
        <v>359</v>
      </c>
      <c r="C142" s="278">
        <v>270.64999999999998</v>
      </c>
      <c r="D142" s="279">
        <v>271.61666666666662</v>
      </c>
      <c r="E142" s="279">
        <v>261.23333333333323</v>
      </c>
      <c r="F142" s="279">
        <v>251.81666666666661</v>
      </c>
      <c r="G142" s="279">
        <v>241.43333333333322</v>
      </c>
      <c r="H142" s="279">
        <v>281.03333333333325</v>
      </c>
      <c r="I142" s="279">
        <v>291.41666666666657</v>
      </c>
      <c r="J142" s="279">
        <v>300.83333333333326</v>
      </c>
      <c r="K142" s="277">
        <v>282</v>
      </c>
      <c r="L142" s="277">
        <v>262.2</v>
      </c>
      <c r="M142" s="277">
        <v>1.86246</v>
      </c>
    </row>
    <row r="143" spans="1:13">
      <c r="A143" s="268">
        <v>133</v>
      </c>
      <c r="B143" s="277" t="s">
        <v>360</v>
      </c>
      <c r="C143" s="278">
        <v>75.599999999999994</v>
      </c>
      <c r="D143" s="279">
        <v>76.683333333333337</v>
      </c>
      <c r="E143" s="279">
        <v>73.916666666666671</v>
      </c>
      <c r="F143" s="279">
        <v>72.233333333333334</v>
      </c>
      <c r="G143" s="279">
        <v>69.466666666666669</v>
      </c>
      <c r="H143" s="279">
        <v>78.366666666666674</v>
      </c>
      <c r="I143" s="279">
        <v>81.133333333333326</v>
      </c>
      <c r="J143" s="279">
        <v>82.816666666666677</v>
      </c>
      <c r="K143" s="277">
        <v>79.45</v>
      </c>
      <c r="L143" s="277">
        <v>75</v>
      </c>
      <c r="M143" s="277">
        <v>6.2724799999999998</v>
      </c>
    </row>
    <row r="144" spans="1:13">
      <c r="A144" s="268">
        <v>134</v>
      </c>
      <c r="B144" s="277" t="s">
        <v>361</v>
      </c>
      <c r="C144" s="278">
        <v>108.2</v>
      </c>
      <c r="D144" s="279">
        <v>112.85000000000001</v>
      </c>
      <c r="E144" s="279">
        <v>103.05000000000001</v>
      </c>
      <c r="F144" s="279">
        <v>97.9</v>
      </c>
      <c r="G144" s="279">
        <v>88.100000000000009</v>
      </c>
      <c r="H144" s="279">
        <v>118.00000000000001</v>
      </c>
      <c r="I144" s="279">
        <v>127.8</v>
      </c>
      <c r="J144" s="279">
        <v>132.95000000000002</v>
      </c>
      <c r="K144" s="277">
        <v>122.65</v>
      </c>
      <c r="L144" s="277">
        <v>107.7</v>
      </c>
      <c r="M144" s="277">
        <v>0.67527999999999999</v>
      </c>
    </row>
    <row r="145" spans="1:13">
      <c r="A145" s="268">
        <v>135</v>
      </c>
      <c r="B145" s="277" t="s">
        <v>240</v>
      </c>
      <c r="C145" s="278">
        <v>338.65</v>
      </c>
      <c r="D145" s="279">
        <v>341.06666666666666</v>
      </c>
      <c r="E145" s="279">
        <v>332.58333333333331</v>
      </c>
      <c r="F145" s="279">
        <v>326.51666666666665</v>
      </c>
      <c r="G145" s="279">
        <v>318.0333333333333</v>
      </c>
      <c r="H145" s="279">
        <v>347.13333333333333</v>
      </c>
      <c r="I145" s="279">
        <v>355.61666666666667</v>
      </c>
      <c r="J145" s="279">
        <v>361.68333333333334</v>
      </c>
      <c r="K145" s="277">
        <v>349.55</v>
      </c>
      <c r="L145" s="277">
        <v>335</v>
      </c>
      <c r="M145" s="277">
        <v>1.2780499999999999</v>
      </c>
    </row>
    <row r="146" spans="1:13">
      <c r="A146" s="268">
        <v>136</v>
      </c>
      <c r="B146" s="277" t="s">
        <v>241</v>
      </c>
      <c r="C146" s="278">
        <v>1108.1500000000001</v>
      </c>
      <c r="D146" s="279">
        <v>1098.7333333333333</v>
      </c>
      <c r="E146" s="279">
        <v>1078.5166666666667</v>
      </c>
      <c r="F146" s="279">
        <v>1048.8833333333332</v>
      </c>
      <c r="G146" s="279">
        <v>1028.6666666666665</v>
      </c>
      <c r="H146" s="279">
        <v>1128.3666666666668</v>
      </c>
      <c r="I146" s="279">
        <v>1148.5833333333335</v>
      </c>
      <c r="J146" s="279">
        <v>1178.2166666666669</v>
      </c>
      <c r="K146" s="277">
        <v>1118.95</v>
      </c>
      <c r="L146" s="277">
        <v>1069.0999999999999</v>
      </c>
      <c r="M146" s="277">
        <v>0.34495999999999999</v>
      </c>
    </row>
    <row r="147" spans="1:13">
      <c r="A147" s="268">
        <v>137</v>
      </c>
      <c r="B147" s="277" t="s">
        <v>242</v>
      </c>
      <c r="C147" s="278">
        <v>63.2</v>
      </c>
      <c r="D147" s="279">
        <v>63.566666666666663</v>
      </c>
      <c r="E147" s="279">
        <v>62.683333333333323</v>
      </c>
      <c r="F147" s="279">
        <v>62.166666666666657</v>
      </c>
      <c r="G147" s="279">
        <v>61.283333333333317</v>
      </c>
      <c r="H147" s="279">
        <v>64.083333333333329</v>
      </c>
      <c r="I147" s="279">
        <v>64.966666666666654</v>
      </c>
      <c r="J147" s="279">
        <v>65.483333333333334</v>
      </c>
      <c r="K147" s="277">
        <v>64.45</v>
      </c>
      <c r="L147" s="277">
        <v>63.05</v>
      </c>
      <c r="M147" s="277">
        <v>7.8714500000000003</v>
      </c>
    </row>
    <row r="148" spans="1:13">
      <c r="A148" s="268">
        <v>138</v>
      </c>
      <c r="B148" s="277" t="s">
        <v>96</v>
      </c>
      <c r="C148" s="278">
        <v>53.3</v>
      </c>
      <c r="D148" s="279">
        <v>53.033333333333339</v>
      </c>
      <c r="E148" s="279">
        <v>52.466666666666676</v>
      </c>
      <c r="F148" s="279">
        <v>51.63333333333334</v>
      </c>
      <c r="G148" s="279">
        <v>51.066666666666677</v>
      </c>
      <c r="H148" s="279">
        <v>53.866666666666674</v>
      </c>
      <c r="I148" s="279">
        <v>54.433333333333337</v>
      </c>
      <c r="J148" s="279">
        <v>55.266666666666673</v>
      </c>
      <c r="K148" s="277">
        <v>53.6</v>
      </c>
      <c r="L148" s="277">
        <v>52.2</v>
      </c>
      <c r="M148" s="277">
        <v>25.372910000000001</v>
      </c>
    </row>
    <row r="149" spans="1:13">
      <c r="A149" s="268">
        <v>139</v>
      </c>
      <c r="B149" s="277" t="s">
        <v>362</v>
      </c>
      <c r="C149" s="278">
        <v>509.5</v>
      </c>
      <c r="D149" s="279">
        <v>512.73333333333335</v>
      </c>
      <c r="E149" s="279">
        <v>501.76666666666665</v>
      </c>
      <c r="F149" s="279">
        <v>494.0333333333333</v>
      </c>
      <c r="G149" s="279">
        <v>483.06666666666661</v>
      </c>
      <c r="H149" s="279">
        <v>520.4666666666667</v>
      </c>
      <c r="I149" s="279">
        <v>531.43333333333339</v>
      </c>
      <c r="J149" s="279">
        <v>539.16666666666674</v>
      </c>
      <c r="K149" s="277">
        <v>523.70000000000005</v>
      </c>
      <c r="L149" s="277">
        <v>505</v>
      </c>
      <c r="M149" s="277">
        <v>0.52224000000000004</v>
      </c>
    </row>
    <row r="150" spans="1:13">
      <c r="A150" s="268">
        <v>140</v>
      </c>
      <c r="B150" s="277" t="s">
        <v>1297</v>
      </c>
      <c r="C150" s="278">
        <v>1352.45</v>
      </c>
      <c r="D150" s="279">
        <v>1350.5166666666667</v>
      </c>
      <c r="E150" s="279">
        <v>1337.0333333333333</v>
      </c>
      <c r="F150" s="279">
        <v>1321.6166666666666</v>
      </c>
      <c r="G150" s="279">
        <v>1308.1333333333332</v>
      </c>
      <c r="H150" s="279">
        <v>1365.9333333333334</v>
      </c>
      <c r="I150" s="279">
        <v>1379.4166666666665</v>
      </c>
      <c r="J150" s="279">
        <v>1394.8333333333335</v>
      </c>
      <c r="K150" s="277">
        <v>1364</v>
      </c>
      <c r="L150" s="277">
        <v>1335.1</v>
      </c>
      <c r="M150" s="277">
        <v>1.391E-2</v>
      </c>
    </row>
    <row r="151" spans="1:13">
      <c r="A151" s="268">
        <v>141</v>
      </c>
      <c r="B151" s="277" t="s">
        <v>97</v>
      </c>
      <c r="C151" s="278">
        <v>1254.2</v>
      </c>
      <c r="D151" s="279">
        <v>1242.1499999999999</v>
      </c>
      <c r="E151" s="279">
        <v>1225.2999999999997</v>
      </c>
      <c r="F151" s="279">
        <v>1196.3999999999999</v>
      </c>
      <c r="G151" s="279">
        <v>1179.5499999999997</v>
      </c>
      <c r="H151" s="279">
        <v>1271.0499999999997</v>
      </c>
      <c r="I151" s="279">
        <v>1287.8999999999996</v>
      </c>
      <c r="J151" s="279">
        <v>1316.7999999999997</v>
      </c>
      <c r="K151" s="277">
        <v>1259</v>
      </c>
      <c r="L151" s="277">
        <v>1213.25</v>
      </c>
      <c r="M151" s="277">
        <v>21.004079999999998</v>
      </c>
    </row>
    <row r="152" spans="1:13">
      <c r="A152" s="268">
        <v>142</v>
      </c>
      <c r="B152" s="277" t="s">
        <v>363</v>
      </c>
      <c r="C152" s="278">
        <v>252.55</v>
      </c>
      <c r="D152" s="279">
        <v>252.76666666666665</v>
      </c>
      <c r="E152" s="279">
        <v>249.58333333333331</v>
      </c>
      <c r="F152" s="279">
        <v>246.61666666666667</v>
      </c>
      <c r="G152" s="279">
        <v>243.43333333333334</v>
      </c>
      <c r="H152" s="279">
        <v>255.73333333333329</v>
      </c>
      <c r="I152" s="279">
        <v>258.91666666666663</v>
      </c>
      <c r="J152" s="279">
        <v>261.88333333333327</v>
      </c>
      <c r="K152" s="277">
        <v>255.95</v>
      </c>
      <c r="L152" s="277">
        <v>249.8</v>
      </c>
      <c r="M152" s="277">
        <v>1.8681300000000001</v>
      </c>
    </row>
    <row r="153" spans="1:13">
      <c r="A153" s="268">
        <v>143</v>
      </c>
      <c r="B153" s="277" t="s">
        <v>98</v>
      </c>
      <c r="C153" s="278">
        <v>160.9</v>
      </c>
      <c r="D153" s="279">
        <v>162.23333333333335</v>
      </c>
      <c r="E153" s="279">
        <v>159.16666666666669</v>
      </c>
      <c r="F153" s="279">
        <v>157.43333333333334</v>
      </c>
      <c r="G153" s="279">
        <v>154.36666666666667</v>
      </c>
      <c r="H153" s="279">
        <v>163.9666666666667</v>
      </c>
      <c r="I153" s="279">
        <v>167.03333333333336</v>
      </c>
      <c r="J153" s="279">
        <v>168.76666666666671</v>
      </c>
      <c r="K153" s="277">
        <v>165.3</v>
      </c>
      <c r="L153" s="277">
        <v>160.5</v>
      </c>
      <c r="M153" s="277">
        <v>14.09693</v>
      </c>
    </row>
    <row r="154" spans="1:13">
      <c r="A154" s="268">
        <v>144</v>
      </c>
      <c r="B154" s="277" t="s">
        <v>243</v>
      </c>
      <c r="C154" s="278">
        <v>7.35</v>
      </c>
      <c r="D154" s="279">
        <v>7.45</v>
      </c>
      <c r="E154" s="279">
        <v>7.25</v>
      </c>
      <c r="F154" s="279">
        <v>7.1499999999999995</v>
      </c>
      <c r="G154" s="279">
        <v>6.9499999999999993</v>
      </c>
      <c r="H154" s="279">
        <v>7.5500000000000007</v>
      </c>
      <c r="I154" s="279">
        <v>7.7500000000000018</v>
      </c>
      <c r="J154" s="279">
        <v>7.8500000000000014</v>
      </c>
      <c r="K154" s="277">
        <v>7.65</v>
      </c>
      <c r="L154" s="277">
        <v>7.35</v>
      </c>
      <c r="M154" s="277">
        <v>39.766359999999999</v>
      </c>
    </row>
    <row r="155" spans="1:13">
      <c r="A155" s="268">
        <v>145</v>
      </c>
      <c r="B155" s="277" t="s">
        <v>364</v>
      </c>
      <c r="C155" s="278">
        <v>345.4</v>
      </c>
      <c r="D155" s="279">
        <v>345.25</v>
      </c>
      <c r="E155" s="279">
        <v>338.15</v>
      </c>
      <c r="F155" s="279">
        <v>330.9</v>
      </c>
      <c r="G155" s="279">
        <v>323.79999999999995</v>
      </c>
      <c r="H155" s="279">
        <v>352.5</v>
      </c>
      <c r="I155" s="279">
        <v>359.6</v>
      </c>
      <c r="J155" s="279">
        <v>366.85</v>
      </c>
      <c r="K155" s="277">
        <v>352.35</v>
      </c>
      <c r="L155" s="277">
        <v>338</v>
      </c>
      <c r="M155" s="277">
        <v>1.80217</v>
      </c>
    </row>
    <row r="156" spans="1:13">
      <c r="A156" s="268">
        <v>146</v>
      </c>
      <c r="B156" s="277" t="s">
        <v>99</v>
      </c>
      <c r="C156" s="278">
        <v>52.5</v>
      </c>
      <c r="D156" s="279">
        <v>53.016666666666673</v>
      </c>
      <c r="E156" s="279">
        <v>51.783333333333346</v>
      </c>
      <c r="F156" s="279">
        <v>51.06666666666667</v>
      </c>
      <c r="G156" s="279">
        <v>49.833333333333343</v>
      </c>
      <c r="H156" s="279">
        <v>53.733333333333348</v>
      </c>
      <c r="I156" s="279">
        <v>54.966666666666683</v>
      </c>
      <c r="J156" s="279">
        <v>55.683333333333351</v>
      </c>
      <c r="K156" s="277">
        <v>54.25</v>
      </c>
      <c r="L156" s="277">
        <v>52.3</v>
      </c>
      <c r="M156" s="277">
        <v>259.04311000000001</v>
      </c>
    </row>
    <row r="157" spans="1:13">
      <c r="A157" s="268">
        <v>147</v>
      </c>
      <c r="B157" s="277" t="s">
        <v>367</v>
      </c>
      <c r="C157" s="278">
        <v>283.35000000000002</v>
      </c>
      <c r="D157" s="279">
        <v>284</v>
      </c>
      <c r="E157" s="279">
        <v>281.35000000000002</v>
      </c>
      <c r="F157" s="279">
        <v>279.35000000000002</v>
      </c>
      <c r="G157" s="279">
        <v>276.70000000000005</v>
      </c>
      <c r="H157" s="279">
        <v>286</v>
      </c>
      <c r="I157" s="279">
        <v>288.64999999999998</v>
      </c>
      <c r="J157" s="279">
        <v>290.64999999999998</v>
      </c>
      <c r="K157" s="277">
        <v>286.64999999999998</v>
      </c>
      <c r="L157" s="277">
        <v>282</v>
      </c>
      <c r="M157" s="277">
        <v>0.28615000000000002</v>
      </c>
    </row>
    <row r="158" spans="1:13">
      <c r="A158" s="268">
        <v>148</v>
      </c>
      <c r="B158" s="277" t="s">
        <v>366</v>
      </c>
      <c r="C158" s="278">
        <v>2539.25</v>
      </c>
      <c r="D158" s="279">
        <v>2572.4333333333334</v>
      </c>
      <c r="E158" s="279">
        <v>2496.8666666666668</v>
      </c>
      <c r="F158" s="279">
        <v>2454.4833333333336</v>
      </c>
      <c r="G158" s="279">
        <v>2378.916666666667</v>
      </c>
      <c r="H158" s="279">
        <v>2614.8166666666666</v>
      </c>
      <c r="I158" s="279">
        <v>2690.3833333333332</v>
      </c>
      <c r="J158" s="279">
        <v>2732.7666666666664</v>
      </c>
      <c r="K158" s="277">
        <v>2648</v>
      </c>
      <c r="L158" s="277">
        <v>2530.0500000000002</v>
      </c>
      <c r="M158" s="277">
        <v>0.28389999999999999</v>
      </c>
    </row>
    <row r="159" spans="1:13">
      <c r="A159" s="268">
        <v>149</v>
      </c>
      <c r="B159" s="277" t="s">
        <v>368</v>
      </c>
      <c r="C159" s="278">
        <v>508.4</v>
      </c>
      <c r="D159" s="279">
        <v>506.5</v>
      </c>
      <c r="E159" s="279">
        <v>503.1</v>
      </c>
      <c r="F159" s="279">
        <v>497.8</v>
      </c>
      <c r="G159" s="279">
        <v>494.40000000000003</v>
      </c>
      <c r="H159" s="279">
        <v>511.8</v>
      </c>
      <c r="I159" s="279">
        <v>515.20000000000005</v>
      </c>
      <c r="J159" s="279">
        <v>520.5</v>
      </c>
      <c r="K159" s="277">
        <v>509.9</v>
      </c>
      <c r="L159" s="277">
        <v>501.2</v>
      </c>
      <c r="M159" s="277">
        <v>0.10677</v>
      </c>
    </row>
    <row r="160" spans="1:13">
      <c r="A160" s="268">
        <v>150</v>
      </c>
      <c r="B160" s="277" t="s">
        <v>2940</v>
      </c>
      <c r="C160" s="278">
        <v>477.05</v>
      </c>
      <c r="D160" s="279">
        <v>479.85000000000008</v>
      </c>
      <c r="E160" s="279">
        <v>472.30000000000018</v>
      </c>
      <c r="F160" s="279">
        <v>467.55000000000013</v>
      </c>
      <c r="G160" s="279">
        <v>460.00000000000023</v>
      </c>
      <c r="H160" s="279">
        <v>484.60000000000014</v>
      </c>
      <c r="I160" s="279">
        <v>492.15</v>
      </c>
      <c r="J160" s="279">
        <v>496.90000000000009</v>
      </c>
      <c r="K160" s="277">
        <v>487.4</v>
      </c>
      <c r="L160" s="277">
        <v>475.1</v>
      </c>
      <c r="M160" s="277">
        <v>0.16988</v>
      </c>
    </row>
    <row r="161" spans="1:13">
      <c r="A161" s="268">
        <v>151</v>
      </c>
      <c r="B161" s="277" t="s">
        <v>370</v>
      </c>
      <c r="C161" s="278">
        <v>133.80000000000001</v>
      </c>
      <c r="D161" s="279">
        <v>134.4</v>
      </c>
      <c r="E161" s="279">
        <v>132.4</v>
      </c>
      <c r="F161" s="279">
        <v>131</v>
      </c>
      <c r="G161" s="279">
        <v>129</v>
      </c>
      <c r="H161" s="279">
        <v>135.80000000000001</v>
      </c>
      <c r="I161" s="279">
        <v>137.80000000000001</v>
      </c>
      <c r="J161" s="279">
        <v>139.20000000000002</v>
      </c>
      <c r="K161" s="277">
        <v>136.4</v>
      </c>
      <c r="L161" s="277">
        <v>133</v>
      </c>
      <c r="M161" s="277">
        <v>15.370839999999999</v>
      </c>
    </row>
    <row r="162" spans="1:13">
      <c r="A162" s="268">
        <v>152</v>
      </c>
      <c r="B162" s="277" t="s">
        <v>244</v>
      </c>
      <c r="C162" s="278">
        <v>71.3</v>
      </c>
      <c r="D162" s="279">
        <v>73.150000000000006</v>
      </c>
      <c r="E162" s="279">
        <v>69.050000000000011</v>
      </c>
      <c r="F162" s="279">
        <v>66.800000000000011</v>
      </c>
      <c r="G162" s="279">
        <v>62.700000000000017</v>
      </c>
      <c r="H162" s="279">
        <v>75.400000000000006</v>
      </c>
      <c r="I162" s="279">
        <v>79.5</v>
      </c>
      <c r="J162" s="279">
        <v>81.75</v>
      </c>
      <c r="K162" s="277">
        <v>77.25</v>
      </c>
      <c r="L162" s="277">
        <v>70.900000000000006</v>
      </c>
      <c r="M162" s="277">
        <v>74.155730000000005</v>
      </c>
    </row>
    <row r="163" spans="1:13">
      <c r="A163" s="268">
        <v>153</v>
      </c>
      <c r="B163" s="277" t="s">
        <v>369</v>
      </c>
      <c r="C163" s="278">
        <v>70.150000000000006</v>
      </c>
      <c r="D163" s="279">
        <v>70.05</v>
      </c>
      <c r="E163" s="279">
        <v>69.199999999999989</v>
      </c>
      <c r="F163" s="279">
        <v>68.249999999999986</v>
      </c>
      <c r="G163" s="279">
        <v>67.399999999999977</v>
      </c>
      <c r="H163" s="279">
        <v>71</v>
      </c>
      <c r="I163" s="279">
        <v>71.849999999999994</v>
      </c>
      <c r="J163" s="279">
        <v>72.800000000000011</v>
      </c>
      <c r="K163" s="277">
        <v>70.900000000000006</v>
      </c>
      <c r="L163" s="277">
        <v>69.099999999999994</v>
      </c>
      <c r="M163" s="277">
        <v>17.239750000000001</v>
      </c>
    </row>
    <row r="164" spans="1:13">
      <c r="A164" s="268">
        <v>154</v>
      </c>
      <c r="B164" s="277" t="s">
        <v>100</v>
      </c>
      <c r="C164" s="278">
        <v>83.85</v>
      </c>
      <c r="D164" s="279">
        <v>84.533333333333331</v>
      </c>
      <c r="E164" s="279">
        <v>82.566666666666663</v>
      </c>
      <c r="F164" s="279">
        <v>81.283333333333331</v>
      </c>
      <c r="G164" s="279">
        <v>79.316666666666663</v>
      </c>
      <c r="H164" s="279">
        <v>85.816666666666663</v>
      </c>
      <c r="I164" s="279">
        <v>87.783333333333331</v>
      </c>
      <c r="J164" s="279">
        <v>89.066666666666663</v>
      </c>
      <c r="K164" s="277">
        <v>86.5</v>
      </c>
      <c r="L164" s="277">
        <v>83.25</v>
      </c>
      <c r="M164" s="277">
        <v>106.45434</v>
      </c>
    </row>
    <row r="165" spans="1:13">
      <c r="A165" s="268">
        <v>155</v>
      </c>
      <c r="B165" s="277" t="s">
        <v>375</v>
      </c>
      <c r="C165" s="278">
        <v>1815.7</v>
      </c>
      <c r="D165" s="279">
        <v>1823.2666666666667</v>
      </c>
      <c r="E165" s="279">
        <v>1792.6333333333332</v>
      </c>
      <c r="F165" s="279">
        <v>1769.5666666666666</v>
      </c>
      <c r="G165" s="279">
        <v>1738.9333333333332</v>
      </c>
      <c r="H165" s="279">
        <v>1846.3333333333333</v>
      </c>
      <c r="I165" s="279">
        <v>1876.9666666666669</v>
      </c>
      <c r="J165" s="279">
        <v>1900.0333333333333</v>
      </c>
      <c r="K165" s="277">
        <v>1853.9</v>
      </c>
      <c r="L165" s="277">
        <v>1800.2</v>
      </c>
      <c r="M165" s="277">
        <v>9.4310000000000005E-2</v>
      </c>
    </row>
    <row r="166" spans="1:13">
      <c r="A166" s="268">
        <v>156</v>
      </c>
      <c r="B166" s="277" t="s">
        <v>376</v>
      </c>
      <c r="C166" s="278">
        <v>2126.4499999999998</v>
      </c>
      <c r="D166" s="279">
        <v>2105.4666666666667</v>
      </c>
      <c r="E166" s="279">
        <v>2064.9833333333336</v>
      </c>
      <c r="F166" s="279">
        <v>2003.5166666666669</v>
      </c>
      <c r="G166" s="279">
        <v>1963.0333333333338</v>
      </c>
      <c r="H166" s="279">
        <v>2166.9333333333334</v>
      </c>
      <c r="I166" s="279">
        <v>2207.4166666666661</v>
      </c>
      <c r="J166" s="279">
        <v>2268.8833333333332</v>
      </c>
      <c r="K166" s="277">
        <v>2145.9499999999998</v>
      </c>
      <c r="L166" s="277">
        <v>2044</v>
      </c>
      <c r="M166" s="277">
        <v>0.20860999999999999</v>
      </c>
    </row>
    <row r="167" spans="1:13">
      <c r="A167" s="268">
        <v>157</v>
      </c>
      <c r="B167" s="277" t="s">
        <v>372</v>
      </c>
      <c r="C167" s="278">
        <v>412.95</v>
      </c>
      <c r="D167" s="279">
        <v>415.98333333333335</v>
      </c>
      <c r="E167" s="279">
        <v>406.9666666666667</v>
      </c>
      <c r="F167" s="279">
        <v>400.98333333333335</v>
      </c>
      <c r="G167" s="279">
        <v>391.9666666666667</v>
      </c>
      <c r="H167" s="279">
        <v>421.9666666666667</v>
      </c>
      <c r="I167" s="279">
        <v>430.98333333333335</v>
      </c>
      <c r="J167" s="279">
        <v>436.9666666666667</v>
      </c>
      <c r="K167" s="277">
        <v>425</v>
      </c>
      <c r="L167" s="277">
        <v>410</v>
      </c>
      <c r="M167" s="277">
        <v>0.16572999999999999</v>
      </c>
    </row>
    <row r="168" spans="1:13">
      <c r="A168" s="268">
        <v>158</v>
      </c>
      <c r="B168" s="277" t="s">
        <v>382</v>
      </c>
      <c r="C168" s="278">
        <v>217.4</v>
      </c>
      <c r="D168" s="279">
        <v>221.83333333333334</v>
      </c>
      <c r="E168" s="279">
        <v>211.66666666666669</v>
      </c>
      <c r="F168" s="279">
        <v>205.93333333333334</v>
      </c>
      <c r="G168" s="279">
        <v>195.76666666666668</v>
      </c>
      <c r="H168" s="279">
        <v>227.56666666666669</v>
      </c>
      <c r="I168" s="279">
        <v>237.73333333333338</v>
      </c>
      <c r="J168" s="279">
        <v>243.4666666666667</v>
      </c>
      <c r="K168" s="277">
        <v>232</v>
      </c>
      <c r="L168" s="277">
        <v>216.1</v>
      </c>
      <c r="M168" s="277">
        <v>1.5998000000000001</v>
      </c>
    </row>
    <row r="169" spans="1:13">
      <c r="A169" s="268">
        <v>159</v>
      </c>
      <c r="B169" s="277" t="s">
        <v>373</v>
      </c>
      <c r="C169" s="278">
        <v>87.85</v>
      </c>
      <c r="D169" s="279">
        <v>88.633333333333326</v>
      </c>
      <c r="E169" s="279">
        <v>86.466666666666654</v>
      </c>
      <c r="F169" s="279">
        <v>85.083333333333329</v>
      </c>
      <c r="G169" s="279">
        <v>82.916666666666657</v>
      </c>
      <c r="H169" s="279">
        <v>90.016666666666652</v>
      </c>
      <c r="I169" s="279">
        <v>92.183333333333337</v>
      </c>
      <c r="J169" s="279">
        <v>93.566666666666649</v>
      </c>
      <c r="K169" s="277">
        <v>90.8</v>
      </c>
      <c r="L169" s="277">
        <v>87.25</v>
      </c>
      <c r="M169" s="277">
        <v>0.17885000000000001</v>
      </c>
    </row>
    <row r="170" spans="1:13">
      <c r="A170" s="268">
        <v>160</v>
      </c>
      <c r="B170" s="277" t="s">
        <v>374</v>
      </c>
      <c r="C170" s="278">
        <v>148.9</v>
      </c>
      <c r="D170" s="279">
        <v>150.5</v>
      </c>
      <c r="E170" s="279">
        <v>145.30000000000001</v>
      </c>
      <c r="F170" s="279">
        <v>141.70000000000002</v>
      </c>
      <c r="G170" s="279">
        <v>136.50000000000003</v>
      </c>
      <c r="H170" s="279">
        <v>154.1</v>
      </c>
      <c r="I170" s="279">
        <v>159.29999999999998</v>
      </c>
      <c r="J170" s="279">
        <v>162.89999999999998</v>
      </c>
      <c r="K170" s="277">
        <v>155.69999999999999</v>
      </c>
      <c r="L170" s="277">
        <v>146.9</v>
      </c>
      <c r="M170" s="277">
        <v>0.95282</v>
      </c>
    </row>
    <row r="171" spans="1:13">
      <c r="A171" s="268">
        <v>161</v>
      </c>
      <c r="B171" s="277" t="s">
        <v>245</v>
      </c>
      <c r="C171" s="278">
        <v>122.25</v>
      </c>
      <c r="D171" s="279">
        <v>123.01666666666667</v>
      </c>
      <c r="E171" s="279">
        <v>121.13333333333333</v>
      </c>
      <c r="F171" s="279">
        <v>120.01666666666667</v>
      </c>
      <c r="G171" s="279">
        <v>118.13333333333333</v>
      </c>
      <c r="H171" s="279">
        <v>124.13333333333333</v>
      </c>
      <c r="I171" s="279">
        <v>126.01666666666668</v>
      </c>
      <c r="J171" s="279">
        <v>127.13333333333333</v>
      </c>
      <c r="K171" s="277">
        <v>124.9</v>
      </c>
      <c r="L171" s="277">
        <v>121.9</v>
      </c>
      <c r="M171" s="277">
        <v>1.3085500000000001</v>
      </c>
    </row>
    <row r="172" spans="1:13">
      <c r="A172" s="268">
        <v>162</v>
      </c>
      <c r="B172" s="277" t="s">
        <v>378</v>
      </c>
      <c r="C172" s="278">
        <v>5312.15</v>
      </c>
      <c r="D172" s="279">
        <v>5331.2333333333336</v>
      </c>
      <c r="E172" s="279">
        <v>5287.4666666666672</v>
      </c>
      <c r="F172" s="279">
        <v>5262.7833333333338</v>
      </c>
      <c r="G172" s="279">
        <v>5219.0166666666673</v>
      </c>
      <c r="H172" s="279">
        <v>5355.916666666667</v>
      </c>
      <c r="I172" s="279">
        <v>5399.6833333333334</v>
      </c>
      <c r="J172" s="279">
        <v>5424.3666666666668</v>
      </c>
      <c r="K172" s="277">
        <v>5375</v>
      </c>
      <c r="L172" s="277">
        <v>5306.55</v>
      </c>
      <c r="M172" s="277">
        <v>1.9650000000000001E-2</v>
      </c>
    </row>
    <row r="173" spans="1:13">
      <c r="A173" s="268">
        <v>163</v>
      </c>
      <c r="B173" s="277" t="s">
        <v>379</v>
      </c>
      <c r="C173" s="278">
        <v>1588.6</v>
      </c>
      <c r="D173" s="279">
        <v>1579.6666666666667</v>
      </c>
      <c r="E173" s="279">
        <v>1562.4333333333334</v>
      </c>
      <c r="F173" s="279">
        <v>1536.2666666666667</v>
      </c>
      <c r="G173" s="279">
        <v>1519.0333333333333</v>
      </c>
      <c r="H173" s="279">
        <v>1605.8333333333335</v>
      </c>
      <c r="I173" s="279">
        <v>1623.0666666666666</v>
      </c>
      <c r="J173" s="279">
        <v>1649.2333333333336</v>
      </c>
      <c r="K173" s="277">
        <v>1596.9</v>
      </c>
      <c r="L173" s="277">
        <v>1553.5</v>
      </c>
      <c r="M173" s="277">
        <v>0.44706000000000001</v>
      </c>
    </row>
    <row r="174" spans="1:13">
      <c r="A174" s="268">
        <v>164</v>
      </c>
      <c r="B174" s="277" t="s">
        <v>101</v>
      </c>
      <c r="C174" s="278">
        <v>495.55</v>
      </c>
      <c r="D174" s="279">
        <v>492.05</v>
      </c>
      <c r="E174" s="279">
        <v>485.70000000000005</v>
      </c>
      <c r="F174" s="279">
        <v>475.85</v>
      </c>
      <c r="G174" s="279">
        <v>469.50000000000006</v>
      </c>
      <c r="H174" s="279">
        <v>501.90000000000003</v>
      </c>
      <c r="I174" s="279">
        <v>508.25000000000006</v>
      </c>
      <c r="J174" s="279">
        <v>518.1</v>
      </c>
      <c r="K174" s="277">
        <v>498.4</v>
      </c>
      <c r="L174" s="277">
        <v>482.2</v>
      </c>
      <c r="M174" s="277">
        <v>27.683119999999999</v>
      </c>
    </row>
    <row r="175" spans="1:13">
      <c r="A175" s="268">
        <v>165</v>
      </c>
      <c r="B175" s="277" t="s">
        <v>387</v>
      </c>
      <c r="C175" s="278">
        <v>44.25</v>
      </c>
      <c r="D175" s="279">
        <v>44.583333333333336</v>
      </c>
      <c r="E175" s="279">
        <v>43.666666666666671</v>
      </c>
      <c r="F175" s="279">
        <v>43.083333333333336</v>
      </c>
      <c r="G175" s="279">
        <v>42.166666666666671</v>
      </c>
      <c r="H175" s="279">
        <v>45.166666666666671</v>
      </c>
      <c r="I175" s="279">
        <v>46.083333333333343</v>
      </c>
      <c r="J175" s="279">
        <v>46.666666666666671</v>
      </c>
      <c r="K175" s="277">
        <v>45.5</v>
      </c>
      <c r="L175" s="277">
        <v>44</v>
      </c>
      <c r="M175" s="277">
        <v>2.53281</v>
      </c>
    </row>
    <row r="176" spans="1:13">
      <c r="A176" s="268">
        <v>166</v>
      </c>
      <c r="B176" s="277" t="s">
        <v>1396</v>
      </c>
      <c r="C176" s="278">
        <v>3561.6</v>
      </c>
      <c r="D176" s="279">
        <v>3600.5333333333333</v>
      </c>
      <c r="E176" s="279">
        <v>3511.0666666666666</v>
      </c>
      <c r="F176" s="279">
        <v>3460.5333333333333</v>
      </c>
      <c r="G176" s="279">
        <v>3371.0666666666666</v>
      </c>
      <c r="H176" s="279">
        <v>3651.0666666666666</v>
      </c>
      <c r="I176" s="279">
        <v>3740.5333333333328</v>
      </c>
      <c r="J176" s="279">
        <v>3791.0666666666666</v>
      </c>
      <c r="K176" s="277">
        <v>3690</v>
      </c>
      <c r="L176" s="277">
        <v>3550</v>
      </c>
      <c r="M176" s="277">
        <v>0.46737000000000001</v>
      </c>
    </row>
    <row r="177" spans="1:13">
      <c r="A177" s="268">
        <v>167</v>
      </c>
      <c r="B177" s="277" t="s">
        <v>103</v>
      </c>
      <c r="C177" s="278">
        <v>24.2</v>
      </c>
      <c r="D177" s="279">
        <v>24.133333333333336</v>
      </c>
      <c r="E177" s="279">
        <v>23.566666666666674</v>
      </c>
      <c r="F177" s="279">
        <v>22.933333333333337</v>
      </c>
      <c r="G177" s="279">
        <v>22.366666666666674</v>
      </c>
      <c r="H177" s="279">
        <v>24.766666666666673</v>
      </c>
      <c r="I177" s="279">
        <v>25.333333333333336</v>
      </c>
      <c r="J177" s="279">
        <v>25.966666666666672</v>
      </c>
      <c r="K177" s="277">
        <v>24.7</v>
      </c>
      <c r="L177" s="277">
        <v>23.5</v>
      </c>
      <c r="M177" s="277">
        <v>206.61331000000001</v>
      </c>
    </row>
    <row r="178" spans="1:13">
      <c r="A178" s="268">
        <v>168</v>
      </c>
      <c r="B178" s="277" t="s">
        <v>388</v>
      </c>
      <c r="C178" s="278">
        <v>199.25</v>
      </c>
      <c r="D178" s="279">
        <v>201.71666666666667</v>
      </c>
      <c r="E178" s="279">
        <v>195.03333333333333</v>
      </c>
      <c r="F178" s="279">
        <v>190.81666666666666</v>
      </c>
      <c r="G178" s="279">
        <v>184.13333333333333</v>
      </c>
      <c r="H178" s="279">
        <v>205.93333333333334</v>
      </c>
      <c r="I178" s="279">
        <v>212.61666666666667</v>
      </c>
      <c r="J178" s="279">
        <v>216.83333333333334</v>
      </c>
      <c r="K178" s="277">
        <v>208.4</v>
      </c>
      <c r="L178" s="277">
        <v>197.5</v>
      </c>
      <c r="M178" s="277">
        <v>5.4875499999999997</v>
      </c>
    </row>
    <row r="179" spans="1:13">
      <c r="A179" s="268">
        <v>169</v>
      </c>
      <c r="B179" s="277" t="s">
        <v>380</v>
      </c>
      <c r="C179" s="278">
        <v>882.6</v>
      </c>
      <c r="D179" s="279">
        <v>893.06666666666661</v>
      </c>
      <c r="E179" s="279">
        <v>862.78333333333319</v>
      </c>
      <c r="F179" s="279">
        <v>842.96666666666658</v>
      </c>
      <c r="G179" s="279">
        <v>812.68333333333317</v>
      </c>
      <c r="H179" s="279">
        <v>912.88333333333321</v>
      </c>
      <c r="I179" s="279">
        <v>943.16666666666652</v>
      </c>
      <c r="J179" s="279">
        <v>962.98333333333323</v>
      </c>
      <c r="K179" s="277">
        <v>923.35</v>
      </c>
      <c r="L179" s="277">
        <v>873.25</v>
      </c>
      <c r="M179" s="277">
        <v>0.65280000000000005</v>
      </c>
    </row>
    <row r="180" spans="1:13">
      <c r="A180" s="268">
        <v>170</v>
      </c>
      <c r="B180" s="277" t="s">
        <v>246</v>
      </c>
      <c r="C180" s="278">
        <v>529.70000000000005</v>
      </c>
      <c r="D180" s="279">
        <v>530.5333333333333</v>
      </c>
      <c r="E180" s="279">
        <v>523.16666666666663</v>
      </c>
      <c r="F180" s="279">
        <v>516.63333333333333</v>
      </c>
      <c r="G180" s="279">
        <v>509.26666666666665</v>
      </c>
      <c r="H180" s="279">
        <v>537.06666666666661</v>
      </c>
      <c r="I180" s="279">
        <v>544.43333333333339</v>
      </c>
      <c r="J180" s="279">
        <v>550.96666666666658</v>
      </c>
      <c r="K180" s="277">
        <v>537.9</v>
      </c>
      <c r="L180" s="277">
        <v>524</v>
      </c>
      <c r="M180" s="277">
        <v>0.73492999999999997</v>
      </c>
    </row>
    <row r="181" spans="1:13">
      <c r="A181" s="268">
        <v>171</v>
      </c>
      <c r="B181" s="277" t="s">
        <v>104</v>
      </c>
      <c r="C181" s="278">
        <v>708.25</v>
      </c>
      <c r="D181" s="279">
        <v>710.58333333333337</v>
      </c>
      <c r="E181" s="279">
        <v>698.16666666666674</v>
      </c>
      <c r="F181" s="279">
        <v>688.08333333333337</v>
      </c>
      <c r="G181" s="279">
        <v>675.66666666666674</v>
      </c>
      <c r="H181" s="279">
        <v>720.66666666666674</v>
      </c>
      <c r="I181" s="279">
        <v>733.08333333333348</v>
      </c>
      <c r="J181" s="279">
        <v>743.16666666666674</v>
      </c>
      <c r="K181" s="277">
        <v>723</v>
      </c>
      <c r="L181" s="277">
        <v>700.5</v>
      </c>
      <c r="M181" s="277">
        <v>14.265129999999999</v>
      </c>
    </row>
    <row r="182" spans="1:13">
      <c r="A182" s="268">
        <v>172</v>
      </c>
      <c r="B182" s="277" t="s">
        <v>247</v>
      </c>
      <c r="C182" s="278">
        <v>390</v>
      </c>
      <c r="D182" s="279">
        <v>391.98333333333335</v>
      </c>
      <c r="E182" s="279">
        <v>385.2166666666667</v>
      </c>
      <c r="F182" s="279">
        <v>380.43333333333334</v>
      </c>
      <c r="G182" s="279">
        <v>373.66666666666669</v>
      </c>
      <c r="H182" s="279">
        <v>396.76666666666671</v>
      </c>
      <c r="I182" s="279">
        <v>403.53333333333336</v>
      </c>
      <c r="J182" s="279">
        <v>408.31666666666672</v>
      </c>
      <c r="K182" s="277">
        <v>398.75</v>
      </c>
      <c r="L182" s="277">
        <v>387.2</v>
      </c>
      <c r="M182" s="277">
        <v>0.48431000000000002</v>
      </c>
    </row>
    <row r="183" spans="1:13">
      <c r="A183" s="268">
        <v>173</v>
      </c>
      <c r="B183" s="277" t="s">
        <v>248</v>
      </c>
      <c r="C183" s="278">
        <v>903.4</v>
      </c>
      <c r="D183" s="279">
        <v>905.06666666666661</v>
      </c>
      <c r="E183" s="279">
        <v>884.63333333333321</v>
      </c>
      <c r="F183" s="279">
        <v>865.86666666666656</v>
      </c>
      <c r="G183" s="279">
        <v>845.43333333333317</v>
      </c>
      <c r="H183" s="279">
        <v>923.83333333333326</v>
      </c>
      <c r="I183" s="279">
        <v>944.26666666666665</v>
      </c>
      <c r="J183" s="279">
        <v>963.0333333333333</v>
      </c>
      <c r="K183" s="277">
        <v>925.5</v>
      </c>
      <c r="L183" s="277">
        <v>886.3</v>
      </c>
      <c r="M183" s="277">
        <v>5.3872999999999998</v>
      </c>
    </row>
    <row r="184" spans="1:13">
      <c r="A184" s="268">
        <v>174</v>
      </c>
      <c r="B184" s="277" t="s">
        <v>389</v>
      </c>
      <c r="C184" s="278">
        <v>84.45</v>
      </c>
      <c r="D184" s="279">
        <v>85.05</v>
      </c>
      <c r="E184" s="279">
        <v>83.399999999999991</v>
      </c>
      <c r="F184" s="279">
        <v>82.35</v>
      </c>
      <c r="G184" s="279">
        <v>80.699999999999989</v>
      </c>
      <c r="H184" s="279">
        <v>86.1</v>
      </c>
      <c r="I184" s="279">
        <v>87.75</v>
      </c>
      <c r="J184" s="279">
        <v>88.8</v>
      </c>
      <c r="K184" s="277">
        <v>86.7</v>
      </c>
      <c r="L184" s="277">
        <v>84</v>
      </c>
      <c r="M184" s="277">
        <v>1.0871599999999999</v>
      </c>
    </row>
    <row r="185" spans="1:13">
      <c r="A185" s="268">
        <v>175</v>
      </c>
      <c r="B185" s="277" t="s">
        <v>381</v>
      </c>
      <c r="C185" s="278">
        <v>393</v>
      </c>
      <c r="D185" s="279">
        <v>389.15000000000003</v>
      </c>
      <c r="E185" s="279">
        <v>381.90000000000009</v>
      </c>
      <c r="F185" s="279">
        <v>370.80000000000007</v>
      </c>
      <c r="G185" s="279">
        <v>363.55000000000013</v>
      </c>
      <c r="H185" s="279">
        <v>400.25000000000006</v>
      </c>
      <c r="I185" s="279">
        <v>407.49999999999994</v>
      </c>
      <c r="J185" s="279">
        <v>418.6</v>
      </c>
      <c r="K185" s="277">
        <v>396.4</v>
      </c>
      <c r="L185" s="277">
        <v>378.05</v>
      </c>
      <c r="M185" s="277">
        <v>40.176020000000001</v>
      </c>
    </row>
    <row r="186" spans="1:13">
      <c r="A186" s="268">
        <v>176</v>
      </c>
      <c r="B186" s="277" t="s">
        <v>249</v>
      </c>
      <c r="C186" s="278">
        <v>193</v>
      </c>
      <c r="D186" s="279">
        <v>193.48333333333335</v>
      </c>
      <c r="E186" s="279">
        <v>190.3666666666667</v>
      </c>
      <c r="F186" s="279">
        <v>187.73333333333335</v>
      </c>
      <c r="G186" s="279">
        <v>184.6166666666667</v>
      </c>
      <c r="H186" s="279">
        <v>196.1166666666667</v>
      </c>
      <c r="I186" s="279">
        <v>199.23333333333338</v>
      </c>
      <c r="J186" s="279">
        <v>201.8666666666667</v>
      </c>
      <c r="K186" s="277">
        <v>196.6</v>
      </c>
      <c r="L186" s="277">
        <v>190.85</v>
      </c>
      <c r="M186" s="277">
        <v>2.5104099999999998</v>
      </c>
    </row>
    <row r="187" spans="1:13">
      <c r="A187" s="268">
        <v>177</v>
      </c>
      <c r="B187" s="277" t="s">
        <v>105</v>
      </c>
      <c r="C187" s="278">
        <v>744.7</v>
      </c>
      <c r="D187" s="279">
        <v>745.01666666666677</v>
      </c>
      <c r="E187" s="279">
        <v>737.68333333333351</v>
      </c>
      <c r="F187" s="279">
        <v>730.66666666666674</v>
      </c>
      <c r="G187" s="279">
        <v>723.33333333333348</v>
      </c>
      <c r="H187" s="279">
        <v>752.03333333333353</v>
      </c>
      <c r="I187" s="279">
        <v>759.36666666666679</v>
      </c>
      <c r="J187" s="279">
        <v>766.38333333333355</v>
      </c>
      <c r="K187" s="277">
        <v>752.35</v>
      </c>
      <c r="L187" s="277">
        <v>738</v>
      </c>
      <c r="M187" s="277">
        <v>28.136520000000001</v>
      </c>
    </row>
    <row r="188" spans="1:13">
      <c r="A188" s="268">
        <v>178</v>
      </c>
      <c r="B188" s="277" t="s">
        <v>383</v>
      </c>
      <c r="C188" s="278">
        <v>72.7</v>
      </c>
      <c r="D188" s="279">
        <v>73</v>
      </c>
      <c r="E188" s="279">
        <v>72.2</v>
      </c>
      <c r="F188" s="279">
        <v>71.7</v>
      </c>
      <c r="G188" s="279">
        <v>70.900000000000006</v>
      </c>
      <c r="H188" s="279">
        <v>73.5</v>
      </c>
      <c r="I188" s="279">
        <v>74.300000000000011</v>
      </c>
      <c r="J188" s="279">
        <v>74.8</v>
      </c>
      <c r="K188" s="277">
        <v>73.8</v>
      </c>
      <c r="L188" s="277">
        <v>72.5</v>
      </c>
      <c r="M188" s="277">
        <v>1.4853000000000001</v>
      </c>
    </row>
    <row r="189" spans="1:13">
      <c r="A189" s="268">
        <v>179</v>
      </c>
      <c r="B189" s="277" t="s">
        <v>384</v>
      </c>
      <c r="C189" s="278">
        <v>543.54999999999995</v>
      </c>
      <c r="D189" s="279">
        <v>547.2166666666667</v>
      </c>
      <c r="E189" s="279">
        <v>538.43333333333339</v>
      </c>
      <c r="F189" s="279">
        <v>533.31666666666672</v>
      </c>
      <c r="G189" s="279">
        <v>524.53333333333342</v>
      </c>
      <c r="H189" s="279">
        <v>552.33333333333337</v>
      </c>
      <c r="I189" s="279">
        <v>561.11666666666667</v>
      </c>
      <c r="J189" s="279">
        <v>566.23333333333335</v>
      </c>
      <c r="K189" s="277">
        <v>556</v>
      </c>
      <c r="L189" s="277">
        <v>542.1</v>
      </c>
      <c r="M189" s="277">
        <v>0.12175999999999999</v>
      </c>
    </row>
    <row r="190" spans="1:13">
      <c r="A190" s="268">
        <v>180</v>
      </c>
      <c r="B190" s="277" t="s">
        <v>1439</v>
      </c>
      <c r="C190" s="278">
        <v>204.4</v>
      </c>
      <c r="D190" s="279">
        <v>209.68333333333331</v>
      </c>
      <c r="E190" s="279">
        <v>197.51666666666662</v>
      </c>
      <c r="F190" s="279">
        <v>190.63333333333333</v>
      </c>
      <c r="G190" s="279">
        <v>178.46666666666664</v>
      </c>
      <c r="H190" s="279">
        <v>216.56666666666661</v>
      </c>
      <c r="I190" s="279">
        <v>228.73333333333329</v>
      </c>
      <c r="J190" s="279">
        <v>235.61666666666659</v>
      </c>
      <c r="K190" s="277">
        <v>221.85</v>
      </c>
      <c r="L190" s="277">
        <v>202.8</v>
      </c>
      <c r="M190" s="277">
        <v>4.4470700000000001</v>
      </c>
    </row>
    <row r="191" spans="1:13">
      <c r="A191" s="268">
        <v>181</v>
      </c>
      <c r="B191" s="277" t="s">
        <v>390</v>
      </c>
      <c r="C191" s="278">
        <v>64.95</v>
      </c>
      <c r="D191" s="279">
        <v>65.716666666666669</v>
      </c>
      <c r="E191" s="279">
        <v>63.733333333333334</v>
      </c>
      <c r="F191" s="279">
        <v>62.516666666666666</v>
      </c>
      <c r="G191" s="279">
        <v>60.533333333333331</v>
      </c>
      <c r="H191" s="279">
        <v>66.933333333333337</v>
      </c>
      <c r="I191" s="279">
        <v>68.916666666666686</v>
      </c>
      <c r="J191" s="279">
        <v>70.13333333333334</v>
      </c>
      <c r="K191" s="277">
        <v>67.7</v>
      </c>
      <c r="L191" s="277">
        <v>64.5</v>
      </c>
      <c r="M191" s="277">
        <v>6.7737499999999997</v>
      </c>
    </row>
    <row r="192" spans="1:13">
      <c r="A192" s="268">
        <v>182</v>
      </c>
      <c r="B192" s="277" t="s">
        <v>250</v>
      </c>
      <c r="C192" s="278">
        <v>190</v>
      </c>
      <c r="D192" s="279">
        <v>190.9</v>
      </c>
      <c r="E192" s="279">
        <v>187.20000000000002</v>
      </c>
      <c r="F192" s="279">
        <v>184.4</v>
      </c>
      <c r="G192" s="279">
        <v>180.70000000000002</v>
      </c>
      <c r="H192" s="279">
        <v>193.70000000000002</v>
      </c>
      <c r="I192" s="279">
        <v>197.4</v>
      </c>
      <c r="J192" s="279">
        <v>200.20000000000002</v>
      </c>
      <c r="K192" s="277">
        <v>194.6</v>
      </c>
      <c r="L192" s="277">
        <v>188.1</v>
      </c>
      <c r="M192" s="277">
        <v>2.4064800000000002</v>
      </c>
    </row>
    <row r="193" spans="1:13">
      <c r="A193" s="268">
        <v>183</v>
      </c>
      <c r="B193" s="277" t="s">
        <v>385</v>
      </c>
      <c r="C193" s="278">
        <v>322.95</v>
      </c>
      <c r="D193" s="279">
        <v>323.49999999999994</v>
      </c>
      <c r="E193" s="279">
        <v>318.09999999999991</v>
      </c>
      <c r="F193" s="279">
        <v>313.24999999999994</v>
      </c>
      <c r="G193" s="279">
        <v>307.84999999999991</v>
      </c>
      <c r="H193" s="279">
        <v>328.34999999999991</v>
      </c>
      <c r="I193" s="279">
        <v>333.74999999999989</v>
      </c>
      <c r="J193" s="279">
        <v>338.59999999999991</v>
      </c>
      <c r="K193" s="277">
        <v>328.9</v>
      </c>
      <c r="L193" s="277">
        <v>318.64999999999998</v>
      </c>
      <c r="M193" s="277">
        <v>0.35269</v>
      </c>
    </row>
    <row r="194" spans="1:13">
      <c r="A194" s="268">
        <v>184</v>
      </c>
      <c r="B194" s="277" t="s">
        <v>386</v>
      </c>
      <c r="C194" s="278">
        <v>293.35000000000002</v>
      </c>
      <c r="D194" s="279">
        <v>297.7</v>
      </c>
      <c r="E194" s="279">
        <v>286.89999999999998</v>
      </c>
      <c r="F194" s="279">
        <v>280.45</v>
      </c>
      <c r="G194" s="279">
        <v>269.64999999999998</v>
      </c>
      <c r="H194" s="279">
        <v>304.14999999999998</v>
      </c>
      <c r="I194" s="279">
        <v>314.95000000000005</v>
      </c>
      <c r="J194" s="279">
        <v>321.39999999999998</v>
      </c>
      <c r="K194" s="277">
        <v>308.5</v>
      </c>
      <c r="L194" s="277">
        <v>291.25</v>
      </c>
      <c r="M194" s="277">
        <v>4.7107299999999999</v>
      </c>
    </row>
    <row r="195" spans="1:13">
      <c r="A195" s="268">
        <v>185</v>
      </c>
      <c r="B195" s="277" t="s">
        <v>391</v>
      </c>
      <c r="C195" s="278">
        <v>639.9</v>
      </c>
      <c r="D195" s="279">
        <v>640.69999999999993</v>
      </c>
      <c r="E195" s="279">
        <v>633.74999999999989</v>
      </c>
      <c r="F195" s="279">
        <v>627.59999999999991</v>
      </c>
      <c r="G195" s="279">
        <v>620.64999999999986</v>
      </c>
      <c r="H195" s="279">
        <v>646.84999999999991</v>
      </c>
      <c r="I195" s="279">
        <v>653.79999999999995</v>
      </c>
      <c r="J195" s="279">
        <v>659.94999999999993</v>
      </c>
      <c r="K195" s="277">
        <v>647.65</v>
      </c>
      <c r="L195" s="277">
        <v>634.54999999999995</v>
      </c>
      <c r="M195" s="277">
        <v>8.9270000000000002E-2</v>
      </c>
    </row>
    <row r="196" spans="1:13">
      <c r="A196" s="268">
        <v>186</v>
      </c>
      <c r="B196" s="277" t="s">
        <v>399</v>
      </c>
      <c r="C196" s="278">
        <v>768.95</v>
      </c>
      <c r="D196" s="279">
        <v>776.30000000000007</v>
      </c>
      <c r="E196" s="279">
        <v>759.65000000000009</v>
      </c>
      <c r="F196" s="279">
        <v>750.35</v>
      </c>
      <c r="G196" s="279">
        <v>733.7</v>
      </c>
      <c r="H196" s="279">
        <v>785.60000000000014</v>
      </c>
      <c r="I196" s="279">
        <v>802.25</v>
      </c>
      <c r="J196" s="279">
        <v>811.55000000000018</v>
      </c>
      <c r="K196" s="277">
        <v>792.95</v>
      </c>
      <c r="L196" s="277">
        <v>767</v>
      </c>
      <c r="M196" s="277">
        <v>3.2884000000000002</v>
      </c>
    </row>
    <row r="197" spans="1:13">
      <c r="A197" s="268">
        <v>187</v>
      </c>
      <c r="B197" s="277" t="s">
        <v>392</v>
      </c>
      <c r="C197" s="278">
        <v>33.25</v>
      </c>
      <c r="D197" s="279">
        <v>33.050000000000004</v>
      </c>
      <c r="E197" s="279">
        <v>32.850000000000009</v>
      </c>
      <c r="F197" s="279">
        <v>32.450000000000003</v>
      </c>
      <c r="G197" s="279">
        <v>32.250000000000007</v>
      </c>
      <c r="H197" s="279">
        <v>33.45000000000001</v>
      </c>
      <c r="I197" s="279">
        <v>33.650000000000013</v>
      </c>
      <c r="J197" s="279">
        <v>34.050000000000011</v>
      </c>
      <c r="K197" s="277">
        <v>33.25</v>
      </c>
      <c r="L197" s="277">
        <v>32.65</v>
      </c>
      <c r="M197" s="277">
        <v>6.5150800000000002</v>
      </c>
    </row>
    <row r="198" spans="1:13">
      <c r="A198" s="268">
        <v>188</v>
      </c>
      <c r="B198" s="277" t="s">
        <v>393</v>
      </c>
      <c r="C198" s="278">
        <v>824.45</v>
      </c>
      <c r="D198" s="279">
        <v>825.16666666666663</v>
      </c>
      <c r="E198" s="279">
        <v>815.33333333333326</v>
      </c>
      <c r="F198" s="279">
        <v>806.21666666666658</v>
      </c>
      <c r="G198" s="279">
        <v>796.38333333333321</v>
      </c>
      <c r="H198" s="279">
        <v>834.2833333333333</v>
      </c>
      <c r="I198" s="279">
        <v>844.11666666666656</v>
      </c>
      <c r="J198" s="279">
        <v>853.23333333333335</v>
      </c>
      <c r="K198" s="277">
        <v>835</v>
      </c>
      <c r="L198" s="277">
        <v>816.05</v>
      </c>
      <c r="M198" s="277">
        <v>0.27262999999999998</v>
      </c>
    </row>
    <row r="199" spans="1:13">
      <c r="A199" s="268">
        <v>189</v>
      </c>
      <c r="B199" s="277" t="s">
        <v>106</v>
      </c>
      <c r="C199" s="278">
        <v>705.05</v>
      </c>
      <c r="D199" s="279">
        <v>706.1</v>
      </c>
      <c r="E199" s="279">
        <v>699.25</v>
      </c>
      <c r="F199" s="279">
        <v>693.44999999999993</v>
      </c>
      <c r="G199" s="279">
        <v>686.59999999999991</v>
      </c>
      <c r="H199" s="279">
        <v>711.90000000000009</v>
      </c>
      <c r="I199" s="279">
        <v>718.75000000000023</v>
      </c>
      <c r="J199" s="279">
        <v>724.55000000000018</v>
      </c>
      <c r="K199" s="277">
        <v>712.95</v>
      </c>
      <c r="L199" s="277">
        <v>700.3</v>
      </c>
      <c r="M199" s="277">
        <v>18.099240000000002</v>
      </c>
    </row>
    <row r="200" spans="1:13">
      <c r="A200" s="268">
        <v>190</v>
      </c>
      <c r="B200" s="277" t="s">
        <v>108</v>
      </c>
      <c r="C200" s="278">
        <v>865.8</v>
      </c>
      <c r="D200" s="279">
        <v>864.9666666666667</v>
      </c>
      <c r="E200" s="279">
        <v>857.98333333333335</v>
      </c>
      <c r="F200" s="279">
        <v>850.16666666666663</v>
      </c>
      <c r="G200" s="279">
        <v>843.18333333333328</v>
      </c>
      <c r="H200" s="279">
        <v>872.78333333333342</v>
      </c>
      <c r="I200" s="279">
        <v>879.76666666666677</v>
      </c>
      <c r="J200" s="279">
        <v>887.58333333333348</v>
      </c>
      <c r="K200" s="277">
        <v>871.95</v>
      </c>
      <c r="L200" s="277">
        <v>857.15</v>
      </c>
      <c r="M200" s="277">
        <v>87.175650000000005</v>
      </c>
    </row>
    <row r="201" spans="1:13">
      <c r="A201" s="268">
        <v>191</v>
      </c>
      <c r="B201" s="277" t="s">
        <v>109</v>
      </c>
      <c r="C201" s="278">
        <v>1965.4</v>
      </c>
      <c r="D201" s="279">
        <v>1968.8833333333334</v>
      </c>
      <c r="E201" s="279">
        <v>1938.8166666666668</v>
      </c>
      <c r="F201" s="279">
        <v>1912.2333333333333</v>
      </c>
      <c r="G201" s="279">
        <v>1882.1666666666667</v>
      </c>
      <c r="H201" s="279">
        <v>1995.4666666666669</v>
      </c>
      <c r="I201" s="279">
        <v>2025.5333333333335</v>
      </c>
      <c r="J201" s="279">
        <v>2052.1166666666668</v>
      </c>
      <c r="K201" s="277">
        <v>1998.95</v>
      </c>
      <c r="L201" s="277">
        <v>1942.3</v>
      </c>
      <c r="M201" s="277">
        <v>36.515569999999997</v>
      </c>
    </row>
    <row r="202" spans="1:13">
      <c r="A202" s="268">
        <v>192</v>
      </c>
      <c r="B202" s="277" t="s">
        <v>252</v>
      </c>
      <c r="C202" s="278">
        <v>2303.1999999999998</v>
      </c>
      <c r="D202" s="279">
        <v>2320.0166666666664</v>
      </c>
      <c r="E202" s="279">
        <v>2265.333333333333</v>
      </c>
      <c r="F202" s="279">
        <v>2227.4666666666667</v>
      </c>
      <c r="G202" s="279">
        <v>2172.7833333333333</v>
      </c>
      <c r="H202" s="279">
        <v>2357.8833333333328</v>
      </c>
      <c r="I202" s="279">
        <v>2412.5666666666662</v>
      </c>
      <c r="J202" s="279">
        <v>2450.4333333333325</v>
      </c>
      <c r="K202" s="277">
        <v>2374.6999999999998</v>
      </c>
      <c r="L202" s="277">
        <v>2282.15</v>
      </c>
      <c r="M202" s="277">
        <v>2.3516599999999999</v>
      </c>
    </row>
    <row r="203" spans="1:13">
      <c r="A203" s="268">
        <v>193</v>
      </c>
      <c r="B203" s="277" t="s">
        <v>110</v>
      </c>
      <c r="C203" s="278">
        <v>1213.6500000000001</v>
      </c>
      <c r="D203" s="279">
        <v>1220.6666666666667</v>
      </c>
      <c r="E203" s="279">
        <v>1198.5833333333335</v>
      </c>
      <c r="F203" s="279">
        <v>1183.5166666666667</v>
      </c>
      <c r="G203" s="279">
        <v>1161.4333333333334</v>
      </c>
      <c r="H203" s="279">
        <v>1235.7333333333336</v>
      </c>
      <c r="I203" s="279">
        <v>1257.8166666666671</v>
      </c>
      <c r="J203" s="279">
        <v>1272.8833333333337</v>
      </c>
      <c r="K203" s="277">
        <v>1242.75</v>
      </c>
      <c r="L203" s="277">
        <v>1205.5999999999999</v>
      </c>
      <c r="M203" s="277">
        <v>96.102770000000007</v>
      </c>
    </row>
    <row r="204" spans="1:13">
      <c r="A204" s="268">
        <v>194</v>
      </c>
      <c r="B204" s="277" t="s">
        <v>253</v>
      </c>
      <c r="C204" s="278">
        <v>563.4</v>
      </c>
      <c r="D204" s="279">
        <v>566.86666666666667</v>
      </c>
      <c r="E204" s="279">
        <v>556.73333333333335</v>
      </c>
      <c r="F204" s="279">
        <v>550.06666666666672</v>
      </c>
      <c r="G204" s="279">
        <v>539.93333333333339</v>
      </c>
      <c r="H204" s="279">
        <v>573.5333333333333</v>
      </c>
      <c r="I204" s="279">
        <v>583.66666666666674</v>
      </c>
      <c r="J204" s="279">
        <v>590.33333333333326</v>
      </c>
      <c r="K204" s="277">
        <v>577</v>
      </c>
      <c r="L204" s="277">
        <v>560.20000000000005</v>
      </c>
      <c r="M204" s="277">
        <v>23.49606</v>
      </c>
    </row>
    <row r="205" spans="1:13">
      <c r="A205" s="268">
        <v>195</v>
      </c>
      <c r="B205" s="277" t="s">
        <v>251</v>
      </c>
      <c r="C205" s="278">
        <v>715.9</v>
      </c>
      <c r="D205" s="279">
        <v>720.68333333333339</v>
      </c>
      <c r="E205" s="279">
        <v>707.21666666666681</v>
      </c>
      <c r="F205" s="279">
        <v>698.53333333333342</v>
      </c>
      <c r="G205" s="279">
        <v>685.06666666666683</v>
      </c>
      <c r="H205" s="279">
        <v>729.36666666666679</v>
      </c>
      <c r="I205" s="279">
        <v>742.83333333333348</v>
      </c>
      <c r="J205" s="279">
        <v>751.51666666666677</v>
      </c>
      <c r="K205" s="277">
        <v>734.15</v>
      </c>
      <c r="L205" s="277">
        <v>712</v>
      </c>
      <c r="M205" s="277">
        <v>1.3119799999999999</v>
      </c>
    </row>
    <row r="206" spans="1:13">
      <c r="A206" s="268">
        <v>196</v>
      </c>
      <c r="B206" s="277" t="s">
        <v>394</v>
      </c>
      <c r="C206" s="278">
        <v>184.75</v>
      </c>
      <c r="D206" s="279">
        <v>185.9</v>
      </c>
      <c r="E206" s="279">
        <v>182.95000000000002</v>
      </c>
      <c r="F206" s="279">
        <v>181.15</v>
      </c>
      <c r="G206" s="279">
        <v>178.20000000000002</v>
      </c>
      <c r="H206" s="279">
        <v>187.70000000000002</v>
      </c>
      <c r="I206" s="279">
        <v>190.65</v>
      </c>
      <c r="J206" s="279">
        <v>192.45000000000002</v>
      </c>
      <c r="K206" s="277">
        <v>188.85</v>
      </c>
      <c r="L206" s="277">
        <v>184.1</v>
      </c>
      <c r="M206" s="277">
        <v>1.0671999999999999</v>
      </c>
    </row>
    <row r="207" spans="1:13">
      <c r="A207" s="268">
        <v>197</v>
      </c>
      <c r="B207" s="277" t="s">
        <v>395</v>
      </c>
      <c r="C207" s="278">
        <v>304</v>
      </c>
      <c r="D207" s="279">
        <v>307.21666666666664</v>
      </c>
      <c r="E207" s="279">
        <v>299.43333333333328</v>
      </c>
      <c r="F207" s="279">
        <v>294.86666666666662</v>
      </c>
      <c r="G207" s="279">
        <v>287.08333333333326</v>
      </c>
      <c r="H207" s="279">
        <v>311.7833333333333</v>
      </c>
      <c r="I207" s="279">
        <v>319.56666666666672</v>
      </c>
      <c r="J207" s="279">
        <v>324.13333333333333</v>
      </c>
      <c r="K207" s="277">
        <v>315</v>
      </c>
      <c r="L207" s="277">
        <v>302.64999999999998</v>
      </c>
      <c r="M207" s="277">
        <v>0.54412000000000005</v>
      </c>
    </row>
    <row r="208" spans="1:13">
      <c r="A208" s="268">
        <v>198</v>
      </c>
      <c r="B208" s="277" t="s">
        <v>111</v>
      </c>
      <c r="C208" s="278">
        <v>3284.7</v>
      </c>
      <c r="D208" s="279">
        <v>3304.6666666666665</v>
      </c>
      <c r="E208" s="279">
        <v>3253.7833333333328</v>
      </c>
      <c r="F208" s="279">
        <v>3222.8666666666663</v>
      </c>
      <c r="G208" s="279">
        <v>3171.9833333333327</v>
      </c>
      <c r="H208" s="279">
        <v>3335.583333333333</v>
      </c>
      <c r="I208" s="279">
        <v>3386.4666666666672</v>
      </c>
      <c r="J208" s="279">
        <v>3417.3833333333332</v>
      </c>
      <c r="K208" s="277">
        <v>3355.55</v>
      </c>
      <c r="L208" s="277">
        <v>3273.75</v>
      </c>
      <c r="M208" s="277">
        <v>14.387449999999999</v>
      </c>
    </row>
    <row r="209" spans="1:13">
      <c r="A209" s="268">
        <v>199</v>
      </c>
      <c r="B209" s="277" t="s">
        <v>112</v>
      </c>
      <c r="C209" s="278">
        <v>467.05</v>
      </c>
      <c r="D209" s="279">
        <v>467.13333333333338</v>
      </c>
      <c r="E209" s="279">
        <v>466.31666666666678</v>
      </c>
      <c r="F209" s="279">
        <v>465.58333333333337</v>
      </c>
      <c r="G209" s="279">
        <v>464.76666666666677</v>
      </c>
      <c r="H209" s="279">
        <v>467.86666666666679</v>
      </c>
      <c r="I209" s="279">
        <v>468.68333333333339</v>
      </c>
      <c r="J209" s="279">
        <v>469.4166666666668</v>
      </c>
      <c r="K209" s="277">
        <v>467.95</v>
      </c>
      <c r="L209" s="277">
        <v>466.4</v>
      </c>
      <c r="M209" s="277">
        <v>1.84223</v>
      </c>
    </row>
    <row r="210" spans="1:13">
      <c r="A210" s="268">
        <v>200</v>
      </c>
      <c r="B210" s="277" t="s">
        <v>396</v>
      </c>
      <c r="C210" s="278">
        <v>16.2</v>
      </c>
      <c r="D210" s="279">
        <v>16.483333333333331</v>
      </c>
      <c r="E210" s="279">
        <v>15.816666666666663</v>
      </c>
      <c r="F210" s="279">
        <v>15.433333333333334</v>
      </c>
      <c r="G210" s="279">
        <v>14.766666666666666</v>
      </c>
      <c r="H210" s="279">
        <v>16.86666666666666</v>
      </c>
      <c r="I210" s="279">
        <v>17.533333333333324</v>
      </c>
      <c r="J210" s="279">
        <v>17.916666666666657</v>
      </c>
      <c r="K210" s="277">
        <v>17.149999999999999</v>
      </c>
      <c r="L210" s="277">
        <v>16.100000000000001</v>
      </c>
      <c r="M210" s="277">
        <v>20.138639999999999</v>
      </c>
    </row>
    <row r="211" spans="1:13">
      <c r="A211" s="268">
        <v>201</v>
      </c>
      <c r="B211" s="277" t="s">
        <v>398</v>
      </c>
      <c r="C211" s="278">
        <v>123.5</v>
      </c>
      <c r="D211" s="279">
        <v>125.01666666666665</v>
      </c>
      <c r="E211" s="279">
        <v>120.58333333333331</v>
      </c>
      <c r="F211" s="279">
        <v>117.66666666666666</v>
      </c>
      <c r="G211" s="279">
        <v>113.23333333333332</v>
      </c>
      <c r="H211" s="279">
        <v>127.93333333333331</v>
      </c>
      <c r="I211" s="279">
        <v>132.36666666666665</v>
      </c>
      <c r="J211" s="279">
        <v>135.2833333333333</v>
      </c>
      <c r="K211" s="277">
        <v>129.44999999999999</v>
      </c>
      <c r="L211" s="277">
        <v>122.1</v>
      </c>
      <c r="M211" s="277">
        <v>3.6862200000000001</v>
      </c>
    </row>
    <row r="212" spans="1:13">
      <c r="A212" s="268">
        <v>202</v>
      </c>
      <c r="B212" s="277" t="s">
        <v>114</v>
      </c>
      <c r="C212" s="278">
        <v>172.15</v>
      </c>
      <c r="D212" s="279">
        <v>172.2833333333333</v>
      </c>
      <c r="E212" s="279">
        <v>169.56666666666661</v>
      </c>
      <c r="F212" s="279">
        <v>166.98333333333329</v>
      </c>
      <c r="G212" s="279">
        <v>164.26666666666659</v>
      </c>
      <c r="H212" s="279">
        <v>174.86666666666662</v>
      </c>
      <c r="I212" s="279">
        <v>177.58333333333331</v>
      </c>
      <c r="J212" s="279">
        <v>180.16666666666663</v>
      </c>
      <c r="K212" s="277">
        <v>175</v>
      </c>
      <c r="L212" s="277">
        <v>169.7</v>
      </c>
      <c r="M212" s="277">
        <v>167.92493999999999</v>
      </c>
    </row>
    <row r="213" spans="1:13">
      <c r="A213" s="268">
        <v>203</v>
      </c>
      <c r="B213" s="277" t="s">
        <v>400</v>
      </c>
      <c r="C213" s="278">
        <v>32.65</v>
      </c>
      <c r="D213" s="279">
        <v>33.35</v>
      </c>
      <c r="E213" s="279">
        <v>31.800000000000004</v>
      </c>
      <c r="F213" s="279">
        <v>30.950000000000003</v>
      </c>
      <c r="G213" s="279">
        <v>29.400000000000006</v>
      </c>
      <c r="H213" s="279">
        <v>34.200000000000003</v>
      </c>
      <c r="I213" s="279">
        <v>35.75</v>
      </c>
      <c r="J213" s="279">
        <v>36.6</v>
      </c>
      <c r="K213" s="277">
        <v>34.9</v>
      </c>
      <c r="L213" s="277">
        <v>32.5</v>
      </c>
      <c r="M213" s="277">
        <v>3.0800900000000002</v>
      </c>
    </row>
    <row r="214" spans="1:13">
      <c r="A214" s="268">
        <v>204</v>
      </c>
      <c r="B214" s="277" t="s">
        <v>115</v>
      </c>
      <c r="C214" s="278">
        <v>171.4</v>
      </c>
      <c r="D214" s="279">
        <v>173.1</v>
      </c>
      <c r="E214" s="279">
        <v>169.04999999999998</v>
      </c>
      <c r="F214" s="279">
        <v>166.7</v>
      </c>
      <c r="G214" s="279">
        <v>162.64999999999998</v>
      </c>
      <c r="H214" s="279">
        <v>175.45</v>
      </c>
      <c r="I214" s="279">
        <v>179.5</v>
      </c>
      <c r="J214" s="279">
        <v>181.85</v>
      </c>
      <c r="K214" s="277">
        <v>177.15</v>
      </c>
      <c r="L214" s="277">
        <v>170.75</v>
      </c>
      <c r="M214" s="277">
        <v>45.054490000000001</v>
      </c>
    </row>
    <row r="215" spans="1:13">
      <c r="A215" s="268">
        <v>205</v>
      </c>
      <c r="B215" s="277" t="s">
        <v>116</v>
      </c>
      <c r="C215" s="278">
        <v>2138.4</v>
      </c>
      <c r="D215" s="279">
        <v>2136.4333333333334</v>
      </c>
      <c r="E215" s="279">
        <v>2125.2666666666669</v>
      </c>
      <c r="F215" s="279">
        <v>2112.1333333333337</v>
      </c>
      <c r="G215" s="279">
        <v>2100.9666666666672</v>
      </c>
      <c r="H215" s="279">
        <v>2149.5666666666666</v>
      </c>
      <c r="I215" s="279">
        <v>2160.7333333333327</v>
      </c>
      <c r="J215" s="279">
        <v>2173.8666666666663</v>
      </c>
      <c r="K215" s="277">
        <v>2147.6</v>
      </c>
      <c r="L215" s="277">
        <v>2123.3000000000002</v>
      </c>
      <c r="M215" s="277">
        <v>17.411709999999999</v>
      </c>
    </row>
    <row r="216" spans="1:13">
      <c r="A216" s="268">
        <v>206</v>
      </c>
      <c r="B216" s="277" t="s">
        <v>254</v>
      </c>
      <c r="C216" s="278">
        <v>198.1</v>
      </c>
      <c r="D216" s="279">
        <v>201.05000000000004</v>
      </c>
      <c r="E216" s="279">
        <v>194.35000000000008</v>
      </c>
      <c r="F216" s="279">
        <v>190.60000000000005</v>
      </c>
      <c r="G216" s="279">
        <v>183.90000000000009</v>
      </c>
      <c r="H216" s="279">
        <v>204.80000000000007</v>
      </c>
      <c r="I216" s="279">
        <v>211.50000000000006</v>
      </c>
      <c r="J216" s="279">
        <v>215.25000000000006</v>
      </c>
      <c r="K216" s="277">
        <v>207.75</v>
      </c>
      <c r="L216" s="277">
        <v>197.3</v>
      </c>
      <c r="M216" s="277">
        <v>16.95186</v>
      </c>
    </row>
    <row r="217" spans="1:13">
      <c r="A217" s="268">
        <v>207</v>
      </c>
      <c r="B217" s="277" t="s">
        <v>401</v>
      </c>
      <c r="C217" s="278">
        <v>30737.05</v>
      </c>
      <c r="D217" s="279">
        <v>30912.349999999995</v>
      </c>
      <c r="E217" s="279">
        <v>30431.349999999991</v>
      </c>
      <c r="F217" s="279">
        <v>30125.649999999998</v>
      </c>
      <c r="G217" s="279">
        <v>29644.649999999994</v>
      </c>
      <c r="H217" s="279">
        <v>31218.049999999988</v>
      </c>
      <c r="I217" s="279">
        <v>31699.049999999996</v>
      </c>
      <c r="J217" s="279">
        <v>32004.749999999985</v>
      </c>
      <c r="K217" s="277">
        <v>31393.35</v>
      </c>
      <c r="L217" s="277">
        <v>30606.65</v>
      </c>
      <c r="M217" s="277">
        <v>1.7000000000000001E-2</v>
      </c>
    </row>
    <row r="218" spans="1:13">
      <c r="A218" s="268">
        <v>208</v>
      </c>
      <c r="B218" s="277" t="s">
        <v>397</v>
      </c>
      <c r="C218" s="278">
        <v>50.2</v>
      </c>
      <c r="D218" s="279">
        <v>50.5</v>
      </c>
      <c r="E218" s="279">
        <v>49.55</v>
      </c>
      <c r="F218" s="279">
        <v>48.9</v>
      </c>
      <c r="G218" s="279">
        <v>47.949999999999996</v>
      </c>
      <c r="H218" s="279">
        <v>51.15</v>
      </c>
      <c r="I218" s="279">
        <v>52.1</v>
      </c>
      <c r="J218" s="279">
        <v>52.75</v>
      </c>
      <c r="K218" s="277">
        <v>51.45</v>
      </c>
      <c r="L218" s="277">
        <v>49.85</v>
      </c>
      <c r="M218" s="277">
        <v>6.0466300000000004</v>
      </c>
    </row>
    <row r="219" spans="1:13">
      <c r="A219" s="268">
        <v>209</v>
      </c>
      <c r="B219" s="277" t="s">
        <v>255</v>
      </c>
      <c r="C219" s="278">
        <v>32.700000000000003</v>
      </c>
      <c r="D219" s="279">
        <v>33</v>
      </c>
      <c r="E219" s="279">
        <v>32.299999999999997</v>
      </c>
      <c r="F219" s="279">
        <v>31.9</v>
      </c>
      <c r="G219" s="279">
        <v>31.199999999999996</v>
      </c>
      <c r="H219" s="279">
        <v>33.4</v>
      </c>
      <c r="I219" s="279">
        <v>34.1</v>
      </c>
      <c r="J219" s="279">
        <v>34.5</v>
      </c>
      <c r="K219" s="277">
        <v>33.700000000000003</v>
      </c>
      <c r="L219" s="277">
        <v>32.6</v>
      </c>
      <c r="M219" s="277">
        <v>12.051069999999999</v>
      </c>
    </row>
    <row r="220" spans="1:13">
      <c r="A220" s="268">
        <v>210</v>
      </c>
      <c r="B220" s="277" t="s">
        <v>415</v>
      </c>
      <c r="C220" s="278">
        <v>49.15</v>
      </c>
      <c r="D220" s="279">
        <v>49.800000000000004</v>
      </c>
      <c r="E220" s="279">
        <v>48.350000000000009</v>
      </c>
      <c r="F220" s="279">
        <v>47.550000000000004</v>
      </c>
      <c r="G220" s="279">
        <v>46.100000000000009</v>
      </c>
      <c r="H220" s="279">
        <v>50.600000000000009</v>
      </c>
      <c r="I220" s="279">
        <v>52.050000000000011</v>
      </c>
      <c r="J220" s="279">
        <v>52.850000000000009</v>
      </c>
      <c r="K220" s="277">
        <v>51.25</v>
      </c>
      <c r="L220" s="277">
        <v>49</v>
      </c>
      <c r="M220" s="277">
        <v>22.662649999999999</v>
      </c>
    </row>
    <row r="221" spans="1:13">
      <c r="A221" s="268">
        <v>211</v>
      </c>
      <c r="B221" s="277" t="s">
        <v>117</v>
      </c>
      <c r="C221" s="278">
        <v>150.55000000000001</v>
      </c>
      <c r="D221" s="279">
        <v>153.78333333333333</v>
      </c>
      <c r="E221" s="279">
        <v>146.76666666666665</v>
      </c>
      <c r="F221" s="279">
        <v>142.98333333333332</v>
      </c>
      <c r="G221" s="279">
        <v>135.96666666666664</v>
      </c>
      <c r="H221" s="279">
        <v>157.56666666666666</v>
      </c>
      <c r="I221" s="279">
        <v>164.58333333333337</v>
      </c>
      <c r="J221" s="279">
        <v>168.36666666666667</v>
      </c>
      <c r="K221" s="277">
        <v>160.80000000000001</v>
      </c>
      <c r="L221" s="277">
        <v>150</v>
      </c>
      <c r="M221" s="277">
        <v>221.40502000000001</v>
      </c>
    </row>
    <row r="222" spans="1:13">
      <c r="A222" s="268">
        <v>212</v>
      </c>
      <c r="B222" s="277" t="s">
        <v>258</v>
      </c>
      <c r="C222" s="278">
        <v>239.9</v>
      </c>
      <c r="D222" s="279">
        <v>242.68333333333331</v>
      </c>
      <c r="E222" s="279">
        <v>233.96666666666661</v>
      </c>
      <c r="F222" s="279">
        <v>228.0333333333333</v>
      </c>
      <c r="G222" s="279">
        <v>219.31666666666661</v>
      </c>
      <c r="H222" s="279">
        <v>248.61666666666662</v>
      </c>
      <c r="I222" s="279">
        <v>257.33333333333331</v>
      </c>
      <c r="J222" s="279">
        <v>263.26666666666665</v>
      </c>
      <c r="K222" s="277">
        <v>251.4</v>
      </c>
      <c r="L222" s="277">
        <v>236.75</v>
      </c>
      <c r="M222" s="277">
        <v>6.5338399999999996</v>
      </c>
    </row>
    <row r="223" spans="1:13">
      <c r="A223" s="268">
        <v>213</v>
      </c>
      <c r="B223" s="277" t="s">
        <v>118</v>
      </c>
      <c r="C223" s="278">
        <v>404.05</v>
      </c>
      <c r="D223" s="279">
        <v>404.91666666666669</v>
      </c>
      <c r="E223" s="279">
        <v>399.83333333333337</v>
      </c>
      <c r="F223" s="279">
        <v>395.61666666666667</v>
      </c>
      <c r="G223" s="279">
        <v>390.53333333333336</v>
      </c>
      <c r="H223" s="279">
        <v>409.13333333333338</v>
      </c>
      <c r="I223" s="279">
        <v>414.21666666666675</v>
      </c>
      <c r="J223" s="279">
        <v>418.43333333333339</v>
      </c>
      <c r="K223" s="277">
        <v>410</v>
      </c>
      <c r="L223" s="277">
        <v>400.7</v>
      </c>
      <c r="M223" s="277">
        <v>257.42604</v>
      </c>
    </row>
    <row r="224" spans="1:13">
      <c r="A224" s="268">
        <v>214</v>
      </c>
      <c r="B224" s="277" t="s">
        <v>256</v>
      </c>
      <c r="C224" s="278">
        <v>1208</v>
      </c>
      <c r="D224" s="279">
        <v>1224.95</v>
      </c>
      <c r="E224" s="279">
        <v>1187.5</v>
      </c>
      <c r="F224" s="279">
        <v>1167</v>
      </c>
      <c r="G224" s="279">
        <v>1129.55</v>
      </c>
      <c r="H224" s="279">
        <v>1245.45</v>
      </c>
      <c r="I224" s="279">
        <v>1282.9000000000003</v>
      </c>
      <c r="J224" s="279">
        <v>1303.4000000000001</v>
      </c>
      <c r="K224" s="277">
        <v>1262.4000000000001</v>
      </c>
      <c r="L224" s="277">
        <v>1204.45</v>
      </c>
      <c r="M224" s="277">
        <v>3.51329</v>
      </c>
    </row>
    <row r="225" spans="1:13">
      <c r="A225" s="268">
        <v>215</v>
      </c>
      <c r="B225" s="277" t="s">
        <v>119</v>
      </c>
      <c r="C225" s="278">
        <v>418.85</v>
      </c>
      <c r="D225" s="279">
        <v>422.66666666666669</v>
      </c>
      <c r="E225" s="279">
        <v>412.88333333333338</v>
      </c>
      <c r="F225" s="279">
        <v>406.91666666666669</v>
      </c>
      <c r="G225" s="279">
        <v>397.13333333333338</v>
      </c>
      <c r="H225" s="279">
        <v>428.63333333333338</v>
      </c>
      <c r="I225" s="279">
        <v>438.41666666666669</v>
      </c>
      <c r="J225" s="279">
        <v>444.38333333333338</v>
      </c>
      <c r="K225" s="277">
        <v>432.45</v>
      </c>
      <c r="L225" s="277">
        <v>416.7</v>
      </c>
      <c r="M225" s="277">
        <v>13.818479999999999</v>
      </c>
    </row>
    <row r="226" spans="1:13">
      <c r="A226" s="268">
        <v>216</v>
      </c>
      <c r="B226" s="277" t="s">
        <v>403</v>
      </c>
      <c r="C226" s="278">
        <v>2838.5</v>
      </c>
      <c r="D226" s="279">
        <v>2846.4166666666665</v>
      </c>
      <c r="E226" s="279">
        <v>2802.083333333333</v>
      </c>
      <c r="F226" s="279">
        <v>2765.6666666666665</v>
      </c>
      <c r="G226" s="279">
        <v>2721.333333333333</v>
      </c>
      <c r="H226" s="279">
        <v>2882.833333333333</v>
      </c>
      <c r="I226" s="279">
        <v>2927.1666666666661</v>
      </c>
      <c r="J226" s="279">
        <v>2963.583333333333</v>
      </c>
      <c r="K226" s="277">
        <v>2890.75</v>
      </c>
      <c r="L226" s="277">
        <v>2810</v>
      </c>
      <c r="M226" s="277">
        <v>1.072E-2</v>
      </c>
    </row>
    <row r="227" spans="1:13">
      <c r="A227" s="268">
        <v>217</v>
      </c>
      <c r="B227" s="277" t="s">
        <v>257</v>
      </c>
      <c r="C227" s="278">
        <v>34.65</v>
      </c>
      <c r="D227" s="279">
        <v>34.966666666666669</v>
      </c>
      <c r="E227" s="279">
        <v>34.283333333333339</v>
      </c>
      <c r="F227" s="279">
        <v>33.916666666666671</v>
      </c>
      <c r="G227" s="279">
        <v>33.233333333333341</v>
      </c>
      <c r="H227" s="279">
        <v>35.333333333333336</v>
      </c>
      <c r="I227" s="279">
        <v>36.016666666666673</v>
      </c>
      <c r="J227" s="279">
        <v>36.383333333333333</v>
      </c>
      <c r="K227" s="277">
        <v>35.65</v>
      </c>
      <c r="L227" s="277">
        <v>34.6</v>
      </c>
      <c r="M227" s="277">
        <v>5.8567499999999999</v>
      </c>
    </row>
    <row r="228" spans="1:13">
      <c r="A228" s="268">
        <v>218</v>
      </c>
      <c r="B228" s="277" t="s">
        <v>120</v>
      </c>
      <c r="C228" s="278">
        <v>8.6999999999999993</v>
      </c>
      <c r="D228" s="279">
        <v>8.7833333333333332</v>
      </c>
      <c r="E228" s="279">
        <v>8.5666666666666664</v>
      </c>
      <c r="F228" s="279">
        <v>8.4333333333333336</v>
      </c>
      <c r="G228" s="279">
        <v>8.2166666666666668</v>
      </c>
      <c r="H228" s="279">
        <v>8.9166666666666661</v>
      </c>
      <c r="I228" s="279">
        <v>9.1333333333333311</v>
      </c>
      <c r="J228" s="279">
        <v>9.2666666666666657</v>
      </c>
      <c r="K228" s="277">
        <v>9</v>
      </c>
      <c r="L228" s="277">
        <v>8.65</v>
      </c>
      <c r="M228" s="277">
        <v>1006.2625</v>
      </c>
    </row>
    <row r="229" spans="1:13">
      <c r="A229" s="268">
        <v>219</v>
      </c>
      <c r="B229" s="277" t="s">
        <v>404</v>
      </c>
      <c r="C229" s="278">
        <v>29.5</v>
      </c>
      <c r="D229" s="279">
        <v>29.766666666666669</v>
      </c>
      <c r="E229" s="279">
        <v>28.833333333333339</v>
      </c>
      <c r="F229" s="279">
        <v>28.166666666666671</v>
      </c>
      <c r="G229" s="279">
        <v>27.233333333333341</v>
      </c>
      <c r="H229" s="279">
        <v>30.433333333333337</v>
      </c>
      <c r="I229" s="279">
        <v>31.366666666666667</v>
      </c>
      <c r="J229" s="279">
        <v>32.033333333333331</v>
      </c>
      <c r="K229" s="277">
        <v>30.7</v>
      </c>
      <c r="L229" s="277">
        <v>29.1</v>
      </c>
      <c r="M229" s="277">
        <v>19.767309999999998</v>
      </c>
    </row>
    <row r="230" spans="1:13">
      <c r="A230" s="268">
        <v>220</v>
      </c>
      <c r="B230" s="277" t="s">
        <v>121</v>
      </c>
      <c r="C230" s="278">
        <v>31.15</v>
      </c>
      <c r="D230" s="279">
        <v>31.466666666666669</v>
      </c>
      <c r="E230" s="279">
        <v>30.683333333333337</v>
      </c>
      <c r="F230" s="279">
        <v>30.216666666666669</v>
      </c>
      <c r="G230" s="279">
        <v>29.433333333333337</v>
      </c>
      <c r="H230" s="279">
        <v>31.933333333333337</v>
      </c>
      <c r="I230" s="279">
        <v>32.716666666666669</v>
      </c>
      <c r="J230" s="279">
        <v>33.183333333333337</v>
      </c>
      <c r="K230" s="277">
        <v>32.25</v>
      </c>
      <c r="L230" s="277">
        <v>31</v>
      </c>
      <c r="M230" s="277">
        <v>206.09968000000001</v>
      </c>
    </row>
    <row r="231" spans="1:13">
      <c r="A231" s="268">
        <v>221</v>
      </c>
      <c r="B231" s="277" t="s">
        <v>416</v>
      </c>
      <c r="C231" s="278">
        <v>190</v>
      </c>
      <c r="D231" s="279">
        <v>191.66666666666666</v>
      </c>
      <c r="E231" s="279">
        <v>187.33333333333331</v>
      </c>
      <c r="F231" s="279">
        <v>184.66666666666666</v>
      </c>
      <c r="G231" s="279">
        <v>180.33333333333331</v>
      </c>
      <c r="H231" s="279">
        <v>194.33333333333331</v>
      </c>
      <c r="I231" s="279">
        <v>198.66666666666663</v>
      </c>
      <c r="J231" s="279">
        <v>201.33333333333331</v>
      </c>
      <c r="K231" s="277">
        <v>196</v>
      </c>
      <c r="L231" s="277">
        <v>189</v>
      </c>
      <c r="M231" s="277">
        <v>7.0410399999999997</v>
      </c>
    </row>
    <row r="232" spans="1:13">
      <c r="A232" s="268">
        <v>222</v>
      </c>
      <c r="B232" s="277" t="s">
        <v>405</v>
      </c>
      <c r="C232" s="278">
        <v>653.95000000000005</v>
      </c>
      <c r="D232" s="279">
        <v>651.65</v>
      </c>
      <c r="E232" s="279">
        <v>643.29999999999995</v>
      </c>
      <c r="F232" s="279">
        <v>632.65</v>
      </c>
      <c r="G232" s="279">
        <v>624.29999999999995</v>
      </c>
      <c r="H232" s="279">
        <v>662.3</v>
      </c>
      <c r="I232" s="279">
        <v>670.65000000000009</v>
      </c>
      <c r="J232" s="279">
        <v>681.3</v>
      </c>
      <c r="K232" s="277">
        <v>660</v>
      </c>
      <c r="L232" s="277">
        <v>641</v>
      </c>
      <c r="M232" s="277">
        <v>1.08233</v>
      </c>
    </row>
    <row r="233" spans="1:13">
      <c r="A233" s="268">
        <v>223</v>
      </c>
      <c r="B233" s="277" t="s">
        <v>406</v>
      </c>
      <c r="C233" s="278">
        <v>5.8</v>
      </c>
      <c r="D233" s="279">
        <v>5.833333333333333</v>
      </c>
      <c r="E233" s="279">
        <v>5.7166666666666659</v>
      </c>
      <c r="F233" s="279">
        <v>5.6333333333333329</v>
      </c>
      <c r="G233" s="279">
        <v>5.5166666666666657</v>
      </c>
      <c r="H233" s="279">
        <v>5.9166666666666661</v>
      </c>
      <c r="I233" s="279">
        <v>6.0333333333333332</v>
      </c>
      <c r="J233" s="279">
        <v>6.1166666666666663</v>
      </c>
      <c r="K233" s="277">
        <v>5.95</v>
      </c>
      <c r="L233" s="277">
        <v>5.75</v>
      </c>
      <c r="M233" s="277">
        <v>6.6544600000000003</v>
      </c>
    </row>
    <row r="234" spans="1:13">
      <c r="A234" s="268">
        <v>224</v>
      </c>
      <c r="B234" s="277" t="s">
        <v>122</v>
      </c>
      <c r="C234" s="278">
        <v>372.1</v>
      </c>
      <c r="D234" s="279">
        <v>375.56666666666666</v>
      </c>
      <c r="E234" s="279">
        <v>367.13333333333333</v>
      </c>
      <c r="F234" s="279">
        <v>362.16666666666669</v>
      </c>
      <c r="G234" s="279">
        <v>353.73333333333335</v>
      </c>
      <c r="H234" s="279">
        <v>380.5333333333333</v>
      </c>
      <c r="I234" s="279">
        <v>388.96666666666658</v>
      </c>
      <c r="J234" s="279">
        <v>393.93333333333328</v>
      </c>
      <c r="K234" s="277">
        <v>384</v>
      </c>
      <c r="L234" s="277">
        <v>370.6</v>
      </c>
      <c r="M234" s="277">
        <v>37.734789999999997</v>
      </c>
    </row>
    <row r="235" spans="1:13">
      <c r="A235" s="268">
        <v>225</v>
      </c>
      <c r="B235" s="277" t="s">
        <v>407</v>
      </c>
      <c r="C235" s="278">
        <v>76.650000000000006</v>
      </c>
      <c r="D235" s="279">
        <v>77.216666666666669</v>
      </c>
      <c r="E235" s="279">
        <v>75.683333333333337</v>
      </c>
      <c r="F235" s="279">
        <v>74.716666666666669</v>
      </c>
      <c r="G235" s="279">
        <v>73.183333333333337</v>
      </c>
      <c r="H235" s="279">
        <v>78.183333333333337</v>
      </c>
      <c r="I235" s="279">
        <v>79.716666666666669</v>
      </c>
      <c r="J235" s="279">
        <v>80.683333333333337</v>
      </c>
      <c r="K235" s="277">
        <v>78.75</v>
      </c>
      <c r="L235" s="277">
        <v>76.25</v>
      </c>
      <c r="M235" s="277">
        <v>1.7667600000000001</v>
      </c>
    </row>
    <row r="236" spans="1:13">
      <c r="A236" s="268">
        <v>226</v>
      </c>
      <c r="B236" s="277" t="s">
        <v>1603</v>
      </c>
      <c r="C236" s="278">
        <v>927.85</v>
      </c>
      <c r="D236" s="279">
        <v>932.2166666666667</v>
      </c>
      <c r="E236" s="279">
        <v>916.48333333333335</v>
      </c>
      <c r="F236" s="279">
        <v>905.11666666666667</v>
      </c>
      <c r="G236" s="279">
        <v>889.38333333333333</v>
      </c>
      <c r="H236" s="279">
        <v>943.58333333333337</v>
      </c>
      <c r="I236" s="279">
        <v>959.31666666666672</v>
      </c>
      <c r="J236" s="279">
        <v>970.68333333333339</v>
      </c>
      <c r="K236" s="277">
        <v>947.95</v>
      </c>
      <c r="L236" s="277">
        <v>920.85</v>
      </c>
      <c r="M236" s="277">
        <v>8.4459999999999993E-2</v>
      </c>
    </row>
    <row r="237" spans="1:13">
      <c r="A237" s="268">
        <v>227</v>
      </c>
      <c r="B237" s="277" t="s">
        <v>260</v>
      </c>
      <c r="C237" s="278">
        <v>95.05</v>
      </c>
      <c r="D237" s="279">
        <v>95.649999999999991</v>
      </c>
      <c r="E237" s="279">
        <v>93.399999999999977</v>
      </c>
      <c r="F237" s="279">
        <v>91.749999999999986</v>
      </c>
      <c r="G237" s="279">
        <v>89.499999999999972</v>
      </c>
      <c r="H237" s="279">
        <v>97.299999999999983</v>
      </c>
      <c r="I237" s="279">
        <v>99.550000000000011</v>
      </c>
      <c r="J237" s="279">
        <v>101.19999999999999</v>
      </c>
      <c r="K237" s="277">
        <v>97.9</v>
      </c>
      <c r="L237" s="277">
        <v>94</v>
      </c>
      <c r="M237" s="277">
        <v>13.96604</v>
      </c>
    </row>
    <row r="238" spans="1:13">
      <c r="A238" s="268">
        <v>228</v>
      </c>
      <c r="B238" s="277" t="s">
        <v>412</v>
      </c>
      <c r="C238" s="278">
        <v>116.3</v>
      </c>
      <c r="D238" s="279">
        <v>117.06666666666666</v>
      </c>
      <c r="E238" s="279">
        <v>114.43333333333332</v>
      </c>
      <c r="F238" s="279">
        <v>112.56666666666666</v>
      </c>
      <c r="G238" s="279">
        <v>109.93333333333332</v>
      </c>
      <c r="H238" s="279">
        <v>118.93333333333332</v>
      </c>
      <c r="I238" s="279">
        <v>121.56666666666665</v>
      </c>
      <c r="J238" s="279">
        <v>123.43333333333332</v>
      </c>
      <c r="K238" s="277">
        <v>119.7</v>
      </c>
      <c r="L238" s="277">
        <v>115.2</v>
      </c>
      <c r="M238" s="277">
        <v>9.3663699999999999</v>
      </c>
    </row>
    <row r="239" spans="1:13">
      <c r="A239" s="268">
        <v>229</v>
      </c>
      <c r="B239" s="277" t="s">
        <v>1615</v>
      </c>
      <c r="C239" s="278">
        <v>5005.05</v>
      </c>
      <c r="D239" s="279">
        <v>4996.166666666667</v>
      </c>
      <c r="E239" s="279">
        <v>4952.3333333333339</v>
      </c>
      <c r="F239" s="279">
        <v>4899.6166666666668</v>
      </c>
      <c r="G239" s="279">
        <v>4855.7833333333338</v>
      </c>
      <c r="H239" s="279">
        <v>5048.8833333333341</v>
      </c>
      <c r="I239" s="279">
        <v>5092.7166666666681</v>
      </c>
      <c r="J239" s="279">
        <v>5145.4333333333343</v>
      </c>
      <c r="K239" s="277">
        <v>5040</v>
      </c>
      <c r="L239" s="277">
        <v>4943.45</v>
      </c>
      <c r="M239" s="277">
        <v>0.54727000000000003</v>
      </c>
    </row>
    <row r="240" spans="1:13">
      <c r="A240" s="268">
        <v>230</v>
      </c>
      <c r="B240" s="277" t="s">
        <v>259</v>
      </c>
      <c r="C240" s="278">
        <v>59.25</v>
      </c>
      <c r="D240" s="279">
        <v>59.85</v>
      </c>
      <c r="E240" s="279">
        <v>58.1</v>
      </c>
      <c r="F240" s="279">
        <v>56.95</v>
      </c>
      <c r="G240" s="279">
        <v>55.2</v>
      </c>
      <c r="H240" s="279">
        <v>61</v>
      </c>
      <c r="I240" s="279">
        <v>62.75</v>
      </c>
      <c r="J240" s="279">
        <v>63.9</v>
      </c>
      <c r="K240" s="277">
        <v>61.6</v>
      </c>
      <c r="L240" s="277">
        <v>58.7</v>
      </c>
      <c r="M240" s="277">
        <v>9.9598200000000006</v>
      </c>
    </row>
    <row r="241" spans="1:13">
      <c r="A241" s="268">
        <v>231</v>
      </c>
      <c r="B241" s="277" t="s">
        <v>123</v>
      </c>
      <c r="C241" s="278">
        <v>1380.3</v>
      </c>
      <c r="D241" s="279">
        <v>1375.0833333333333</v>
      </c>
      <c r="E241" s="279">
        <v>1360.4166666666665</v>
      </c>
      <c r="F241" s="279">
        <v>1340.5333333333333</v>
      </c>
      <c r="G241" s="279">
        <v>1325.8666666666666</v>
      </c>
      <c r="H241" s="279">
        <v>1394.9666666666665</v>
      </c>
      <c r="I241" s="279">
        <v>1409.633333333333</v>
      </c>
      <c r="J241" s="279">
        <v>1429.5166666666664</v>
      </c>
      <c r="K241" s="277">
        <v>1389.75</v>
      </c>
      <c r="L241" s="277">
        <v>1355.2</v>
      </c>
      <c r="M241" s="277">
        <v>12.946580000000001</v>
      </c>
    </row>
    <row r="242" spans="1:13">
      <c r="A242" s="268">
        <v>232</v>
      </c>
      <c r="B242" s="277" t="s">
        <v>1622</v>
      </c>
      <c r="C242" s="278">
        <v>251.6</v>
      </c>
      <c r="D242" s="279">
        <v>251.85</v>
      </c>
      <c r="E242" s="279">
        <v>246.05</v>
      </c>
      <c r="F242" s="279">
        <v>240.50000000000003</v>
      </c>
      <c r="G242" s="279">
        <v>234.70000000000005</v>
      </c>
      <c r="H242" s="279">
        <v>257.39999999999998</v>
      </c>
      <c r="I242" s="279">
        <v>263.2</v>
      </c>
      <c r="J242" s="279">
        <v>268.74999999999994</v>
      </c>
      <c r="K242" s="277">
        <v>257.64999999999998</v>
      </c>
      <c r="L242" s="277">
        <v>246.3</v>
      </c>
      <c r="M242" s="277">
        <v>0.90129000000000004</v>
      </c>
    </row>
    <row r="243" spans="1:13">
      <c r="A243" s="268">
        <v>233</v>
      </c>
      <c r="B243" s="277" t="s">
        <v>418</v>
      </c>
      <c r="C243" s="278">
        <v>292.60000000000002</v>
      </c>
      <c r="D243" s="279">
        <v>292.86666666666673</v>
      </c>
      <c r="E243" s="279">
        <v>290.18333333333345</v>
      </c>
      <c r="F243" s="279">
        <v>287.76666666666671</v>
      </c>
      <c r="G243" s="279">
        <v>285.08333333333343</v>
      </c>
      <c r="H243" s="279">
        <v>295.28333333333347</v>
      </c>
      <c r="I243" s="279">
        <v>297.96666666666675</v>
      </c>
      <c r="J243" s="279">
        <v>300.3833333333335</v>
      </c>
      <c r="K243" s="277">
        <v>295.55</v>
      </c>
      <c r="L243" s="277">
        <v>290.45</v>
      </c>
      <c r="M243" s="277">
        <v>9.6759999999999999E-2</v>
      </c>
    </row>
    <row r="244" spans="1:13">
      <c r="A244" s="268">
        <v>234</v>
      </c>
      <c r="B244" s="277" t="s">
        <v>124</v>
      </c>
      <c r="C244" s="278">
        <v>614.45000000000005</v>
      </c>
      <c r="D244" s="279">
        <v>618.98333333333335</v>
      </c>
      <c r="E244" s="279">
        <v>605.9666666666667</v>
      </c>
      <c r="F244" s="279">
        <v>597.48333333333335</v>
      </c>
      <c r="G244" s="279">
        <v>584.4666666666667</v>
      </c>
      <c r="H244" s="279">
        <v>627.4666666666667</v>
      </c>
      <c r="I244" s="279">
        <v>640.48333333333335</v>
      </c>
      <c r="J244" s="279">
        <v>648.9666666666667</v>
      </c>
      <c r="K244" s="277">
        <v>632</v>
      </c>
      <c r="L244" s="277">
        <v>610.5</v>
      </c>
      <c r="M244" s="277">
        <v>117.51051</v>
      </c>
    </row>
    <row r="245" spans="1:13">
      <c r="A245" s="268">
        <v>235</v>
      </c>
      <c r="B245" s="277" t="s">
        <v>419</v>
      </c>
      <c r="C245" s="278">
        <v>87.25</v>
      </c>
      <c r="D245" s="279">
        <v>87.616666666666674</v>
      </c>
      <c r="E245" s="279">
        <v>85.333333333333343</v>
      </c>
      <c r="F245" s="279">
        <v>83.416666666666671</v>
      </c>
      <c r="G245" s="279">
        <v>81.13333333333334</v>
      </c>
      <c r="H245" s="279">
        <v>89.533333333333346</v>
      </c>
      <c r="I245" s="279">
        <v>91.816666666666677</v>
      </c>
      <c r="J245" s="279">
        <v>93.733333333333348</v>
      </c>
      <c r="K245" s="277">
        <v>89.9</v>
      </c>
      <c r="L245" s="277">
        <v>85.7</v>
      </c>
      <c r="M245" s="277">
        <v>14.922560000000001</v>
      </c>
    </row>
    <row r="246" spans="1:13">
      <c r="A246" s="268">
        <v>236</v>
      </c>
      <c r="B246" s="277" t="s">
        <v>125</v>
      </c>
      <c r="C246" s="278">
        <v>189</v>
      </c>
      <c r="D246" s="279">
        <v>189.29999999999998</v>
      </c>
      <c r="E246" s="279">
        <v>185.69999999999996</v>
      </c>
      <c r="F246" s="279">
        <v>182.39999999999998</v>
      </c>
      <c r="G246" s="279">
        <v>178.79999999999995</v>
      </c>
      <c r="H246" s="279">
        <v>192.59999999999997</v>
      </c>
      <c r="I246" s="279">
        <v>196.2</v>
      </c>
      <c r="J246" s="279">
        <v>199.49999999999997</v>
      </c>
      <c r="K246" s="277">
        <v>192.9</v>
      </c>
      <c r="L246" s="277">
        <v>186</v>
      </c>
      <c r="M246" s="277">
        <v>86.131640000000004</v>
      </c>
    </row>
    <row r="247" spans="1:13">
      <c r="A247" s="268">
        <v>237</v>
      </c>
      <c r="B247" s="277" t="s">
        <v>126</v>
      </c>
      <c r="C247" s="278">
        <v>1132.0999999999999</v>
      </c>
      <c r="D247" s="279">
        <v>1128.0666666666666</v>
      </c>
      <c r="E247" s="279">
        <v>1116.1333333333332</v>
      </c>
      <c r="F247" s="279">
        <v>1100.1666666666665</v>
      </c>
      <c r="G247" s="279">
        <v>1088.2333333333331</v>
      </c>
      <c r="H247" s="279">
        <v>1144.0333333333333</v>
      </c>
      <c r="I247" s="279">
        <v>1155.9666666666667</v>
      </c>
      <c r="J247" s="279">
        <v>1171.9333333333334</v>
      </c>
      <c r="K247" s="277">
        <v>1140</v>
      </c>
      <c r="L247" s="277">
        <v>1112.0999999999999</v>
      </c>
      <c r="M247" s="277">
        <v>146.33779999999999</v>
      </c>
    </row>
    <row r="248" spans="1:13">
      <c r="A248" s="268">
        <v>238</v>
      </c>
      <c r="B248" s="277" t="s">
        <v>1645</v>
      </c>
      <c r="C248" s="278">
        <v>573.85</v>
      </c>
      <c r="D248" s="279">
        <v>578.96666666666658</v>
      </c>
      <c r="E248" s="279">
        <v>564.93333333333317</v>
      </c>
      <c r="F248" s="279">
        <v>556.01666666666654</v>
      </c>
      <c r="G248" s="279">
        <v>541.98333333333312</v>
      </c>
      <c r="H248" s="279">
        <v>587.88333333333321</v>
      </c>
      <c r="I248" s="279">
        <v>601.91666666666674</v>
      </c>
      <c r="J248" s="279">
        <v>610.83333333333326</v>
      </c>
      <c r="K248" s="277">
        <v>593</v>
      </c>
      <c r="L248" s="277">
        <v>570.04999999999995</v>
      </c>
      <c r="M248" s="277">
        <v>0.15976000000000001</v>
      </c>
    </row>
    <row r="249" spans="1:13">
      <c r="A249" s="268">
        <v>239</v>
      </c>
      <c r="B249" s="277" t="s">
        <v>420</v>
      </c>
      <c r="C249" s="278">
        <v>279.35000000000002</v>
      </c>
      <c r="D249" s="279">
        <v>280.98333333333335</v>
      </c>
      <c r="E249" s="279">
        <v>275.36666666666667</v>
      </c>
      <c r="F249" s="279">
        <v>271.38333333333333</v>
      </c>
      <c r="G249" s="279">
        <v>265.76666666666665</v>
      </c>
      <c r="H249" s="279">
        <v>284.9666666666667</v>
      </c>
      <c r="I249" s="279">
        <v>290.58333333333337</v>
      </c>
      <c r="J249" s="279">
        <v>294.56666666666672</v>
      </c>
      <c r="K249" s="277">
        <v>286.60000000000002</v>
      </c>
      <c r="L249" s="277">
        <v>277</v>
      </c>
      <c r="M249" s="277">
        <v>3.7086199999999998</v>
      </c>
    </row>
    <row r="250" spans="1:13">
      <c r="A250" s="268">
        <v>240</v>
      </c>
      <c r="B250" s="277" t="s">
        <v>421</v>
      </c>
      <c r="C250" s="278">
        <v>231.75</v>
      </c>
      <c r="D250" s="279">
        <v>234.21666666666667</v>
      </c>
      <c r="E250" s="279">
        <v>226.63333333333333</v>
      </c>
      <c r="F250" s="279">
        <v>221.51666666666665</v>
      </c>
      <c r="G250" s="279">
        <v>213.93333333333331</v>
      </c>
      <c r="H250" s="279">
        <v>239.33333333333334</v>
      </c>
      <c r="I250" s="279">
        <v>246.91666666666666</v>
      </c>
      <c r="J250" s="279">
        <v>252.03333333333336</v>
      </c>
      <c r="K250" s="277">
        <v>241.8</v>
      </c>
      <c r="L250" s="277">
        <v>229.1</v>
      </c>
      <c r="M250" s="277">
        <v>1.1250500000000001</v>
      </c>
    </row>
    <row r="251" spans="1:13">
      <c r="A251" s="268">
        <v>241</v>
      </c>
      <c r="B251" s="277" t="s">
        <v>417</v>
      </c>
      <c r="C251" s="278">
        <v>9.25</v>
      </c>
      <c r="D251" s="279">
        <v>9.2833333333333332</v>
      </c>
      <c r="E251" s="279">
        <v>9.1666666666666661</v>
      </c>
      <c r="F251" s="279">
        <v>9.0833333333333321</v>
      </c>
      <c r="G251" s="279">
        <v>8.966666666666665</v>
      </c>
      <c r="H251" s="279">
        <v>9.3666666666666671</v>
      </c>
      <c r="I251" s="279">
        <v>9.4833333333333343</v>
      </c>
      <c r="J251" s="279">
        <v>9.5666666666666682</v>
      </c>
      <c r="K251" s="277">
        <v>9.4</v>
      </c>
      <c r="L251" s="277">
        <v>9.1999999999999993</v>
      </c>
      <c r="M251" s="277">
        <v>7.4184799999999997</v>
      </c>
    </row>
    <row r="252" spans="1:13">
      <c r="A252" s="268">
        <v>242</v>
      </c>
      <c r="B252" s="277" t="s">
        <v>127</v>
      </c>
      <c r="C252" s="278">
        <v>75.7</v>
      </c>
      <c r="D252" s="279">
        <v>76.083333333333329</v>
      </c>
      <c r="E252" s="279">
        <v>74.716666666666654</v>
      </c>
      <c r="F252" s="279">
        <v>73.73333333333332</v>
      </c>
      <c r="G252" s="279">
        <v>72.366666666666646</v>
      </c>
      <c r="H252" s="279">
        <v>77.066666666666663</v>
      </c>
      <c r="I252" s="279">
        <v>78.433333333333337</v>
      </c>
      <c r="J252" s="279">
        <v>79.416666666666671</v>
      </c>
      <c r="K252" s="277">
        <v>77.45</v>
      </c>
      <c r="L252" s="277">
        <v>75.099999999999994</v>
      </c>
      <c r="M252" s="277">
        <v>118.46163</v>
      </c>
    </row>
    <row r="253" spans="1:13">
      <c r="A253" s="268">
        <v>243</v>
      </c>
      <c r="B253" s="277" t="s">
        <v>262</v>
      </c>
      <c r="C253" s="278">
        <v>2117.5500000000002</v>
      </c>
      <c r="D253" s="279">
        <v>2119.4</v>
      </c>
      <c r="E253" s="279">
        <v>2100.8000000000002</v>
      </c>
      <c r="F253" s="279">
        <v>2084.0500000000002</v>
      </c>
      <c r="G253" s="279">
        <v>2065.4500000000003</v>
      </c>
      <c r="H253" s="279">
        <v>2136.15</v>
      </c>
      <c r="I253" s="279">
        <v>2154.7499999999995</v>
      </c>
      <c r="J253" s="279">
        <v>2171.5</v>
      </c>
      <c r="K253" s="277">
        <v>2138</v>
      </c>
      <c r="L253" s="277">
        <v>2102.65</v>
      </c>
      <c r="M253" s="277">
        <v>1.2523500000000001</v>
      </c>
    </row>
    <row r="254" spans="1:13">
      <c r="A254" s="268">
        <v>244</v>
      </c>
      <c r="B254" s="277" t="s">
        <v>408</v>
      </c>
      <c r="C254" s="278">
        <v>109.2</v>
      </c>
      <c r="D254" s="279">
        <v>110.35000000000001</v>
      </c>
      <c r="E254" s="279">
        <v>107.75000000000001</v>
      </c>
      <c r="F254" s="279">
        <v>106.30000000000001</v>
      </c>
      <c r="G254" s="279">
        <v>103.70000000000002</v>
      </c>
      <c r="H254" s="279">
        <v>111.80000000000001</v>
      </c>
      <c r="I254" s="279">
        <v>114.4</v>
      </c>
      <c r="J254" s="279">
        <v>115.85000000000001</v>
      </c>
      <c r="K254" s="277">
        <v>112.95</v>
      </c>
      <c r="L254" s="277">
        <v>108.9</v>
      </c>
      <c r="M254" s="277">
        <v>2.1438799999999998</v>
      </c>
    </row>
    <row r="255" spans="1:13">
      <c r="A255" s="268">
        <v>245</v>
      </c>
      <c r="B255" s="277" t="s">
        <v>409</v>
      </c>
      <c r="C255" s="278">
        <v>73.5</v>
      </c>
      <c r="D255" s="279">
        <v>73.933333333333337</v>
      </c>
      <c r="E255" s="279">
        <v>72.366666666666674</v>
      </c>
      <c r="F255" s="279">
        <v>71.233333333333334</v>
      </c>
      <c r="G255" s="279">
        <v>69.666666666666671</v>
      </c>
      <c r="H255" s="279">
        <v>75.066666666666677</v>
      </c>
      <c r="I255" s="279">
        <v>76.63333333333334</v>
      </c>
      <c r="J255" s="279">
        <v>77.76666666666668</v>
      </c>
      <c r="K255" s="277">
        <v>75.5</v>
      </c>
      <c r="L255" s="277">
        <v>72.8</v>
      </c>
      <c r="M255" s="277">
        <v>4.0735900000000003</v>
      </c>
    </row>
    <row r="256" spans="1:13">
      <c r="A256" s="268">
        <v>246</v>
      </c>
      <c r="B256" s="277" t="s">
        <v>2931</v>
      </c>
      <c r="C256" s="278">
        <v>1334.65</v>
      </c>
      <c r="D256" s="279">
        <v>1344.8166666666666</v>
      </c>
      <c r="E256" s="279">
        <v>1319.8333333333333</v>
      </c>
      <c r="F256" s="279">
        <v>1305.0166666666667</v>
      </c>
      <c r="G256" s="279">
        <v>1280.0333333333333</v>
      </c>
      <c r="H256" s="279">
        <v>1359.6333333333332</v>
      </c>
      <c r="I256" s="279">
        <v>1384.6166666666668</v>
      </c>
      <c r="J256" s="279">
        <v>1399.4333333333332</v>
      </c>
      <c r="K256" s="277">
        <v>1369.8</v>
      </c>
      <c r="L256" s="277">
        <v>1330</v>
      </c>
      <c r="M256" s="277">
        <v>4.4393500000000001</v>
      </c>
    </row>
    <row r="257" spans="1:13">
      <c r="A257" s="268">
        <v>247</v>
      </c>
      <c r="B257" s="277" t="s">
        <v>402</v>
      </c>
      <c r="C257" s="278">
        <v>461.4</v>
      </c>
      <c r="D257" s="279">
        <v>463.45</v>
      </c>
      <c r="E257" s="279">
        <v>456.95</v>
      </c>
      <c r="F257" s="279">
        <v>452.5</v>
      </c>
      <c r="G257" s="279">
        <v>446</v>
      </c>
      <c r="H257" s="279">
        <v>467.9</v>
      </c>
      <c r="I257" s="279">
        <v>474.4</v>
      </c>
      <c r="J257" s="279">
        <v>478.84999999999997</v>
      </c>
      <c r="K257" s="277">
        <v>469.95</v>
      </c>
      <c r="L257" s="277">
        <v>459</v>
      </c>
      <c r="M257" s="277">
        <v>1.4789000000000001</v>
      </c>
    </row>
    <row r="258" spans="1:13">
      <c r="A258" s="268">
        <v>248</v>
      </c>
      <c r="B258" s="277" t="s">
        <v>128</v>
      </c>
      <c r="C258" s="278">
        <v>172.2</v>
      </c>
      <c r="D258" s="279">
        <v>172.46666666666667</v>
      </c>
      <c r="E258" s="279">
        <v>169.73333333333335</v>
      </c>
      <c r="F258" s="279">
        <v>167.26666666666668</v>
      </c>
      <c r="G258" s="279">
        <v>164.53333333333336</v>
      </c>
      <c r="H258" s="279">
        <v>174.93333333333334</v>
      </c>
      <c r="I258" s="279">
        <v>177.66666666666663</v>
      </c>
      <c r="J258" s="279">
        <v>180.13333333333333</v>
      </c>
      <c r="K258" s="277">
        <v>175.2</v>
      </c>
      <c r="L258" s="277">
        <v>170</v>
      </c>
      <c r="M258" s="277">
        <v>662.50653999999997</v>
      </c>
    </row>
    <row r="259" spans="1:13">
      <c r="A259" s="268">
        <v>249</v>
      </c>
      <c r="B259" s="277" t="s">
        <v>413</v>
      </c>
      <c r="C259" s="278">
        <v>227.4</v>
      </c>
      <c r="D259" s="279">
        <v>228.79999999999998</v>
      </c>
      <c r="E259" s="279">
        <v>224.99999999999997</v>
      </c>
      <c r="F259" s="279">
        <v>222.6</v>
      </c>
      <c r="G259" s="279">
        <v>218.79999999999998</v>
      </c>
      <c r="H259" s="279">
        <v>231.19999999999996</v>
      </c>
      <c r="I259" s="279">
        <v>234.99999999999997</v>
      </c>
      <c r="J259" s="279">
        <v>237.39999999999995</v>
      </c>
      <c r="K259" s="277">
        <v>232.6</v>
      </c>
      <c r="L259" s="277">
        <v>226.4</v>
      </c>
      <c r="M259" s="277">
        <v>0.14035</v>
      </c>
    </row>
    <row r="260" spans="1:13">
      <c r="A260" s="268">
        <v>250</v>
      </c>
      <c r="B260" s="277" t="s">
        <v>411</v>
      </c>
      <c r="C260" s="278">
        <v>122.55</v>
      </c>
      <c r="D260" s="279">
        <v>123.36666666666666</v>
      </c>
      <c r="E260" s="279">
        <v>121.38333333333333</v>
      </c>
      <c r="F260" s="279">
        <v>120.21666666666667</v>
      </c>
      <c r="G260" s="279">
        <v>118.23333333333333</v>
      </c>
      <c r="H260" s="279">
        <v>124.53333333333332</v>
      </c>
      <c r="I260" s="279">
        <v>126.51666666666664</v>
      </c>
      <c r="J260" s="279">
        <v>127.68333333333331</v>
      </c>
      <c r="K260" s="277">
        <v>125.35</v>
      </c>
      <c r="L260" s="277">
        <v>122.2</v>
      </c>
      <c r="M260" s="277">
        <v>2.9524300000000001</v>
      </c>
    </row>
    <row r="261" spans="1:13">
      <c r="A261" s="268">
        <v>251</v>
      </c>
      <c r="B261" s="277" t="s">
        <v>431</v>
      </c>
      <c r="C261" s="278">
        <v>14.95</v>
      </c>
      <c r="D261" s="279">
        <v>14.983333333333334</v>
      </c>
      <c r="E261" s="279">
        <v>14.666666666666668</v>
      </c>
      <c r="F261" s="279">
        <v>14.383333333333333</v>
      </c>
      <c r="G261" s="279">
        <v>14.066666666666666</v>
      </c>
      <c r="H261" s="279">
        <v>15.266666666666669</v>
      </c>
      <c r="I261" s="279">
        <v>15.583333333333336</v>
      </c>
      <c r="J261" s="279">
        <v>15.866666666666671</v>
      </c>
      <c r="K261" s="277">
        <v>15.3</v>
      </c>
      <c r="L261" s="277">
        <v>14.7</v>
      </c>
      <c r="M261" s="277">
        <v>6.8547200000000004</v>
      </c>
    </row>
    <row r="262" spans="1:13">
      <c r="A262" s="268">
        <v>252</v>
      </c>
      <c r="B262" s="277" t="s">
        <v>428</v>
      </c>
      <c r="C262" s="278">
        <v>37.15</v>
      </c>
      <c r="D262" s="279">
        <v>37.016666666666673</v>
      </c>
      <c r="E262" s="279">
        <v>36.533333333333346</v>
      </c>
      <c r="F262" s="279">
        <v>35.916666666666671</v>
      </c>
      <c r="G262" s="279">
        <v>35.433333333333344</v>
      </c>
      <c r="H262" s="279">
        <v>37.633333333333347</v>
      </c>
      <c r="I262" s="279">
        <v>38.116666666666681</v>
      </c>
      <c r="J262" s="279">
        <v>38.733333333333348</v>
      </c>
      <c r="K262" s="277">
        <v>37.5</v>
      </c>
      <c r="L262" s="277">
        <v>36.4</v>
      </c>
      <c r="M262" s="277">
        <v>2.5937600000000001</v>
      </c>
    </row>
    <row r="263" spans="1:13">
      <c r="A263" s="268">
        <v>253</v>
      </c>
      <c r="B263" s="277" t="s">
        <v>429</v>
      </c>
      <c r="C263" s="278">
        <v>83.8</v>
      </c>
      <c r="D263" s="279">
        <v>84.45</v>
      </c>
      <c r="E263" s="279">
        <v>82.7</v>
      </c>
      <c r="F263" s="279">
        <v>81.599999999999994</v>
      </c>
      <c r="G263" s="279">
        <v>79.849999999999994</v>
      </c>
      <c r="H263" s="279">
        <v>85.550000000000011</v>
      </c>
      <c r="I263" s="279">
        <v>87.300000000000011</v>
      </c>
      <c r="J263" s="279">
        <v>88.40000000000002</v>
      </c>
      <c r="K263" s="277">
        <v>86.2</v>
      </c>
      <c r="L263" s="277">
        <v>83.35</v>
      </c>
      <c r="M263" s="277">
        <v>4.6182999999999996</v>
      </c>
    </row>
    <row r="264" spans="1:13">
      <c r="A264" s="268">
        <v>254</v>
      </c>
      <c r="B264" s="277" t="s">
        <v>432</v>
      </c>
      <c r="C264" s="278">
        <v>42.8</v>
      </c>
      <c r="D264" s="279">
        <v>43.116666666666667</v>
      </c>
      <c r="E264" s="279">
        <v>42.233333333333334</v>
      </c>
      <c r="F264" s="279">
        <v>41.666666666666664</v>
      </c>
      <c r="G264" s="279">
        <v>40.783333333333331</v>
      </c>
      <c r="H264" s="279">
        <v>43.683333333333337</v>
      </c>
      <c r="I264" s="279">
        <v>44.566666666666677</v>
      </c>
      <c r="J264" s="279">
        <v>45.13333333333334</v>
      </c>
      <c r="K264" s="277">
        <v>44</v>
      </c>
      <c r="L264" s="277">
        <v>42.55</v>
      </c>
      <c r="M264" s="277">
        <v>5.0932300000000001</v>
      </c>
    </row>
    <row r="265" spans="1:13">
      <c r="A265" s="268">
        <v>255</v>
      </c>
      <c r="B265" s="277" t="s">
        <v>422</v>
      </c>
      <c r="C265" s="278">
        <v>954.2</v>
      </c>
      <c r="D265" s="279">
        <v>961.75</v>
      </c>
      <c r="E265" s="279">
        <v>934.7</v>
      </c>
      <c r="F265" s="279">
        <v>915.2</v>
      </c>
      <c r="G265" s="279">
        <v>888.15000000000009</v>
      </c>
      <c r="H265" s="279">
        <v>981.25</v>
      </c>
      <c r="I265" s="279">
        <v>1008.3</v>
      </c>
      <c r="J265" s="279">
        <v>1027.8</v>
      </c>
      <c r="K265" s="277">
        <v>988.8</v>
      </c>
      <c r="L265" s="277">
        <v>942.25</v>
      </c>
      <c r="M265" s="277">
        <v>1.2916000000000001</v>
      </c>
    </row>
    <row r="266" spans="1:13">
      <c r="A266" s="268">
        <v>256</v>
      </c>
      <c r="B266" s="277" t="s">
        <v>436</v>
      </c>
      <c r="C266" s="278">
        <v>2239.5</v>
      </c>
      <c r="D266" s="279">
        <v>2263.0166666666669</v>
      </c>
      <c r="E266" s="279">
        <v>2196.4833333333336</v>
      </c>
      <c r="F266" s="279">
        <v>2153.4666666666667</v>
      </c>
      <c r="G266" s="279">
        <v>2086.9333333333334</v>
      </c>
      <c r="H266" s="279">
        <v>2306.0333333333338</v>
      </c>
      <c r="I266" s="279">
        <v>2372.5666666666675</v>
      </c>
      <c r="J266" s="279">
        <v>2415.5833333333339</v>
      </c>
      <c r="K266" s="277">
        <v>2329.5500000000002</v>
      </c>
      <c r="L266" s="277">
        <v>2220</v>
      </c>
      <c r="M266" s="277">
        <v>8.276E-2</v>
      </c>
    </row>
    <row r="267" spans="1:13">
      <c r="A267" s="268">
        <v>257</v>
      </c>
      <c r="B267" s="277" t="s">
        <v>433</v>
      </c>
      <c r="C267" s="278">
        <v>60.85</v>
      </c>
      <c r="D267" s="279">
        <v>61.416666666666664</v>
      </c>
      <c r="E267" s="279">
        <v>59.93333333333333</v>
      </c>
      <c r="F267" s="279">
        <v>59.016666666666666</v>
      </c>
      <c r="G267" s="279">
        <v>57.533333333333331</v>
      </c>
      <c r="H267" s="279">
        <v>62.333333333333329</v>
      </c>
      <c r="I267" s="279">
        <v>63.816666666666663</v>
      </c>
      <c r="J267" s="279">
        <v>64.73333333333332</v>
      </c>
      <c r="K267" s="277">
        <v>62.9</v>
      </c>
      <c r="L267" s="277">
        <v>60.5</v>
      </c>
      <c r="M267" s="277">
        <v>4.4563600000000001</v>
      </c>
    </row>
    <row r="268" spans="1:13">
      <c r="A268" s="268">
        <v>258</v>
      </c>
      <c r="B268" s="277" t="s">
        <v>129</v>
      </c>
      <c r="C268" s="278">
        <v>193</v>
      </c>
      <c r="D268" s="279">
        <v>193.28333333333333</v>
      </c>
      <c r="E268" s="279">
        <v>189.86666666666667</v>
      </c>
      <c r="F268" s="279">
        <v>186.73333333333335</v>
      </c>
      <c r="G268" s="279">
        <v>183.31666666666669</v>
      </c>
      <c r="H268" s="279">
        <v>196.41666666666666</v>
      </c>
      <c r="I268" s="279">
        <v>199.83333333333334</v>
      </c>
      <c r="J268" s="279">
        <v>202.96666666666664</v>
      </c>
      <c r="K268" s="277">
        <v>196.7</v>
      </c>
      <c r="L268" s="277">
        <v>190.15</v>
      </c>
      <c r="M268" s="277">
        <v>60.011949999999999</v>
      </c>
    </row>
    <row r="269" spans="1:13">
      <c r="A269" s="268">
        <v>259</v>
      </c>
      <c r="B269" s="277" t="s">
        <v>423</v>
      </c>
      <c r="C269" s="278">
        <v>1654.5</v>
      </c>
      <c r="D269" s="279">
        <v>1660.1666666666667</v>
      </c>
      <c r="E269" s="279">
        <v>1634.3333333333335</v>
      </c>
      <c r="F269" s="279">
        <v>1614.1666666666667</v>
      </c>
      <c r="G269" s="279">
        <v>1588.3333333333335</v>
      </c>
      <c r="H269" s="279">
        <v>1680.3333333333335</v>
      </c>
      <c r="I269" s="279">
        <v>1706.166666666667</v>
      </c>
      <c r="J269" s="279">
        <v>1726.3333333333335</v>
      </c>
      <c r="K269" s="277">
        <v>1686</v>
      </c>
      <c r="L269" s="277">
        <v>1640</v>
      </c>
      <c r="M269" s="277">
        <v>1.5304199999999999</v>
      </c>
    </row>
    <row r="270" spans="1:13">
      <c r="A270" s="268">
        <v>260</v>
      </c>
      <c r="B270" s="277" t="s">
        <v>424</v>
      </c>
      <c r="C270" s="278">
        <v>263.5</v>
      </c>
      <c r="D270" s="279">
        <v>265.06666666666666</v>
      </c>
      <c r="E270" s="279">
        <v>260.43333333333334</v>
      </c>
      <c r="F270" s="279">
        <v>257.36666666666667</v>
      </c>
      <c r="G270" s="279">
        <v>252.73333333333335</v>
      </c>
      <c r="H270" s="279">
        <v>268.13333333333333</v>
      </c>
      <c r="I270" s="279">
        <v>272.76666666666665</v>
      </c>
      <c r="J270" s="279">
        <v>275.83333333333331</v>
      </c>
      <c r="K270" s="277">
        <v>269.7</v>
      </c>
      <c r="L270" s="277">
        <v>262</v>
      </c>
      <c r="M270" s="277">
        <v>0.76383999999999996</v>
      </c>
    </row>
    <row r="271" spans="1:13">
      <c r="A271" s="268">
        <v>261</v>
      </c>
      <c r="B271" s="277" t="s">
        <v>425</v>
      </c>
      <c r="C271" s="278">
        <v>89.75</v>
      </c>
      <c r="D271" s="279">
        <v>90.350000000000009</v>
      </c>
      <c r="E271" s="279">
        <v>88.800000000000011</v>
      </c>
      <c r="F271" s="279">
        <v>87.850000000000009</v>
      </c>
      <c r="G271" s="279">
        <v>86.300000000000011</v>
      </c>
      <c r="H271" s="279">
        <v>91.300000000000011</v>
      </c>
      <c r="I271" s="279">
        <v>92.85</v>
      </c>
      <c r="J271" s="279">
        <v>93.800000000000011</v>
      </c>
      <c r="K271" s="277">
        <v>91.9</v>
      </c>
      <c r="L271" s="277">
        <v>89.4</v>
      </c>
      <c r="M271" s="277">
        <v>5.5330500000000002</v>
      </c>
    </row>
    <row r="272" spans="1:13">
      <c r="A272" s="268">
        <v>262</v>
      </c>
      <c r="B272" s="277" t="s">
        <v>426</v>
      </c>
      <c r="C272" s="278">
        <v>57.35</v>
      </c>
      <c r="D272" s="279">
        <v>57.800000000000004</v>
      </c>
      <c r="E272" s="279">
        <v>56.70000000000001</v>
      </c>
      <c r="F272" s="279">
        <v>56.050000000000004</v>
      </c>
      <c r="G272" s="279">
        <v>54.95000000000001</v>
      </c>
      <c r="H272" s="279">
        <v>58.45000000000001</v>
      </c>
      <c r="I272" s="279">
        <v>59.550000000000004</v>
      </c>
      <c r="J272" s="279">
        <v>60.20000000000001</v>
      </c>
      <c r="K272" s="277">
        <v>58.9</v>
      </c>
      <c r="L272" s="277">
        <v>57.15</v>
      </c>
      <c r="M272" s="277">
        <v>2.1014900000000001</v>
      </c>
    </row>
    <row r="273" spans="1:13">
      <c r="A273" s="268">
        <v>263</v>
      </c>
      <c r="B273" s="277" t="s">
        <v>427</v>
      </c>
      <c r="C273" s="278">
        <v>80.25</v>
      </c>
      <c r="D273" s="279">
        <v>81.05</v>
      </c>
      <c r="E273" s="279">
        <v>78.399999999999991</v>
      </c>
      <c r="F273" s="279">
        <v>76.55</v>
      </c>
      <c r="G273" s="279">
        <v>73.899999999999991</v>
      </c>
      <c r="H273" s="279">
        <v>82.899999999999991</v>
      </c>
      <c r="I273" s="279">
        <v>85.55</v>
      </c>
      <c r="J273" s="279">
        <v>87.399999999999991</v>
      </c>
      <c r="K273" s="277">
        <v>83.7</v>
      </c>
      <c r="L273" s="277">
        <v>79.2</v>
      </c>
      <c r="M273" s="277">
        <v>20.19576</v>
      </c>
    </row>
    <row r="274" spans="1:13">
      <c r="A274" s="268">
        <v>264</v>
      </c>
      <c r="B274" s="277" t="s">
        <v>435</v>
      </c>
      <c r="C274" s="278">
        <v>51.35</v>
      </c>
      <c r="D274" s="279">
        <v>49.5</v>
      </c>
      <c r="E274" s="279">
        <v>47</v>
      </c>
      <c r="F274" s="279">
        <v>42.65</v>
      </c>
      <c r="G274" s="279">
        <v>40.15</v>
      </c>
      <c r="H274" s="279">
        <v>53.85</v>
      </c>
      <c r="I274" s="279">
        <v>56.35</v>
      </c>
      <c r="J274" s="279">
        <v>60.7</v>
      </c>
      <c r="K274" s="277">
        <v>52</v>
      </c>
      <c r="L274" s="277">
        <v>45.15</v>
      </c>
      <c r="M274" s="277">
        <v>66.391769999999994</v>
      </c>
    </row>
    <row r="275" spans="1:13">
      <c r="A275" s="268">
        <v>265</v>
      </c>
      <c r="B275" s="277" t="s">
        <v>434</v>
      </c>
      <c r="C275" s="278">
        <v>94.4</v>
      </c>
      <c r="D275" s="279">
        <v>93.733333333333334</v>
      </c>
      <c r="E275" s="279">
        <v>90.966666666666669</v>
      </c>
      <c r="F275" s="279">
        <v>87.533333333333331</v>
      </c>
      <c r="G275" s="279">
        <v>84.766666666666666</v>
      </c>
      <c r="H275" s="279">
        <v>97.166666666666671</v>
      </c>
      <c r="I275" s="279">
        <v>99.933333333333351</v>
      </c>
      <c r="J275" s="279">
        <v>103.36666666666667</v>
      </c>
      <c r="K275" s="277">
        <v>96.5</v>
      </c>
      <c r="L275" s="277">
        <v>90.3</v>
      </c>
      <c r="M275" s="277">
        <v>20.42249</v>
      </c>
    </row>
    <row r="276" spans="1:13">
      <c r="A276" s="268">
        <v>266</v>
      </c>
      <c r="B276" s="277" t="s">
        <v>263</v>
      </c>
      <c r="C276" s="278">
        <v>57.6</v>
      </c>
      <c r="D276" s="279">
        <v>57.416666666666664</v>
      </c>
      <c r="E276" s="279">
        <v>56.533333333333331</v>
      </c>
      <c r="F276" s="279">
        <v>55.466666666666669</v>
      </c>
      <c r="G276" s="279">
        <v>54.583333333333336</v>
      </c>
      <c r="H276" s="279">
        <v>58.483333333333327</v>
      </c>
      <c r="I276" s="279">
        <v>59.366666666666667</v>
      </c>
      <c r="J276" s="279">
        <v>60.433333333333323</v>
      </c>
      <c r="K276" s="277">
        <v>58.3</v>
      </c>
      <c r="L276" s="277">
        <v>56.35</v>
      </c>
      <c r="M276" s="277">
        <v>14.49311</v>
      </c>
    </row>
    <row r="277" spans="1:13">
      <c r="A277" s="268">
        <v>267</v>
      </c>
      <c r="B277" s="277" t="s">
        <v>130</v>
      </c>
      <c r="C277" s="278">
        <v>285.14999999999998</v>
      </c>
      <c r="D277" s="279">
        <v>286.46666666666664</v>
      </c>
      <c r="E277" s="279">
        <v>278.0333333333333</v>
      </c>
      <c r="F277" s="279">
        <v>270.91666666666669</v>
      </c>
      <c r="G277" s="279">
        <v>262.48333333333335</v>
      </c>
      <c r="H277" s="279">
        <v>293.58333333333326</v>
      </c>
      <c r="I277" s="279">
        <v>302.01666666666654</v>
      </c>
      <c r="J277" s="279">
        <v>309.13333333333321</v>
      </c>
      <c r="K277" s="277">
        <v>294.89999999999998</v>
      </c>
      <c r="L277" s="277">
        <v>279.35000000000002</v>
      </c>
      <c r="M277" s="277">
        <v>102.99648000000001</v>
      </c>
    </row>
    <row r="278" spans="1:13">
      <c r="A278" s="268">
        <v>268</v>
      </c>
      <c r="B278" s="277" t="s">
        <v>264</v>
      </c>
      <c r="C278" s="278">
        <v>710.2</v>
      </c>
      <c r="D278" s="279">
        <v>711.6</v>
      </c>
      <c r="E278" s="279">
        <v>700.7</v>
      </c>
      <c r="F278" s="279">
        <v>691.2</v>
      </c>
      <c r="G278" s="279">
        <v>680.30000000000007</v>
      </c>
      <c r="H278" s="279">
        <v>721.1</v>
      </c>
      <c r="I278" s="279">
        <v>731.99999999999989</v>
      </c>
      <c r="J278" s="279">
        <v>741.5</v>
      </c>
      <c r="K278" s="277">
        <v>722.5</v>
      </c>
      <c r="L278" s="277">
        <v>702.1</v>
      </c>
      <c r="M278" s="277">
        <v>1.54989</v>
      </c>
    </row>
    <row r="279" spans="1:13">
      <c r="A279" s="268">
        <v>269</v>
      </c>
      <c r="B279" s="277" t="s">
        <v>131</v>
      </c>
      <c r="C279" s="278">
        <v>2278.9</v>
      </c>
      <c r="D279" s="279">
        <v>2284.7000000000003</v>
      </c>
      <c r="E279" s="279">
        <v>2255.3500000000004</v>
      </c>
      <c r="F279" s="279">
        <v>2231.8000000000002</v>
      </c>
      <c r="G279" s="279">
        <v>2202.4500000000003</v>
      </c>
      <c r="H279" s="279">
        <v>2308.2500000000005</v>
      </c>
      <c r="I279" s="279">
        <v>2337.6</v>
      </c>
      <c r="J279" s="279">
        <v>2361.1500000000005</v>
      </c>
      <c r="K279" s="277">
        <v>2314.0500000000002</v>
      </c>
      <c r="L279" s="277">
        <v>2261.15</v>
      </c>
      <c r="M279" s="277">
        <v>6.7145000000000001</v>
      </c>
    </row>
    <row r="280" spans="1:13">
      <c r="A280" s="268">
        <v>270</v>
      </c>
      <c r="B280" s="277" t="s">
        <v>132</v>
      </c>
      <c r="C280" s="278">
        <v>416.3</v>
      </c>
      <c r="D280" s="279">
        <v>416.01666666666665</v>
      </c>
      <c r="E280" s="279">
        <v>407.2833333333333</v>
      </c>
      <c r="F280" s="279">
        <v>398.26666666666665</v>
      </c>
      <c r="G280" s="279">
        <v>389.5333333333333</v>
      </c>
      <c r="H280" s="279">
        <v>425.0333333333333</v>
      </c>
      <c r="I280" s="279">
        <v>433.76666666666665</v>
      </c>
      <c r="J280" s="279">
        <v>442.7833333333333</v>
      </c>
      <c r="K280" s="277">
        <v>424.75</v>
      </c>
      <c r="L280" s="277">
        <v>407</v>
      </c>
      <c r="M280" s="277">
        <v>16.657710000000002</v>
      </c>
    </row>
    <row r="281" spans="1:13">
      <c r="A281" s="268">
        <v>271</v>
      </c>
      <c r="B281" s="277" t="s">
        <v>437</v>
      </c>
      <c r="C281" s="278">
        <v>142.5</v>
      </c>
      <c r="D281" s="279">
        <v>143.48333333333332</v>
      </c>
      <c r="E281" s="279">
        <v>141.06666666666663</v>
      </c>
      <c r="F281" s="279">
        <v>139.63333333333333</v>
      </c>
      <c r="G281" s="279">
        <v>137.21666666666664</v>
      </c>
      <c r="H281" s="279">
        <v>144.91666666666663</v>
      </c>
      <c r="I281" s="279">
        <v>147.33333333333331</v>
      </c>
      <c r="J281" s="279">
        <v>148.76666666666662</v>
      </c>
      <c r="K281" s="277">
        <v>145.9</v>
      </c>
      <c r="L281" s="277">
        <v>142.05000000000001</v>
      </c>
      <c r="M281" s="277">
        <v>0.86426000000000003</v>
      </c>
    </row>
    <row r="282" spans="1:13">
      <c r="A282" s="268">
        <v>272</v>
      </c>
      <c r="B282" s="277" t="s">
        <v>443</v>
      </c>
      <c r="C282" s="278">
        <v>525.1</v>
      </c>
      <c r="D282" s="279">
        <v>531.38333333333333</v>
      </c>
      <c r="E282" s="279">
        <v>517.7166666666667</v>
      </c>
      <c r="F282" s="279">
        <v>510.33333333333337</v>
      </c>
      <c r="G282" s="279">
        <v>496.66666666666674</v>
      </c>
      <c r="H282" s="279">
        <v>538.76666666666665</v>
      </c>
      <c r="I282" s="279">
        <v>552.43333333333339</v>
      </c>
      <c r="J282" s="279">
        <v>559.81666666666661</v>
      </c>
      <c r="K282" s="277">
        <v>545.04999999999995</v>
      </c>
      <c r="L282" s="277">
        <v>524</v>
      </c>
      <c r="M282" s="277">
        <v>2.0544899999999999</v>
      </c>
    </row>
    <row r="283" spans="1:13">
      <c r="A283" s="268">
        <v>273</v>
      </c>
      <c r="B283" s="277" t="s">
        <v>444</v>
      </c>
      <c r="C283" s="278">
        <v>235.05</v>
      </c>
      <c r="D283" s="279">
        <v>235.70000000000002</v>
      </c>
      <c r="E283" s="279">
        <v>233.35000000000002</v>
      </c>
      <c r="F283" s="279">
        <v>231.65</v>
      </c>
      <c r="G283" s="279">
        <v>229.3</v>
      </c>
      <c r="H283" s="279">
        <v>237.40000000000003</v>
      </c>
      <c r="I283" s="279">
        <v>239.75</v>
      </c>
      <c r="J283" s="279">
        <v>241.45000000000005</v>
      </c>
      <c r="K283" s="277">
        <v>238.05</v>
      </c>
      <c r="L283" s="277">
        <v>234</v>
      </c>
      <c r="M283" s="277">
        <v>0.56028999999999995</v>
      </c>
    </row>
    <row r="284" spans="1:13">
      <c r="A284" s="268">
        <v>274</v>
      </c>
      <c r="B284" s="277" t="s">
        <v>445</v>
      </c>
      <c r="C284" s="278">
        <v>476.15</v>
      </c>
      <c r="D284" s="279">
        <v>477.7833333333333</v>
      </c>
      <c r="E284" s="279">
        <v>469.41666666666663</v>
      </c>
      <c r="F284" s="279">
        <v>462.68333333333334</v>
      </c>
      <c r="G284" s="279">
        <v>454.31666666666666</v>
      </c>
      <c r="H284" s="279">
        <v>484.51666666666659</v>
      </c>
      <c r="I284" s="279">
        <v>492.88333333333327</v>
      </c>
      <c r="J284" s="279">
        <v>499.61666666666656</v>
      </c>
      <c r="K284" s="277">
        <v>486.15</v>
      </c>
      <c r="L284" s="277">
        <v>471.05</v>
      </c>
      <c r="M284" s="277">
        <v>0.82094999999999996</v>
      </c>
    </row>
    <row r="285" spans="1:13">
      <c r="A285" s="268">
        <v>275</v>
      </c>
      <c r="B285" s="277" t="s">
        <v>447</v>
      </c>
      <c r="C285" s="278">
        <v>32.049999999999997</v>
      </c>
      <c r="D285" s="279">
        <v>32.233333333333334</v>
      </c>
      <c r="E285" s="279">
        <v>31.616666666666667</v>
      </c>
      <c r="F285" s="279">
        <v>31.183333333333334</v>
      </c>
      <c r="G285" s="279">
        <v>30.566666666666666</v>
      </c>
      <c r="H285" s="279">
        <v>32.666666666666671</v>
      </c>
      <c r="I285" s="279">
        <v>33.283333333333346</v>
      </c>
      <c r="J285" s="279">
        <v>33.716666666666669</v>
      </c>
      <c r="K285" s="277">
        <v>32.85</v>
      </c>
      <c r="L285" s="277">
        <v>31.8</v>
      </c>
      <c r="M285" s="277">
        <v>9.6851699999999994</v>
      </c>
    </row>
    <row r="286" spans="1:13">
      <c r="A286" s="268">
        <v>276</v>
      </c>
      <c r="B286" s="277" t="s">
        <v>449</v>
      </c>
      <c r="C286" s="278">
        <v>347.15</v>
      </c>
      <c r="D286" s="279">
        <v>345.06666666666666</v>
      </c>
      <c r="E286" s="279">
        <v>338.88333333333333</v>
      </c>
      <c r="F286" s="279">
        <v>330.61666666666667</v>
      </c>
      <c r="G286" s="279">
        <v>324.43333333333334</v>
      </c>
      <c r="H286" s="279">
        <v>353.33333333333331</v>
      </c>
      <c r="I286" s="279">
        <v>359.51666666666659</v>
      </c>
      <c r="J286" s="279">
        <v>367.7833333333333</v>
      </c>
      <c r="K286" s="277">
        <v>351.25</v>
      </c>
      <c r="L286" s="277">
        <v>336.8</v>
      </c>
      <c r="M286" s="277">
        <v>2.35114</v>
      </c>
    </row>
    <row r="287" spans="1:13">
      <c r="A287" s="268">
        <v>277</v>
      </c>
      <c r="B287" s="277" t="s">
        <v>439</v>
      </c>
      <c r="C287" s="278">
        <v>338.3</v>
      </c>
      <c r="D287" s="279">
        <v>338.41666666666669</v>
      </c>
      <c r="E287" s="279">
        <v>331.88333333333338</v>
      </c>
      <c r="F287" s="279">
        <v>325.4666666666667</v>
      </c>
      <c r="G287" s="279">
        <v>318.93333333333339</v>
      </c>
      <c r="H287" s="279">
        <v>344.83333333333337</v>
      </c>
      <c r="I287" s="279">
        <v>351.36666666666667</v>
      </c>
      <c r="J287" s="279">
        <v>357.78333333333336</v>
      </c>
      <c r="K287" s="277">
        <v>344.95</v>
      </c>
      <c r="L287" s="277">
        <v>332</v>
      </c>
      <c r="M287" s="277">
        <v>1.5949899999999999</v>
      </c>
    </row>
    <row r="288" spans="1:13">
      <c r="A288" s="268">
        <v>278</v>
      </c>
      <c r="B288" s="277" t="s">
        <v>440</v>
      </c>
      <c r="C288" s="278">
        <v>256.05</v>
      </c>
      <c r="D288" s="279">
        <v>253.91666666666666</v>
      </c>
      <c r="E288" s="279">
        <v>249.83333333333331</v>
      </c>
      <c r="F288" s="279">
        <v>243.61666666666665</v>
      </c>
      <c r="G288" s="279">
        <v>239.5333333333333</v>
      </c>
      <c r="H288" s="279">
        <v>260.13333333333333</v>
      </c>
      <c r="I288" s="279">
        <v>264.21666666666664</v>
      </c>
      <c r="J288" s="279">
        <v>270.43333333333334</v>
      </c>
      <c r="K288" s="277">
        <v>258</v>
      </c>
      <c r="L288" s="277">
        <v>247.7</v>
      </c>
      <c r="M288" s="277">
        <v>0.60521999999999998</v>
      </c>
    </row>
    <row r="289" spans="1:13">
      <c r="A289" s="268">
        <v>279</v>
      </c>
      <c r="B289" s="277" t="s">
        <v>451</v>
      </c>
      <c r="C289" s="278">
        <v>168</v>
      </c>
      <c r="D289" s="279">
        <v>168.38333333333333</v>
      </c>
      <c r="E289" s="279">
        <v>165.76666666666665</v>
      </c>
      <c r="F289" s="279">
        <v>163.53333333333333</v>
      </c>
      <c r="G289" s="279">
        <v>160.91666666666666</v>
      </c>
      <c r="H289" s="279">
        <v>170.61666666666665</v>
      </c>
      <c r="I289" s="279">
        <v>173.23333333333332</v>
      </c>
      <c r="J289" s="279">
        <v>175.46666666666664</v>
      </c>
      <c r="K289" s="277">
        <v>171</v>
      </c>
      <c r="L289" s="277">
        <v>166.15</v>
      </c>
      <c r="M289" s="277">
        <v>0.40906999999999999</v>
      </c>
    </row>
    <row r="290" spans="1:13">
      <c r="A290" s="268">
        <v>280</v>
      </c>
      <c r="B290" s="277" t="s">
        <v>133</v>
      </c>
      <c r="C290" s="278">
        <v>1312.9</v>
      </c>
      <c r="D290" s="279">
        <v>1326.2</v>
      </c>
      <c r="E290" s="279">
        <v>1294.2</v>
      </c>
      <c r="F290" s="279">
        <v>1275.5</v>
      </c>
      <c r="G290" s="279">
        <v>1243.5</v>
      </c>
      <c r="H290" s="279">
        <v>1344.9</v>
      </c>
      <c r="I290" s="279">
        <v>1376.9</v>
      </c>
      <c r="J290" s="279">
        <v>1395.6000000000001</v>
      </c>
      <c r="K290" s="277">
        <v>1358.2</v>
      </c>
      <c r="L290" s="277">
        <v>1307.5</v>
      </c>
      <c r="M290" s="277">
        <v>51.75329</v>
      </c>
    </row>
    <row r="291" spans="1:13">
      <c r="A291" s="268">
        <v>281</v>
      </c>
      <c r="B291" s="277" t="s">
        <v>441</v>
      </c>
      <c r="C291" s="278">
        <v>113.4</v>
      </c>
      <c r="D291" s="279">
        <v>114.23333333333335</v>
      </c>
      <c r="E291" s="279">
        <v>110.26666666666669</v>
      </c>
      <c r="F291" s="279">
        <v>107.13333333333334</v>
      </c>
      <c r="G291" s="279">
        <v>103.16666666666669</v>
      </c>
      <c r="H291" s="279">
        <v>117.3666666666667</v>
      </c>
      <c r="I291" s="279">
        <v>121.33333333333334</v>
      </c>
      <c r="J291" s="279">
        <v>124.46666666666671</v>
      </c>
      <c r="K291" s="277">
        <v>118.2</v>
      </c>
      <c r="L291" s="277">
        <v>111.1</v>
      </c>
      <c r="M291" s="277">
        <v>6.4196</v>
      </c>
    </row>
    <row r="292" spans="1:13">
      <c r="A292" s="268">
        <v>282</v>
      </c>
      <c r="B292" s="277" t="s">
        <v>438</v>
      </c>
      <c r="C292" s="278">
        <v>651.25</v>
      </c>
      <c r="D292" s="279">
        <v>657.08333333333337</v>
      </c>
      <c r="E292" s="279">
        <v>639.16666666666674</v>
      </c>
      <c r="F292" s="279">
        <v>627.08333333333337</v>
      </c>
      <c r="G292" s="279">
        <v>609.16666666666674</v>
      </c>
      <c r="H292" s="279">
        <v>669.16666666666674</v>
      </c>
      <c r="I292" s="279">
        <v>687.08333333333348</v>
      </c>
      <c r="J292" s="279">
        <v>699.16666666666674</v>
      </c>
      <c r="K292" s="277">
        <v>675</v>
      </c>
      <c r="L292" s="277">
        <v>645</v>
      </c>
      <c r="M292" s="277">
        <v>0.40500999999999998</v>
      </c>
    </row>
    <row r="293" spans="1:13">
      <c r="A293" s="268">
        <v>283</v>
      </c>
      <c r="B293" s="277" t="s">
        <v>442</v>
      </c>
      <c r="C293" s="278">
        <v>276.45</v>
      </c>
      <c r="D293" s="279">
        <v>278.55</v>
      </c>
      <c r="E293" s="279">
        <v>273.10000000000002</v>
      </c>
      <c r="F293" s="279">
        <v>269.75</v>
      </c>
      <c r="G293" s="279">
        <v>264.3</v>
      </c>
      <c r="H293" s="279">
        <v>281.90000000000003</v>
      </c>
      <c r="I293" s="279">
        <v>287.34999999999997</v>
      </c>
      <c r="J293" s="279">
        <v>290.70000000000005</v>
      </c>
      <c r="K293" s="277">
        <v>284</v>
      </c>
      <c r="L293" s="277">
        <v>275.2</v>
      </c>
      <c r="M293" s="277">
        <v>1.2577100000000001</v>
      </c>
    </row>
    <row r="294" spans="1:13">
      <c r="A294" s="268">
        <v>284</v>
      </c>
      <c r="B294" s="277" t="s">
        <v>1830</v>
      </c>
      <c r="C294" s="278">
        <v>465.95</v>
      </c>
      <c r="D294" s="279">
        <v>470.48333333333335</v>
      </c>
      <c r="E294" s="279">
        <v>458.9666666666667</v>
      </c>
      <c r="F294" s="279">
        <v>451.98333333333335</v>
      </c>
      <c r="G294" s="279">
        <v>440.4666666666667</v>
      </c>
      <c r="H294" s="279">
        <v>477.4666666666667</v>
      </c>
      <c r="I294" s="279">
        <v>488.98333333333335</v>
      </c>
      <c r="J294" s="279">
        <v>495.9666666666667</v>
      </c>
      <c r="K294" s="277">
        <v>482</v>
      </c>
      <c r="L294" s="277">
        <v>463.5</v>
      </c>
      <c r="M294" s="277">
        <v>0.14460000000000001</v>
      </c>
    </row>
    <row r="295" spans="1:13">
      <c r="A295" s="268">
        <v>285</v>
      </c>
      <c r="B295" s="277" t="s">
        <v>448</v>
      </c>
      <c r="C295" s="278">
        <v>519.04999999999995</v>
      </c>
      <c r="D295" s="279">
        <v>525.01666666666665</v>
      </c>
      <c r="E295" s="279">
        <v>510.0333333333333</v>
      </c>
      <c r="F295" s="279">
        <v>501.01666666666665</v>
      </c>
      <c r="G295" s="279">
        <v>486.0333333333333</v>
      </c>
      <c r="H295" s="279">
        <v>534.0333333333333</v>
      </c>
      <c r="I295" s="279">
        <v>549.01666666666665</v>
      </c>
      <c r="J295" s="279">
        <v>558.0333333333333</v>
      </c>
      <c r="K295" s="277">
        <v>540</v>
      </c>
      <c r="L295" s="277">
        <v>516</v>
      </c>
      <c r="M295" s="277">
        <v>0.83245999999999998</v>
      </c>
    </row>
    <row r="296" spans="1:13">
      <c r="A296" s="268">
        <v>286</v>
      </c>
      <c r="B296" s="277" t="s">
        <v>446</v>
      </c>
      <c r="C296" s="278">
        <v>41.95</v>
      </c>
      <c r="D296" s="279">
        <v>42.25</v>
      </c>
      <c r="E296" s="279">
        <v>41.3</v>
      </c>
      <c r="F296" s="279">
        <v>40.65</v>
      </c>
      <c r="G296" s="279">
        <v>39.699999999999996</v>
      </c>
      <c r="H296" s="279">
        <v>42.9</v>
      </c>
      <c r="I296" s="279">
        <v>43.85</v>
      </c>
      <c r="J296" s="279">
        <v>44.5</v>
      </c>
      <c r="K296" s="277">
        <v>43.2</v>
      </c>
      <c r="L296" s="277">
        <v>41.6</v>
      </c>
      <c r="M296" s="277">
        <v>13.61102</v>
      </c>
    </row>
    <row r="297" spans="1:13">
      <c r="A297" s="268">
        <v>287</v>
      </c>
      <c r="B297" s="277" t="s">
        <v>134</v>
      </c>
      <c r="C297" s="278">
        <v>62.4</v>
      </c>
      <c r="D297" s="279">
        <v>62.683333333333337</v>
      </c>
      <c r="E297" s="279">
        <v>61.466666666666676</v>
      </c>
      <c r="F297" s="279">
        <v>60.533333333333339</v>
      </c>
      <c r="G297" s="279">
        <v>59.316666666666677</v>
      </c>
      <c r="H297" s="279">
        <v>63.616666666666674</v>
      </c>
      <c r="I297" s="279">
        <v>64.833333333333343</v>
      </c>
      <c r="J297" s="279">
        <v>65.76666666666668</v>
      </c>
      <c r="K297" s="277">
        <v>63.9</v>
      </c>
      <c r="L297" s="277">
        <v>61.75</v>
      </c>
      <c r="M297" s="277">
        <v>59.678669999999997</v>
      </c>
    </row>
    <row r="298" spans="1:13">
      <c r="A298" s="268">
        <v>288</v>
      </c>
      <c r="B298" s="277" t="s">
        <v>358</v>
      </c>
      <c r="C298" s="278">
        <v>2179.3000000000002</v>
      </c>
      <c r="D298" s="279">
        <v>2133.4166666666665</v>
      </c>
      <c r="E298" s="279">
        <v>2056.833333333333</v>
      </c>
      <c r="F298" s="279">
        <v>1934.3666666666666</v>
      </c>
      <c r="G298" s="279">
        <v>1857.7833333333331</v>
      </c>
      <c r="H298" s="279">
        <v>2255.8833333333332</v>
      </c>
      <c r="I298" s="279">
        <v>2332.4666666666662</v>
      </c>
      <c r="J298" s="279">
        <v>2454.9333333333329</v>
      </c>
      <c r="K298" s="277">
        <v>2210</v>
      </c>
      <c r="L298" s="277">
        <v>2010.95</v>
      </c>
      <c r="M298" s="277">
        <v>5.0145</v>
      </c>
    </row>
    <row r="299" spans="1:13">
      <c r="A299" s="268">
        <v>289</v>
      </c>
      <c r="B299" s="277" t="s">
        <v>1841</v>
      </c>
      <c r="C299" s="278">
        <v>215.55</v>
      </c>
      <c r="D299" s="279">
        <v>216.20000000000002</v>
      </c>
      <c r="E299" s="279">
        <v>209.45000000000005</v>
      </c>
      <c r="F299" s="279">
        <v>203.35000000000002</v>
      </c>
      <c r="G299" s="279">
        <v>196.60000000000005</v>
      </c>
      <c r="H299" s="279">
        <v>222.30000000000004</v>
      </c>
      <c r="I299" s="279">
        <v>229.04999999999998</v>
      </c>
      <c r="J299" s="279">
        <v>235.15000000000003</v>
      </c>
      <c r="K299" s="277">
        <v>222.95</v>
      </c>
      <c r="L299" s="277">
        <v>210.1</v>
      </c>
      <c r="M299" s="277">
        <v>0.65690999999999999</v>
      </c>
    </row>
    <row r="300" spans="1:13">
      <c r="A300" s="268">
        <v>290</v>
      </c>
      <c r="B300" s="277" t="s">
        <v>454</v>
      </c>
      <c r="C300" s="278">
        <v>332.1</v>
      </c>
      <c r="D300" s="279">
        <v>326.68333333333334</v>
      </c>
      <c r="E300" s="279">
        <v>318.51666666666665</v>
      </c>
      <c r="F300" s="279">
        <v>304.93333333333334</v>
      </c>
      <c r="G300" s="279">
        <v>296.76666666666665</v>
      </c>
      <c r="H300" s="279">
        <v>340.26666666666665</v>
      </c>
      <c r="I300" s="279">
        <v>348.43333333333328</v>
      </c>
      <c r="J300" s="279">
        <v>362.01666666666665</v>
      </c>
      <c r="K300" s="277">
        <v>334.85</v>
      </c>
      <c r="L300" s="277">
        <v>313.10000000000002</v>
      </c>
      <c r="M300" s="277">
        <v>57.146990000000002</v>
      </c>
    </row>
    <row r="301" spans="1:13">
      <c r="A301" s="268">
        <v>291</v>
      </c>
      <c r="B301" s="277" t="s">
        <v>452</v>
      </c>
      <c r="C301" s="278">
        <v>3862.55</v>
      </c>
      <c r="D301" s="279">
        <v>3877.35</v>
      </c>
      <c r="E301" s="279">
        <v>3785.2</v>
      </c>
      <c r="F301" s="279">
        <v>3707.85</v>
      </c>
      <c r="G301" s="279">
        <v>3615.7</v>
      </c>
      <c r="H301" s="279">
        <v>3954.7</v>
      </c>
      <c r="I301" s="279">
        <v>4046.8500000000004</v>
      </c>
      <c r="J301" s="279">
        <v>4124.2</v>
      </c>
      <c r="K301" s="277">
        <v>3969.5</v>
      </c>
      <c r="L301" s="277">
        <v>3800</v>
      </c>
      <c r="M301" s="277">
        <v>0.21870999999999999</v>
      </c>
    </row>
    <row r="302" spans="1:13">
      <c r="A302" s="268">
        <v>292</v>
      </c>
      <c r="B302" s="277" t="s">
        <v>455</v>
      </c>
      <c r="C302" s="278">
        <v>26.35</v>
      </c>
      <c r="D302" s="279">
        <v>26.833333333333332</v>
      </c>
      <c r="E302" s="279">
        <v>25.666666666666664</v>
      </c>
      <c r="F302" s="279">
        <v>24.983333333333331</v>
      </c>
      <c r="G302" s="279">
        <v>23.816666666666663</v>
      </c>
      <c r="H302" s="279">
        <v>27.516666666666666</v>
      </c>
      <c r="I302" s="279">
        <v>28.68333333333333</v>
      </c>
      <c r="J302" s="279">
        <v>29.366666666666667</v>
      </c>
      <c r="K302" s="277">
        <v>28</v>
      </c>
      <c r="L302" s="277">
        <v>26.15</v>
      </c>
      <c r="M302" s="277">
        <v>10.01666</v>
      </c>
    </row>
    <row r="303" spans="1:13">
      <c r="A303" s="268">
        <v>293</v>
      </c>
      <c r="B303" s="277" t="s">
        <v>135</v>
      </c>
      <c r="C303" s="278">
        <v>301.7</v>
      </c>
      <c r="D303" s="279">
        <v>303.88333333333333</v>
      </c>
      <c r="E303" s="279">
        <v>295.81666666666666</v>
      </c>
      <c r="F303" s="279">
        <v>289.93333333333334</v>
      </c>
      <c r="G303" s="279">
        <v>281.86666666666667</v>
      </c>
      <c r="H303" s="279">
        <v>309.76666666666665</v>
      </c>
      <c r="I303" s="279">
        <v>317.83333333333326</v>
      </c>
      <c r="J303" s="279">
        <v>323.71666666666664</v>
      </c>
      <c r="K303" s="277">
        <v>311.95</v>
      </c>
      <c r="L303" s="277">
        <v>298</v>
      </c>
      <c r="M303" s="277">
        <v>68.605999999999995</v>
      </c>
    </row>
    <row r="304" spans="1:13">
      <c r="A304" s="268">
        <v>294</v>
      </c>
      <c r="B304" s="277" t="s">
        <v>456</v>
      </c>
      <c r="C304" s="278">
        <v>793.2</v>
      </c>
      <c r="D304" s="279">
        <v>795.33333333333337</v>
      </c>
      <c r="E304" s="279">
        <v>782.86666666666679</v>
      </c>
      <c r="F304" s="279">
        <v>772.53333333333342</v>
      </c>
      <c r="G304" s="279">
        <v>760.06666666666683</v>
      </c>
      <c r="H304" s="279">
        <v>805.66666666666674</v>
      </c>
      <c r="I304" s="279">
        <v>818.13333333333321</v>
      </c>
      <c r="J304" s="279">
        <v>828.4666666666667</v>
      </c>
      <c r="K304" s="277">
        <v>807.8</v>
      </c>
      <c r="L304" s="277">
        <v>785</v>
      </c>
      <c r="M304" s="277">
        <v>0.66415000000000002</v>
      </c>
    </row>
    <row r="305" spans="1:13">
      <c r="A305" s="268">
        <v>295</v>
      </c>
      <c r="B305" s="277" t="s">
        <v>136</v>
      </c>
      <c r="C305" s="278">
        <v>905.75</v>
      </c>
      <c r="D305" s="279">
        <v>911.18333333333339</v>
      </c>
      <c r="E305" s="279">
        <v>896.61666666666679</v>
      </c>
      <c r="F305" s="279">
        <v>887.48333333333335</v>
      </c>
      <c r="G305" s="279">
        <v>872.91666666666674</v>
      </c>
      <c r="H305" s="279">
        <v>920.31666666666683</v>
      </c>
      <c r="I305" s="279">
        <v>934.88333333333344</v>
      </c>
      <c r="J305" s="279">
        <v>944.01666666666688</v>
      </c>
      <c r="K305" s="277">
        <v>925.75</v>
      </c>
      <c r="L305" s="277">
        <v>902.05</v>
      </c>
      <c r="M305" s="277">
        <v>61.889069999999997</v>
      </c>
    </row>
    <row r="306" spans="1:13">
      <c r="A306" s="268">
        <v>296</v>
      </c>
      <c r="B306" s="277" t="s">
        <v>266</v>
      </c>
      <c r="C306" s="278">
        <v>3276.7</v>
      </c>
      <c r="D306" s="279">
        <v>3241.7999999999997</v>
      </c>
      <c r="E306" s="279">
        <v>2970.8999999999996</v>
      </c>
      <c r="F306" s="279">
        <v>2665.1</v>
      </c>
      <c r="G306" s="279">
        <v>2394.1999999999998</v>
      </c>
      <c r="H306" s="279">
        <v>3547.5999999999995</v>
      </c>
      <c r="I306" s="279">
        <v>3818.5</v>
      </c>
      <c r="J306" s="279">
        <v>4124.2999999999993</v>
      </c>
      <c r="K306" s="277">
        <v>3512.7</v>
      </c>
      <c r="L306" s="277">
        <v>2936</v>
      </c>
      <c r="M306" s="277">
        <v>13.599349999999999</v>
      </c>
    </row>
    <row r="307" spans="1:13">
      <c r="A307" s="268">
        <v>297</v>
      </c>
      <c r="B307" s="277" t="s">
        <v>265</v>
      </c>
      <c r="C307" s="278">
        <v>1647.9</v>
      </c>
      <c r="D307" s="279">
        <v>1647.9666666666665</v>
      </c>
      <c r="E307" s="279">
        <v>1625.9333333333329</v>
      </c>
      <c r="F307" s="279">
        <v>1603.9666666666665</v>
      </c>
      <c r="G307" s="279">
        <v>1581.9333333333329</v>
      </c>
      <c r="H307" s="279">
        <v>1669.9333333333329</v>
      </c>
      <c r="I307" s="279">
        <v>1691.9666666666662</v>
      </c>
      <c r="J307" s="279">
        <v>1713.9333333333329</v>
      </c>
      <c r="K307" s="277">
        <v>1670</v>
      </c>
      <c r="L307" s="277">
        <v>1626</v>
      </c>
      <c r="M307" s="277">
        <v>2.2843800000000001</v>
      </c>
    </row>
    <row r="308" spans="1:13">
      <c r="A308" s="268">
        <v>298</v>
      </c>
      <c r="B308" s="277" t="s">
        <v>137</v>
      </c>
      <c r="C308" s="278">
        <v>1046.5</v>
      </c>
      <c r="D308" s="279">
        <v>1040.1666666666667</v>
      </c>
      <c r="E308" s="279">
        <v>1031.3333333333335</v>
      </c>
      <c r="F308" s="279">
        <v>1016.1666666666667</v>
      </c>
      <c r="G308" s="279">
        <v>1007.3333333333335</v>
      </c>
      <c r="H308" s="279">
        <v>1055.3333333333335</v>
      </c>
      <c r="I308" s="279">
        <v>1064.166666666667</v>
      </c>
      <c r="J308" s="279">
        <v>1079.3333333333335</v>
      </c>
      <c r="K308" s="277">
        <v>1049</v>
      </c>
      <c r="L308" s="277">
        <v>1025</v>
      </c>
      <c r="M308" s="277">
        <v>22.76511</v>
      </c>
    </row>
    <row r="309" spans="1:13">
      <c r="A309" s="268">
        <v>299</v>
      </c>
      <c r="B309" s="277" t="s">
        <v>457</v>
      </c>
      <c r="C309" s="278">
        <v>1451.45</v>
      </c>
      <c r="D309" s="279">
        <v>1449.0333333333335</v>
      </c>
      <c r="E309" s="279">
        <v>1426.0666666666671</v>
      </c>
      <c r="F309" s="279">
        <v>1400.6833333333336</v>
      </c>
      <c r="G309" s="279">
        <v>1377.7166666666672</v>
      </c>
      <c r="H309" s="279">
        <v>1474.416666666667</v>
      </c>
      <c r="I309" s="279">
        <v>1497.3833333333337</v>
      </c>
      <c r="J309" s="279">
        <v>1522.7666666666669</v>
      </c>
      <c r="K309" s="277">
        <v>1472</v>
      </c>
      <c r="L309" s="277">
        <v>1423.65</v>
      </c>
      <c r="M309" s="277">
        <v>0.50936999999999999</v>
      </c>
    </row>
    <row r="310" spans="1:13">
      <c r="A310" s="268">
        <v>300</v>
      </c>
      <c r="B310" s="277" t="s">
        <v>138</v>
      </c>
      <c r="C310" s="278">
        <v>634.4</v>
      </c>
      <c r="D310" s="279">
        <v>634.69999999999993</v>
      </c>
      <c r="E310" s="279">
        <v>629.69999999999982</v>
      </c>
      <c r="F310" s="279">
        <v>624.99999999999989</v>
      </c>
      <c r="G310" s="279">
        <v>619.99999999999977</v>
      </c>
      <c r="H310" s="279">
        <v>639.39999999999986</v>
      </c>
      <c r="I310" s="279">
        <v>644.40000000000009</v>
      </c>
      <c r="J310" s="279">
        <v>649.09999999999991</v>
      </c>
      <c r="K310" s="277">
        <v>639.70000000000005</v>
      </c>
      <c r="L310" s="277">
        <v>630</v>
      </c>
      <c r="M310" s="277">
        <v>32.476419999999997</v>
      </c>
    </row>
    <row r="311" spans="1:13">
      <c r="A311" s="268">
        <v>301</v>
      </c>
      <c r="B311" s="277" t="s">
        <v>139</v>
      </c>
      <c r="C311" s="278">
        <v>131.35</v>
      </c>
      <c r="D311" s="279">
        <v>132.1</v>
      </c>
      <c r="E311" s="279">
        <v>129.29999999999998</v>
      </c>
      <c r="F311" s="279">
        <v>127.25</v>
      </c>
      <c r="G311" s="279">
        <v>124.44999999999999</v>
      </c>
      <c r="H311" s="279">
        <v>134.14999999999998</v>
      </c>
      <c r="I311" s="279">
        <v>136.94999999999999</v>
      </c>
      <c r="J311" s="279">
        <v>138.99999999999997</v>
      </c>
      <c r="K311" s="277">
        <v>134.9</v>
      </c>
      <c r="L311" s="277">
        <v>130.05000000000001</v>
      </c>
      <c r="M311" s="277">
        <v>66.422200000000004</v>
      </c>
    </row>
    <row r="312" spans="1:13">
      <c r="A312" s="268">
        <v>302</v>
      </c>
      <c r="B312" s="277" t="s">
        <v>319</v>
      </c>
      <c r="C312" s="278">
        <v>11.1</v>
      </c>
      <c r="D312" s="279">
        <v>11.216666666666667</v>
      </c>
      <c r="E312" s="279">
        <v>10.983333333333334</v>
      </c>
      <c r="F312" s="279">
        <v>10.866666666666667</v>
      </c>
      <c r="G312" s="279">
        <v>10.633333333333335</v>
      </c>
      <c r="H312" s="279">
        <v>11.333333333333334</v>
      </c>
      <c r="I312" s="279">
        <v>11.566666666666665</v>
      </c>
      <c r="J312" s="279">
        <v>11.683333333333334</v>
      </c>
      <c r="K312" s="277">
        <v>11.45</v>
      </c>
      <c r="L312" s="277">
        <v>11.1</v>
      </c>
      <c r="M312" s="277">
        <v>9.2756600000000002</v>
      </c>
    </row>
    <row r="313" spans="1:13">
      <c r="A313" s="268">
        <v>303</v>
      </c>
      <c r="B313" s="277" t="s">
        <v>464</v>
      </c>
      <c r="C313" s="278">
        <v>135.4</v>
      </c>
      <c r="D313" s="279">
        <v>136.29999999999998</v>
      </c>
      <c r="E313" s="279">
        <v>132.59999999999997</v>
      </c>
      <c r="F313" s="279">
        <v>129.79999999999998</v>
      </c>
      <c r="G313" s="279">
        <v>126.09999999999997</v>
      </c>
      <c r="H313" s="279">
        <v>139.09999999999997</v>
      </c>
      <c r="I313" s="279">
        <v>142.79999999999995</v>
      </c>
      <c r="J313" s="279">
        <v>145.59999999999997</v>
      </c>
      <c r="K313" s="277">
        <v>140</v>
      </c>
      <c r="L313" s="277">
        <v>133.5</v>
      </c>
      <c r="M313" s="277">
        <v>0.73012999999999995</v>
      </c>
    </row>
    <row r="314" spans="1:13">
      <c r="A314" s="268">
        <v>304</v>
      </c>
      <c r="B314" s="277" t="s">
        <v>466</v>
      </c>
      <c r="C314" s="278">
        <v>329.8</v>
      </c>
      <c r="D314" s="279">
        <v>331.51666666666665</v>
      </c>
      <c r="E314" s="279">
        <v>325.2833333333333</v>
      </c>
      <c r="F314" s="279">
        <v>320.76666666666665</v>
      </c>
      <c r="G314" s="279">
        <v>314.5333333333333</v>
      </c>
      <c r="H314" s="279">
        <v>336.0333333333333</v>
      </c>
      <c r="I314" s="279">
        <v>342.26666666666665</v>
      </c>
      <c r="J314" s="279">
        <v>346.7833333333333</v>
      </c>
      <c r="K314" s="277">
        <v>337.75</v>
      </c>
      <c r="L314" s="277">
        <v>327</v>
      </c>
      <c r="M314" s="277">
        <v>0.10279000000000001</v>
      </c>
    </row>
    <row r="315" spans="1:13">
      <c r="A315" s="268">
        <v>305</v>
      </c>
      <c r="B315" s="277" t="s">
        <v>462</v>
      </c>
      <c r="C315" s="278">
        <v>2884.2</v>
      </c>
      <c r="D315" s="279">
        <v>2898.3166666666671</v>
      </c>
      <c r="E315" s="279">
        <v>2861.6333333333341</v>
      </c>
      <c r="F315" s="279">
        <v>2839.0666666666671</v>
      </c>
      <c r="G315" s="279">
        <v>2802.3833333333341</v>
      </c>
      <c r="H315" s="279">
        <v>2920.8833333333341</v>
      </c>
      <c r="I315" s="279">
        <v>2957.5666666666675</v>
      </c>
      <c r="J315" s="279">
        <v>2980.1333333333341</v>
      </c>
      <c r="K315" s="277">
        <v>2935</v>
      </c>
      <c r="L315" s="277">
        <v>2875.75</v>
      </c>
      <c r="M315" s="277">
        <v>2.4389999999999998E-2</v>
      </c>
    </row>
    <row r="316" spans="1:13">
      <c r="A316" s="268">
        <v>306</v>
      </c>
      <c r="B316" s="277" t="s">
        <v>463</v>
      </c>
      <c r="C316" s="278">
        <v>218.45</v>
      </c>
      <c r="D316" s="279">
        <v>218.48333333333335</v>
      </c>
      <c r="E316" s="279">
        <v>216.4666666666667</v>
      </c>
      <c r="F316" s="279">
        <v>214.48333333333335</v>
      </c>
      <c r="G316" s="279">
        <v>212.4666666666667</v>
      </c>
      <c r="H316" s="279">
        <v>220.4666666666667</v>
      </c>
      <c r="I316" s="279">
        <v>222.48333333333335</v>
      </c>
      <c r="J316" s="279">
        <v>224.4666666666667</v>
      </c>
      <c r="K316" s="277">
        <v>220.5</v>
      </c>
      <c r="L316" s="277">
        <v>216.5</v>
      </c>
      <c r="M316" s="277">
        <v>0.20405999999999999</v>
      </c>
    </row>
    <row r="317" spans="1:13">
      <c r="A317" s="268">
        <v>307</v>
      </c>
      <c r="B317" s="277" t="s">
        <v>140</v>
      </c>
      <c r="C317" s="278">
        <v>164.7</v>
      </c>
      <c r="D317" s="279">
        <v>166.11666666666667</v>
      </c>
      <c r="E317" s="279">
        <v>162.23333333333335</v>
      </c>
      <c r="F317" s="279">
        <v>159.76666666666668</v>
      </c>
      <c r="G317" s="279">
        <v>155.88333333333335</v>
      </c>
      <c r="H317" s="279">
        <v>168.58333333333334</v>
      </c>
      <c r="I317" s="279">
        <v>172.46666666666667</v>
      </c>
      <c r="J317" s="279">
        <v>174.93333333333334</v>
      </c>
      <c r="K317" s="277">
        <v>170</v>
      </c>
      <c r="L317" s="277">
        <v>163.65</v>
      </c>
      <c r="M317" s="277">
        <v>38.23995</v>
      </c>
    </row>
    <row r="318" spans="1:13">
      <c r="A318" s="268">
        <v>308</v>
      </c>
      <c r="B318" s="277" t="s">
        <v>141</v>
      </c>
      <c r="C318" s="278">
        <v>367.05</v>
      </c>
      <c r="D318" s="279">
        <v>368.18333333333334</v>
      </c>
      <c r="E318" s="279">
        <v>363.91666666666669</v>
      </c>
      <c r="F318" s="279">
        <v>360.78333333333336</v>
      </c>
      <c r="G318" s="279">
        <v>356.51666666666671</v>
      </c>
      <c r="H318" s="279">
        <v>371.31666666666666</v>
      </c>
      <c r="I318" s="279">
        <v>375.58333333333331</v>
      </c>
      <c r="J318" s="279">
        <v>378.71666666666664</v>
      </c>
      <c r="K318" s="277">
        <v>372.45</v>
      </c>
      <c r="L318" s="277">
        <v>365.05</v>
      </c>
      <c r="M318" s="277">
        <v>26.374569999999999</v>
      </c>
    </row>
    <row r="319" spans="1:13">
      <c r="A319" s="268">
        <v>309</v>
      </c>
      <c r="B319" s="277" t="s">
        <v>142</v>
      </c>
      <c r="C319" s="278">
        <v>7136.65</v>
      </c>
      <c r="D319" s="279">
        <v>7098.8833333333341</v>
      </c>
      <c r="E319" s="279">
        <v>7042.7666666666682</v>
      </c>
      <c r="F319" s="279">
        <v>6948.8833333333341</v>
      </c>
      <c r="G319" s="279">
        <v>6892.7666666666682</v>
      </c>
      <c r="H319" s="279">
        <v>7192.7666666666682</v>
      </c>
      <c r="I319" s="279">
        <v>7248.883333333335</v>
      </c>
      <c r="J319" s="279">
        <v>7342.7666666666682</v>
      </c>
      <c r="K319" s="277">
        <v>7155</v>
      </c>
      <c r="L319" s="277">
        <v>7005</v>
      </c>
      <c r="M319" s="277">
        <v>7.9971300000000003</v>
      </c>
    </row>
    <row r="320" spans="1:13">
      <c r="A320" s="268">
        <v>310</v>
      </c>
      <c r="B320" s="277" t="s">
        <v>458</v>
      </c>
      <c r="C320" s="278">
        <v>823.35</v>
      </c>
      <c r="D320" s="279">
        <v>821.21666666666658</v>
      </c>
      <c r="E320" s="279">
        <v>803.43333333333317</v>
      </c>
      <c r="F320" s="279">
        <v>783.51666666666654</v>
      </c>
      <c r="G320" s="279">
        <v>765.73333333333312</v>
      </c>
      <c r="H320" s="279">
        <v>841.13333333333321</v>
      </c>
      <c r="I320" s="279">
        <v>858.91666666666674</v>
      </c>
      <c r="J320" s="279">
        <v>878.83333333333326</v>
      </c>
      <c r="K320" s="277">
        <v>839</v>
      </c>
      <c r="L320" s="277">
        <v>801.3</v>
      </c>
      <c r="M320" s="277">
        <v>0.10997999999999999</v>
      </c>
    </row>
    <row r="321" spans="1:13">
      <c r="A321" s="268">
        <v>311</v>
      </c>
      <c r="B321" s="277" t="s">
        <v>143</v>
      </c>
      <c r="C321" s="278">
        <v>530.95000000000005</v>
      </c>
      <c r="D321" s="279">
        <v>530.25</v>
      </c>
      <c r="E321" s="279">
        <v>523.85</v>
      </c>
      <c r="F321" s="279">
        <v>516.75</v>
      </c>
      <c r="G321" s="279">
        <v>510.35</v>
      </c>
      <c r="H321" s="279">
        <v>537.35</v>
      </c>
      <c r="I321" s="279">
        <v>543.75000000000011</v>
      </c>
      <c r="J321" s="279">
        <v>550.85</v>
      </c>
      <c r="K321" s="277">
        <v>536.65</v>
      </c>
      <c r="L321" s="277">
        <v>523.15</v>
      </c>
      <c r="M321" s="277">
        <v>25.588979999999999</v>
      </c>
    </row>
    <row r="322" spans="1:13">
      <c r="A322" s="268">
        <v>312</v>
      </c>
      <c r="B322" s="277" t="s">
        <v>472</v>
      </c>
      <c r="C322" s="278">
        <v>1741.65</v>
      </c>
      <c r="D322" s="279">
        <v>1730.8833333333332</v>
      </c>
      <c r="E322" s="279">
        <v>1706.7666666666664</v>
      </c>
      <c r="F322" s="279">
        <v>1671.8833333333332</v>
      </c>
      <c r="G322" s="279">
        <v>1647.7666666666664</v>
      </c>
      <c r="H322" s="279">
        <v>1765.7666666666664</v>
      </c>
      <c r="I322" s="279">
        <v>1789.8833333333332</v>
      </c>
      <c r="J322" s="279">
        <v>1824.7666666666664</v>
      </c>
      <c r="K322" s="277">
        <v>1755</v>
      </c>
      <c r="L322" s="277">
        <v>1696</v>
      </c>
      <c r="M322" s="277">
        <v>1.39886</v>
      </c>
    </row>
    <row r="323" spans="1:13">
      <c r="A323" s="268">
        <v>313</v>
      </c>
      <c r="B323" s="277" t="s">
        <v>468</v>
      </c>
      <c r="C323" s="278">
        <v>2004.1</v>
      </c>
      <c r="D323" s="279">
        <v>1992.6166666666668</v>
      </c>
      <c r="E323" s="279">
        <v>1953.2833333333335</v>
      </c>
      <c r="F323" s="279">
        <v>1902.4666666666667</v>
      </c>
      <c r="G323" s="279">
        <v>1863.1333333333334</v>
      </c>
      <c r="H323" s="279">
        <v>2043.4333333333336</v>
      </c>
      <c r="I323" s="279">
        <v>2082.7666666666664</v>
      </c>
      <c r="J323" s="279">
        <v>2133.5833333333339</v>
      </c>
      <c r="K323" s="277">
        <v>2031.95</v>
      </c>
      <c r="L323" s="277">
        <v>1941.8</v>
      </c>
      <c r="M323" s="277">
        <v>1.3537399999999999</v>
      </c>
    </row>
    <row r="324" spans="1:13">
      <c r="A324" s="268">
        <v>314</v>
      </c>
      <c r="B324" s="277" t="s">
        <v>144</v>
      </c>
      <c r="C324" s="278">
        <v>587.95000000000005</v>
      </c>
      <c r="D324" s="279">
        <v>591.1</v>
      </c>
      <c r="E324" s="279">
        <v>576.20000000000005</v>
      </c>
      <c r="F324" s="279">
        <v>564.45000000000005</v>
      </c>
      <c r="G324" s="279">
        <v>549.55000000000007</v>
      </c>
      <c r="H324" s="279">
        <v>602.85</v>
      </c>
      <c r="I324" s="279">
        <v>617.74999999999989</v>
      </c>
      <c r="J324" s="279">
        <v>629.5</v>
      </c>
      <c r="K324" s="277">
        <v>606</v>
      </c>
      <c r="L324" s="277">
        <v>579.35</v>
      </c>
      <c r="M324" s="277">
        <v>8.1921099999999996</v>
      </c>
    </row>
    <row r="325" spans="1:13">
      <c r="A325" s="268">
        <v>315</v>
      </c>
      <c r="B325" s="277" t="s">
        <v>145</v>
      </c>
      <c r="C325" s="278">
        <v>810.1</v>
      </c>
      <c r="D325" s="279">
        <v>813.30000000000007</v>
      </c>
      <c r="E325" s="279">
        <v>800.90000000000009</v>
      </c>
      <c r="F325" s="279">
        <v>791.7</v>
      </c>
      <c r="G325" s="279">
        <v>779.30000000000007</v>
      </c>
      <c r="H325" s="279">
        <v>822.50000000000011</v>
      </c>
      <c r="I325" s="279">
        <v>834.9</v>
      </c>
      <c r="J325" s="279">
        <v>844.10000000000014</v>
      </c>
      <c r="K325" s="277">
        <v>825.7</v>
      </c>
      <c r="L325" s="277">
        <v>804.1</v>
      </c>
      <c r="M325" s="277">
        <v>11.47214</v>
      </c>
    </row>
    <row r="326" spans="1:13">
      <c r="A326" s="268">
        <v>316</v>
      </c>
      <c r="B326" s="277" t="s">
        <v>465</v>
      </c>
      <c r="C326" s="278">
        <v>166.25</v>
      </c>
      <c r="D326" s="279">
        <v>166.93333333333334</v>
      </c>
      <c r="E326" s="279">
        <v>164.36666666666667</v>
      </c>
      <c r="F326" s="279">
        <v>162.48333333333335</v>
      </c>
      <c r="G326" s="279">
        <v>159.91666666666669</v>
      </c>
      <c r="H326" s="279">
        <v>168.81666666666666</v>
      </c>
      <c r="I326" s="279">
        <v>171.38333333333333</v>
      </c>
      <c r="J326" s="279">
        <v>173.26666666666665</v>
      </c>
      <c r="K326" s="277">
        <v>169.5</v>
      </c>
      <c r="L326" s="277">
        <v>165.05</v>
      </c>
      <c r="M326" s="277">
        <v>0.43907000000000002</v>
      </c>
    </row>
    <row r="327" spans="1:13">
      <c r="A327" s="268">
        <v>317</v>
      </c>
      <c r="B327" s="277" t="s">
        <v>1975</v>
      </c>
      <c r="C327" s="278">
        <v>191.4</v>
      </c>
      <c r="D327" s="279">
        <v>192.01666666666665</v>
      </c>
      <c r="E327" s="279">
        <v>189.3833333333333</v>
      </c>
      <c r="F327" s="279">
        <v>187.36666666666665</v>
      </c>
      <c r="G327" s="279">
        <v>184.73333333333329</v>
      </c>
      <c r="H327" s="279">
        <v>194.0333333333333</v>
      </c>
      <c r="I327" s="279">
        <v>196.66666666666663</v>
      </c>
      <c r="J327" s="279">
        <v>198.68333333333331</v>
      </c>
      <c r="K327" s="277">
        <v>194.65</v>
      </c>
      <c r="L327" s="277">
        <v>190</v>
      </c>
      <c r="M327" s="277">
        <v>1.8446899999999999</v>
      </c>
    </row>
    <row r="328" spans="1:13">
      <c r="A328" s="268">
        <v>318</v>
      </c>
      <c r="B328" s="277" t="s">
        <v>469</v>
      </c>
      <c r="C328" s="278">
        <v>69</v>
      </c>
      <c r="D328" s="279">
        <v>69.766666666666666</v>
      </c>
      <c r="E328" s="279">
        <v>66.033333333333331</v>
      </c>
      <c r="F328" s="279">
        <v>63.066666666666663</v>
      </c>
      <c r="G328" s="279">
        <v>59.333333333333329</v>
      </c>
      <c r="H328" s="279">
        <v>72.733333333333334</v>
      </c>
      <c r="I328" s="279">
        <v>76.466666666666654</v>
      </c>
      <c r="J328" s="279">
        <v>79.433333333333337</v>
      </c>
      <c r="K328" s="277">
        <v>73.5</v>
      </c>
      <c r="L328" s="277">
        <v>66.8</v>
      </c>
      <c r="M328" s="277">
        <v>10.45452</v>
      </c>
    </row>
    <row r="329" spans="1:13">
      <c r="A329" s="268">
        <v>319</v>
      </c>
      <c r="B329" s="277" t="s">
        <v>470</v>
      </c>
      <c r="C329" s="278">
        <v>334.1</v>
      </c>
      <c r="D329" s="279">
        <v>335.76666666666665</v>
      </c>
      <c r="E329" s="279">
        <v>329.5333333333333</v>
      </c>
      <c r="F329" s="279">
        <v>324.96666666666664</v>
      </c>
      <c r="G329" s="279">
        <v>318.73333333333329</v>
      </c>
      <c r="H329" s="279">
        <v>340.33333333333331</v>
      </c>
      <c r="I329" s="279">
        <v>346.56666666666666</v>
      </c>
      <c r="J329" s="279">
        <v>351.13333333333333</v>
      </c>
      <c r="K329" s="277">
        <v>342</v>
      </c>
      <c r="L329" s="277">
        <v>331.2</v>
      </c>
      <c r="M329" s="277">
        <v>0.30925000000000002</v>
      </c>
    </row>
    <row r="330" spans="1:13">
      <c r="A330" s="268">
        <v>320</v>
      </c>
      <c r="B330" s="277" t="s">
        <v>146</v>
      </c>
      <c r="C330" s="278">
        <v>1562.35</v>
      </c>
      <c r="D330" s="279">
        <v>1546.2333333333333</v>
      </c>
      <c r="E330" s="279">
        <v>1514.4666666666667</v>
      </c>
      <c r="F330" s="279">
        <v>1466.5833333333333</v>
      </c>
      <c r="G330" s="279">
        <v>1434.8166666666666</v>
      </c>
      <c r="H330" s="279">
        <v>1594.1166666666668</v>
      </c>
      <c r="I330" s="279">
        <v>1625.8833333333337</v>
      </c>
      <c r="J330" s="279">
        <v>1673.7666666666669</v>
      </c>
      <c r="K330" s="277">
        <v>1578</v>
      </c>
      <c r="L330" s="277">
        <v>1498.35</v>
      </c>
      <c r="M330" s="277">
        <v>19.736730000000001</v>
      </c>
    </row>
    <row r="331" spans="1:13">
      <c r="A331" s="268">
        <v>321</v>
      </c>
      <c r="B331" s="277" t="s">
        <v>459</v>
      </c>
      <c r="C331" s="278">
        <v>16.399999999999999</v>
      </c>
      <c r="D331" s="279">
        <v>16.350000000000001</v>
      </c>
      <c r="E331" s="279">
        <v>16.150000000000002</v>
      </c>
      <c r="F331" s="279">
        <v>15.900000000000002</v>
      </c>
      <c r="G331" s="279">
        <v>15.700000000000003</v>
      </c>
      <c r="H331" s="279">
        <v>16.600000000000001</v>
      </c>
      <c r="I331" s="279">
        <v>16.800000000000004</v>
      </c>
      <c r="J331" s="279">
        <v>17.05</v>
      </c>
      <c r="K331" s="277">
        <v>16.55</v>
      </c>
      <c r="L331" s="277">
        <v>16.100000000000001</v>
      </c>
      <c r="M331" s="277">
        <v>4.1329599999999997</v>
      </c>
    </row>
    <row r="332" spans="1:13">
      <c r="A332" s="268">
        <v>322</v>
      </c>
      <c r="B332" s="277" t="s">
        <v>460</v>
      </c>
      <c r="C332" s="278">
        <v>133.30000000000001</v>
      </c>
      <c r="D332" s="279">
        <v>134.36666666666667</v>
      </c>
      <c r="E332" s="279">
        <v>131.93333333333334</v>
      </c>
      <c r="F332" s="279">
        <v>130.56666666666666</v>
      </c>
      <c r="G332" s="279">
        <v>128.13333333333333</v>
      </c>
      <c r="H332" s="279">
        <v>135.73333333333335</v>
      </c>
      <c r="I332" s="279">
        <v>138.16666666666669</v>
      </c>
      <c r="J332" s="279">
        <v>139.53333333333336</v>
      </c>
      <c r="K332" s="277">
        <v>136.80000000000001</v>
      </c>
      <c r="L332" s="277">
        <v>133</v>
      </c>
      <c r="M332" s="277">
        <v>0.58099999999999996</v>
      </c>
    </row>
    <row r="333" spans="1:13">
      <c r="A333" s="268">
        <v>323</v>
      </c>
      <c r="B333" s="277" t="s">
        <v>147</v>
      </c>
      <c r="C333" s="278">
        <v>113.65</v>
      </c>
      <c r="D333" s="279">
        <v>115.53333333333335</v>
      </c>
      <c r="E333" s="279">
        <v>108.91666666666669</v>
      </c>
      <c r="F333" s="279">
        <v>104.18333333333334</v>
      </c>
      <c r="G333" s="279">
        <v>97.566666666666677</v>
      </c>
      <c r="H333" s="279">
        <v>120.26666666666669</v>
      </c>
      <c r="I333" s="279">
        <v>126.88333333333334</v>
      </c>
      <c r="J333" s="279">
        <v>131.6166666666667</v>
      </c>
      <c r="K333" s="277">
        <v>122.15</v>
      </c>
      <c r="L333" s="277">
        <v>110.8</v>
      </c>
      <c r="M333" s="277">
        <v>201.27833000000001</v>
      </c>
    </row>
    <row r="334" spans="1:13">
      <c r="A334" s="268">
        <v>324</v>
      </c>
      <c r="B334" s="277" t="s">
        <v>471</v>
      </c>
      <c r="C334" s="278">
        <v>603.45000000000005</v>
      </c>
      <c r="D334" s="279">
        <v>607.18333333333339</v>
      </c>
      <c r="E334" s="279">
        <v>597.26666666666677</v>
      </c>
      <c r="F334" s="279">
        <v>591.08333333333337</v>
      </c>
      <c r="G334" s="279">
        <v>581.16666666666674</v>
      </c>
      <c r="H334" s="279">
        <v>613.36666666666679</v>
      </c>
      <c r="I334" s="279">
        <v>623.2833333333333</v>
      </c>
      <c r="J334" s="279">
        <v>629.46666666666681</v>
      </c>
      <c r="K334" s="277">
        <v>617.1</v>
      </c>
      <c r="L334" s="277">
        <v>601</v>
      </c>
      <c r="M334" s="277">
        <v>0.29410999999999998</v>
      </c>
    </row>
    <row r="335" spans="1:13">
      <c r="A335" s="268">
        <v>325</v>
      </c>
      <c r="B335" s="277" t="s">
        <v>268</v>
      </c>
      <c r="C335" s="278">
        <v>1395.8</v>
      </c>
      <c r="D335" s="279">
        <v>1397.9666666666665</v>
      </c>
      <c r="E335" s="279">
        <v>1355.0333333333328</v>
      </c>
      <c r="F335" s="279">
        <v>1314.2666666666664</v>
      </c>
      <c r="G335" s="279">
        <v>1271.3333333333328</v>
      </c>
      <c r="H335" s="279">
        <v>1438.7333333333329</v>
      </c>
      <c r="I335" s="279">
        <v>1481.6666666666667</v>
      </c>
      <c r="J335" s="279">
        <v>1522.4333333333329</v>
      </c>
      <c r="K335" s="277">
        <v>1440.9</v>
      </c>
      <c r="L335" s="277">
        <v>1357.2</v>
      </c>
      <c r="M335" s="277">
        <v>4.1827300000000003</v>
      </c>
    </row>
    <row r="336" spans="1:13">
      <c r="A336" s="268">
        <v>326</v>
      </c>
      <c r="B336" s="277" t="s">
        <v>148</v>
      </c>
      <c r="C336" s="278">
        <v>58587.1</v>
      </c>
      <c r="D336" s="279">
        <v>58686.383333333339</v>
      </c>
      <c r="E336" s="279">
        <v>58074.766666666677</v>
      </c>
      <c r="F336" s="279">
        <v>57562.433333333342</v>
      </c>
      <c r="G336" s="279">
        <v>56950.81666666668</v>
      </c>
      <c r="H336" s="279">
        <v>59198.716666666674</v>
      </c>
      <c r="I336" s="279">
        <v>59810.333333333328</v>
      </c>
      <c r="J336" s="279">
        <v>60322.666666666672</v>
      </c>
      <c r="K336" s="277">
        <v>59298</v>
      </c>
      <c r="L336" s="277">
        <v>58174.05</v>
      </c>
      <c r="M336" s="277">
        <v>9.0569999999999998E-2</v>
      </c>
    </row>
    <row r="337" spans="1:13">
      <c r="A337" s="268">
        <v>327</v>
      </c>
      <c r="B337" s="277" t="s">
        <v>267</v>
      </c>
      <c r="C337" s="278">
        <v>26.05</v>
      </c>
      <c r="D337" s="279">
        <v>26.283333333333335</v>
      </c>
      <c r="E337" s="279">
        <v>25.716666666666669</v>
      </c>
      <c r="F337" s="279">
        <v>25.383333333333333</v>
      </c>
      <c r="G337" s="279">
        <v>24.816666666666666</v>
      </c>
      <c r="H337" s="279">
        <v>26.616666666666671</v>
      </c>
      <c r="I337" s="279">
        <v>27.183333333333341</v>
      </c>
      <c r="J337" s="279">
        <v>27.516666666666673</v>
      </c>
      <c r="K337" s="277">
        <v>26.85</v>
      </c>
      <c r="L337" s="277">
        <v>25.95</v>
      </c>
      <c r="M337" s="277">
        <v>4.9249299999999998</v>
      </c>
    </row>
    <row r="338" spans="1:13">
      <c r="A338" s="268">
        <v>328</v>
      </c>
      <c r="B338" s="277" t="s">
        <v>149</v>
      </c>
      <c r="C338" s="278">
        <v>1142.55</v>
      </c>
      <c r="D338" s="279">
        <v>1147.1166666666666</v>
      </c>
      <c r="E338" s="279">
        <v>1129.4333333333332</v>
      </c>
      <c r="F338" s="279">
        <v>1116.3166666666666</v>
      </c>
      <c r="G338" s="279">
        <v>1098.6333333333332</v>
      </c>
      <c r="H338" s="279">
        <v>1160.2333333333331</v>
      </c>
      <c r="I338" s="279">
        <v>1177.9166666666665</v>
      </c>
      <c r="J338" s="279">
        <v>1191.0333333333331</v>
      </c>
      <c r="K338" s="277">
        <v>1164.8</v>
      </c>
      <c r="L338" s="277">
        <v>1134</v>
      </c>
      <c r="M338" s="277">
        <v>8.22912</v>
      </c>
    </row>
    <row r="339" spans="1:13">
      <c r="A339" s="268">
        <v>329</v>
      </c>
      <c r="B339" s="277" t="s">
        <v>3161</v>
      </c>
      <c r="C339" s="278">
        <v>268.39999999999998</v>
      </c>
      <c r="D339" s="279">
        <v>269.13333333333333</v>
      </c>
      <c r="E339" s="279">
        <v>265.26666666666665</v>
      </c>
      <c r="F339" s="279">
        <v>262.13333333333333</v>
      </c>
      <c r="G339" s="279">
        <v>258.26666666666665</v>
      </c>
      <c r="H339" s="279">
        <v>272.26666666666665</v>
      </c>
      <c r="I339" s="279">
        <v>276.13333333333333</v>
      </c>
      <c r="J339" s="279">
        <v>279.26666666666665</v>
      </c>
      <c r="K339" s="277">
        <v>273</v>
      </c>
      <c r="L339" s="277">
        <v>266</v>
      </c>
      <c r="M339" s="277">
        <v>4.1655100000000003</v>
      </c>
    </row>
    <row r="340" spans="1:13">
      <c r="A340" s="268">
        <v>330</v>
      </c>
      <c r="B340" s="277" t="s">
        <v>269</v>
      </c>
      <c r="C340" s="278">
        <v>924.1</v>
      </c>
      <c r="D340" s="279">
        <v>929.31666666666661</v>
      </c>
      <c r="E340" s="279">
        <v>915.63333333333321</v>
      </c>
      <c r="F340" s="279">
        <v>907.16666666666663</v>
      </c>
      <c r="G340" s="279">
        <v>893.48333333333323</v>
      </c>
      <c r="H340" s="279">
        <v>937.78333333333319</v>
      </c>
      <c r="I340" s="279">
        <v>951.46666666666658</v>
      </c>
      <c r="J340" s="279">
        <v>959.93333333333317</v>
      </c>
      <c r="K340" s="277">
        <v>943</v>
      </c>
      <c r="L340" s="277">
        <v>920.85</v>
      </c>
      <c r="M340" s="277">
        <v>1.63781</v>
      </c>
    </row>
    <row r="341" spans="1:13">
      <c r="A341" s="268">
        <v>331</v>
      </c>
      <c r="B341" s="277" t="s">
        <v>150</v>
      </c>
      <c r="C341" s="278">
        <v>30.55</v>
      </c>
      <c r="D341" s="279">
        <v>31</v>
      </c>
      <c r="E341" s="279">
        <v>30.05</v>
      </c>
      <c r="F341" s="279">
        <v>29.55</v>
      </c>
      <c r="G341" s="279">
        <v>28.6</v>
      </c>
      <c r="H341" s="279">
        <v>31.5</v>
      </c>
      <c r="I341" s="279">
        <v>32.450000000000003</v>
      </c>
      <c r="J341" s="279">
        <v>32.950000000000003</v>
      </c>
      <c r="K341" s="277">
        <v>31.95</v>
      </c>
      <c r="L341" s="277">
        <v>30.5</v>
      </c>
      <c r="M341" s="277">
        <v>112.01437</v>
      </c>
    </row>
    <row r="342" spans="1:13">
      <c r="A342" s="268">
        <v>332</v>
      </c>
      <c r="B342" s="277" t="s">
        <v>261</v>
      </c>
      <c r="C342" s="278">
        <v>3479.15</v>
      </c>
      <c r="D342" s="279">
        <v>3494.5</v>
      </c>
      <c r="E342" s="279">
        <v>3443.45</v>
      </c>
      <c r="F342" s="279">
        <v>3407.75</v>
      </c>
      <c r="G342" s="279">
        <v>3356.7</v>
      </c>
      <c r="H342" s="279">
        <v>3530.2</v>
      </c>
      <c r="I342" s="279">
        <v>3581.25</v>
      </c>
      <c r="J342" s="279">
        <v>3616.95</v>
      </c>
      <c r="K342" s="277">
        <v>3545.55</v>
      </c>
      <c r="L342" s="277">
        <v>3458.8</v>
      </c>
      <c r="M342" s="277">
        <v>3.7642699999999998</v>
      </c>
    </row>
    <row r="343" spans="1:13">
      <c r="A343" s="268">
        <v>333</v>
      </c>
      <c r="B343" s="277" t="s">
        <v>478</v>
      </c>
      <c r="C343" s="278">
        <v>2045.3</v>
      </c>
      <c r="D343" s="279">
        <v>2028.4333333333334</v>
      </c>
      <c r="E343" s="279">
        <v>2006.8666666666668</v>
      </c>
      <c r="F343" s="279">
        <v>1968.4333333333334</v>
      </c>
      <c r="G343" s="279">
        <v>1946.8666666666668</v>
      </c>
      <c r="H343" s="279">
        <v>2066.8666666666668</v>
      </c>
      <c r="I343" s="279">
        <v>2088.4333333333334</v>
      </c>
      <c r="J343" s="279">
        <v>2126.8666666666668</v>
      </c>
      <c r="K343" s="277">
        <v>2050</v>
      </c>
      <c r="L343" s="277">
        <v>1990</v>
      </c>
      <c r="M343" s="277">
        <v>1.0707500000000001</v>
      </c>
    </row>
    <row r="344" spans="1:13">
      <c r="A344" s="268">
        <v>334</v>
      </c>
      <c r="B344" s="277" t="s">
        <v>151</v>
      </c>
      <c r="C344" s="278">
        <v>23.25</v>
      </c>
      <c r="D344" s="279">
        <v>23.333333333333332</v>
      </c>
      <c r="E344" s="279">
        <v>23.066666666666663</v>
      </c>
      <c r="F344" s="279">
        <v>22.883333333333329</v>
      </c>
      <c r="G344" s="279">
        <v>22.61666666666666</v>
      </c>
      <c r="H344" s="279">
        <v>23.516666666666666</v>
      </c>
      <c r="I344" s="279">
        <v>23.783333333333339</v>
      </c>
      <c r="J344" s="279">
        <v>23.966666666666669</v>
      </c>
      <c r="K344" s="277">
        <v>23.6</v>
      </c>
      <c r="L344" s="277">
        <v>23.15</v>
      </c>
      <c r="M344" s="277">
        <v>18.639579999999999</v>
      </c>
    </row>
    <row r="345" spans="1:13">
      <c r="A345" s="268">
        <v>335</v>
      </c>
      <c r="B345" s="277" t="s">
        <v>477</v>
      </c>
      <c r="C345" s="278">
        <v>54.4</v>
      </c>
      <c r="D345" s="279">
        <v>54.933333333333337</v>
      </c>
      <c r="E345" s="279">
        <v>53.666666666666671</v>
      </c>
      <c r="F345" s="279">
        <v>52.933333333333337</v>
      </c>
      <c r="G345" s="279">
        <v>51.666666666666671</v>
      </c>
      <c r="H345" s="279">
        <v>55.666666666666671</v>
      </c>
      <c r="I345" s="279">
        <v>56.933333333333337</v>
      </c>
      <c r="J345" s="279">
        <v>57.666666666666671</v>
      </c>
      <c r="K345" s="277">
        <v>56.2</v>
      </c>
      <c r="L345" s="277">
        <v>54.2</v>
      </c>
      <c r="M345" s="277">
        <v>0.99750000000000005</v>
      </c>
    </row>
    <row r="346" spans="1:13">
      <c r="A346" s="268">
        <v>336</v>
      </c>
      <c r="B346" s="277" t="s">
        <v>152</v>
      </c>
      <c r="C346" s="278">
        <v>33.049999999999997</v>
      </c>
      <c r="D346" s="279">
        <v>33.266666666666659</v>
      </c>
      <c r="E346" s="279">
        <v>32.383333333333319</v>
      </c>
      <c r="F346" s="279">
        <v>31.716666666666661</v>
      </c>
      <c r="G346" s="279">
        <v>30.833333333333321</v>
      </c>
      <c r="H346" s="279">
        <v>33.933333333333316</v>
      </c>
      <c r="I346" s="279">
        <v>34.816666666666656</v>
      </c>
      <c r="J346" s="279">
        <v>35.483333333333313</v>
      </c>
      <c r="K346" s="277">
        <v>34.15</v>
      </c>
      <c r="L346" s="277">
        <v>32.6</v>
      </c>
      <c r="M346" s="277">
        <v>35.343760000000003</v>
      </c>
    </row>
    <row r="347" spans="1:13">
      <c r="A347" s="268">
        <v>337</v>
      </c>
      <c r="B347" s="277" t="s">
        <v>473</v>
      </c>
      <c r="C347" s="278">
        <v>512.1</v>
      </c>
      <c r="D347" s="279">
        <v>517.01666666666677</v>
      </c>
      <c r="E347" s="279">
        <v>505.08333333333348</v>
      </c>
      <c r="F347" s="279">
        <v>498.06666666666672</v>
      </c>
      <c r="G347" s="279">
        <v>486.13333333333344</v>
      </c>
      <c r="H347" s="279">
        <v>524.03333333333353</v>
      </c>
      <c r="I347" s="279">
        <v>535.9666666666667</v>
      </c>
      <c r="J347" s="279">
        <v>542.98333333333358</v>
      </c>
      <c r="K347" s="277">
        <v>528.95000000000005</v>
      </c>
      <c r="L347" s="277">
        <v>510</v>
      </c>
      <c r="M347" s="277">
        <v>0.29772999999999999</v>
      </c>
    </row>
    <row r="348" spans="1:13">
      <c r="A348" s="268">
        <v>338</v>
      </c>
      <c r="B348" s="277" t="s">
        <v>153</v>
      </c>
      <c r="C348" s="278">
        <v>15902.2</v>
      </c>
      <c r="D348" s="279">
        <v>15970.6</v>
      </c>
      <c r="E348" s="279">
        <v>15791.6</v>
      </c>
      <c r="F348" s="279">
        <v>15681</v>
      </c>
      <c r="G348" s="279">
        <v>15502</v>
      </c>
      <c r="H348" s="279">
        <v>16081.2</v>
      </c>
      <c r="I348" s="279">
        <v>16260.2</v>
      </c>
      <c r="J348" s="279">
        <v>16370.800000000001</v>
      </c>
      <c r="K348" s="277">
        <v>16149.6</v>
      </c>
      <c r="L348" s="277">
        <v>15860</v>
      </c>
      <c r="M348" s="277">
        <v>0.58170999999999995</v>
      </c>
    </row>
    <row r="349" spans="1:13">
      <c r="A349" s="268">
        <v>339</v>
      </c>
      <c r="B349" s="277" t="s">
        <v>476</v>
      </c>
      <c r="C349" s="278">
        <v>32.200000000000003</v>
      </c>
      <c r="D349" s="279">
        <v>32.4</v>
      </c>
      <c r="E349" s="279">
        <v>31.9</v>
      </c>
      <c r="F349" s="279">
        <v>31.6</v>
      </c>
      <c r="G349" s="279">
        <v>31.1</v>
      </c>
      <c r="H349" s="279">
        <v>32.699999999999996</v>
      </c>
      <c r="I349" s="279">
        <v>33.199999999999996</v>
      </c>
      <c r="J349" s="279">
        <v>33.499999999999993</v>
      </c>
      <c r="K349" s="277">
        <v>32.9</v>
      </c>
      <c r="L349" s="277">
        <v>32.1</v>
      </c>
      <c r="M349" s="277">
        <v>1.2659800000000001</v>
      </c>
    </row>
    <row r="350" spans="1:13">
      <c r="A350" s="268">
        <v>340</v>
      </c>
      <c r="B350" s="277" t="s">
        <v>475</v>
      </c>
      <c r="C350" s="278">
        <v>354.75</v>
      </c>
      <c r="D350" s="279">
        <v>356.31666666666666</v>
      </c>
      <c r="E350" s="279">
        <v>343.63333333333333</v>
      </c>
      <c r="F350" s="279">
        <v>332.51666666666665</v>
      </c>
      <c r="G350" s="279">
        <v>319.83333333333331</v>
      </c>
      <c r="H350" s="279">
        <v>367.43333333333334</v>
      </c>
      <c r="I350" s="279">
        <v>380.11666666666662</v>
      </c>
      <c r="J350" s="279">
        <v>391.23333333333335</v>
      </c>
      <c r="K350" s="277">
        <v>369</v>
      </c>
      <c r="L350" s="277">
        <v>345.2</v>
      </c>
      <c r="M350" s="277">
        <v>1.3824099999999999</v>
      </c>
    </row>
    <row r="351" spans="1:13">
      <c r="A351" s="268">
        <v>341</v>
      </c>
      <c r="B351" s="277" t="s">
        <v>270</v>
      </c>
      <c r="C351" s="278">
        <v>20.149999999999999</v>
      </c>
      <c r="D351" s="279">
        <v>20.266666666666669</v>
      </c>
      <c r="E351" s="279">
        <v>19.983333333333338</v>
      </c>
      <c r="F351" s="279">
        <v>19.81666666666667</v>
      </c>
      <c r="G351" s="279">
        <v>19.533333333333339</v>
      </c>
      <c r="H351" s="279">
        <v>20.433333333333337</v>
      </c>
      <c r="I351" s="279">
        <v>20.716666666666669</v>
      </c>
      <c r="J351" s="279">
        <v>20.883333333333336</v>
      </c>
      <c r="K351" s="277">
        <v>20.55</v>
      </c>
      <c r="L351" s="277">
        <v>20.100000000000001</v>
      </c>
      <c r="M351" s="277">
        <v>73.258930000000007</v>
      </c>
    </row>
    <row r="352" spans="1:13">
      <c r="A352" s="268">
        <v>342</v>
      </c>
      <c r="B352" s="277" t="s">
        <v>283</v>
      </c>
      <c r="C352" s="278">
        <v>102.7</v>
      </c>
      <c r="D352" s="279">
        <v>103.21666666666665</v>
      </c>
      <c r="E352" s="279">
        <v>101.73333333333331</v>
      </c>
      <c r="F352" s="279">
        <v>100.76666666666665</v>
      </c>
      <c r="G352" s="279">
        <v>99.283333333333303</v>
      </c>
      <c r="H352" s="279">
        <v>104.18333333333331</v>
      </c>
      <c r="I352" s="279">
        <v>105.66666666666666</v>
      </c>
      <c r="J352" s="279">
        <v>106.63333333333331</v>
      </c>
      <c r="K352" s="277">
        <v>104.7</v>
      </c>
      <c r="L352" s="277">
        <v>102.25</v>
      </c>
      <c r="M352" s="277">
        <v>0.66771999999999998</v>
      </c>
    </row>
    <row r="353" spans="1:13">
      <c r="A353" s="268">
        <v>343</v>
      </c>
      <c r="B353" s="277" t="s">
        <v>479</v>
      </c>
      <c r="C353" s="278">
        <v>1309.7</v>
      </c>
      <c r="D353" s="279">
        <v>1309.55</v>
      </c>
      <c r="E353" s="279">
        <v>1300.1499999999999</v>
      </c>
      <c r="F353" s="279">
        <v>1290.5999999999999</v>
      </c>
      <c r="G353" s="279">
        <v>1281.1999999999998</v>
      </c>
      <c r="H353" s="279">
        <v>1319.1</v>
      </c>
      <c r="I353" s="279">
        <v>1328.5</v>
      </c>
      <c r="J353" s="279">
        <v>1338.05</v>
      </c>
      <c r="K353" s="277">
        <v>1318.95</v>
      </c>
      <c r="L353" s="277">
        <v>1300</v>
      </c>
      <c r="M353" s="277">
        <v>0.10166</v>
      </c>
    </row>
    <row r="354" spans="1:13">
      <c r="A354" s="268">
        <v>344</v>
      </c>
      <c r="B354" s="277" t="s">
        <v>474</v>
      </c>
      <c r="C354" s="278">
        <v>50.45</v>
      </c>
      <c r="D354" s="279">
        <v>50.449999999999996</v>
      </c>
      <c r="E354" s="279">
        <v>49.999999999999993</v>
      </c>
      <c r="F354" s="279">
        <v>49.55</v>
      </c>
      <c r="G354" s="279">
        <v>49.099999999999994</v>
      </c>
      <c r="H354" s="279">
        <v>50.899999999999991</v>
      </c>
      <c r="I354" s="279">
        <v>51.349999999999994</v>
      </c>
      <c r="J354" s="279">
        <v>51.79999999999999</v>
      </c>
      <c r="K354" s="277">
        <v>50.9</v>
      </c>
      <c r="L354" s="277">
        <v>50</v>
      </c>
      <c r="M354" s="277">
        <v>2.5192800000000002</v>
      </c>
    </row>
    <row r="355" spans="1:13">
      <c r="A355" s="268">
        <v>345</v>
      </c>
      <c r="B355" s="277" t="s">
        <v>155</v>
      </c>
      <c r="C355" s="278">
        <v>80.75</v>
      </c>
      <c r="D355" s="279">
        <v>81.166666666666671</v>
      </c>
      <c r="E355" s="279">
        <v>79.983333333333348</v>
      </c>
      <c r="F355" s="279">
        <v>79.216666666666683</v>
      </c>
      <c r="G355" s="279">
        <v>78.03333333333336</v>
      </c>
      <c r="H355" s="279">
        <v>81.933333333333337</v>
      </c>
      <c r="I355" s="279">
        <v>83.116666666666646</v>
      </c>
      <c r="J355" s="279">
        <v>83.883333333333326</v>
      </c>
      <c r="K355" s="277">
        <v>82.35</v>
      </c>
      <c r="L355" s="277">
        <v>80.400000000000006</v>
      </c>
      <c r="M355" s="277">
        <v>35.076610000000002</v>
      </c>
    </row>
    <row r="356" spans="1:13">
      <c r="A356" s="268">
        <v>346</v>
      </c>
      <c r="B356" s="277" t="s">
        <v>156</v>
      </c>
      <c r="C356" s="278">
        <v>82.75</v>
      </c>
      <c r="D356" s="279">
        <v>83.233333333333334</v>
      </c>
      <c r="E356" s="279">
        <v>81.916666666666671</v>
      </c>
      <c r="F356" s="279">
        <v>81.083333333333343</v>
      </c>
      <c r="G356" s="279">
        <v>79.76666666666668</v>
      </c>
      <c r="H356" s="279">
        <v>84.066666666666663</v>
      </c>
      <c r="I356" s="279">
        <v>85.383333333333326</v>
      </c>
      <c r="J356" s="279">
        <v>86.216666666666654</v>
      </c>
      <c r="K356" s="277">
        <v>84.55</v>
      </c>
      <c r="L356" s="277">
        <v>82.4</v>
      </c>
      <c r="M356" s="277">
        <v>117.1437</v>
      </c>
    </row>
    <row r="357" spans="1:13">
      <c r="A357" s="268">
        <v>347</v>
      </c>
      <c r="B357" s="277" t="s">
        <v>271</v>
      </c>
      <c r="C357" s="278">
        <v>373.3</v>
      </c>
      <c r="D357" s="279">
        <v>377.63333333333338</v>
      </c>
      <c r="E357" s="279">
        <v>365.76666666666677</v>
      </c>
      <c r="F357" s="279">
        <v>358.23333333333341</v>
      </c>
      <c r="G357" s="279">
        <v>346.36666666666679</v>
      </c>
      <c r="H357" s="279">
        <v>385.16666666666674</v>
      </c>
      <c r="I357" s="279">
        <v>397.03333333333342</v>
      </c>
      <c r="J357" s="279">
        <v>404.56666666666672</v>
      </c>
      <c r="K357" s="277">
        <v>389.5</v>
      </c>
      <c r="L357" s="277">
        <v>370.1</v>
      </c>
      <c r="M357" s="277">
        <v>5.5992499999999996</v>
      </c>
    </row>
    <row r="358" spans="1:13">
      <c r="A358" s="268">
        <v>348</v>
      </c>
      <c r="B358" s="277" t="s">
        <v>272</v>
      </c>
      <c r="C358" s="278">
        <v>3046.85</v>
      </c>
      <c r="D358" s="279">
        <v>3073.9666666666667</v>
      </c>
      <c r="E358" s="279">
        <v>3012.8833333333332</v>
      </c>
      <c r="F358" s="279">
        <v>2978.9166666666665</v>
      </c>
      <c r="G358" s="279">
        <v>2917.833333333333</v>
      </c>
      <c r="H358" s="279">
        <v>3107.9333333333334</v>
      </c>
      <c r="I358" s="279">
        <v>3169.0166666666664</v>
      </c>
      <c r="J358" s="279">
        <v>3202.9833333333336</v>
      </c>
      <c r="K358" s="277">
        <v>3135.05</v>
      </c>
      <c r="L358" s="277">
        <v>3040</v>
      </c>
      <c r="M358" s="277">
        <v>0.40795999999999999</v>
      </c>
    </row>
    <row r="359" spans="1:13">
      <c r="A359" s="268">
        <v>349</v>
      </c>
      <c r="B359" s="277" t="s">
        <v>157</v>
      </c>
      <c r="C359" s="278">
        <v>87.7</v>
      </c>
      <c r="D359" s="279">
        <v>88.583333333333329</v>
      </c>
      <c r="E359" s="279">
        <v>86.266666666666652</v>
      </c>
      <c r="F359" s="279">
        <v>84.833333333333329</v>
      </c>
      <c r="G359" s="279">
        <v>82.516666666666652</v>
      </c>
      <c r="H359" s="279">
        <v>90.016666666666652</v>
      </c>
      <c r="I359" s="279">
        <v>92.333333333333343</v>
      </c>
      <c r="J359" s="279">
        <v>93.766666666666652</v>
      </c>
      <c r="K359" s="277">
        <v>90.9</v>
      </c>
      <c r="L359" s="277">
        <v>87.15</v>
      </c>
      <c r="M359" s="277">
        <v>3.3660199999999998</v>
      </c>
    </row>
    <row r="360" spans="1:13">
      <c r="A360" s="268">
        <v>350</v>
      </c>
      <c r="B360" s="277" t="s">
        <v>480</v>
      </c>
      <c r="C360" s="278">
        <v>65.8</v>
      </c>
      <c r="D360" s="279">
        <v>66.166666666666671</v>
      </c>
      <c r="E360" s="279">
        <v>65.333333333333343</v>
      </c>
      <c r="F360" s="279">
        <v>64.866666666666674</v>
      </c>
      <c r="G360" s="279">
        <v>64.033333333333346</v>
      </c>
      <c r="H360" s="279">
        <v>66.63333333333334</v>
      </c>
      <c r="I360" s="279">
        <v>67.466666666666683</v>
      </c>
      <c r="J360" s="279">
        <v>67.933333333333337</v>
      </c>
      <c r="K360" s="277">
        <v>67</v>
      </c>
      <c r="L360" s="277">
        <v>65.7</v>
      </c>
      <c r="M360" s="277">
        <v>0.22222</v>
      </c>
    </row>
    <row r="361" spans="1:13">
      <c r="A361" s="268">
        <v>351</v>
      </c>
      <c r="B361" s="277" t="s">
        <v>158</v>
      </c>
      <c r="C361" s="278">
        <v>69.150000000000006</v>
      </c>
      <c r="D361" s="279">
        <v>69.516666666666666</v>
      </c>
      <c r="E361" s="279">
        <v>68.433333333333337</v>
      </c>
      <c r="F361" s="279">
        <v>67.716666666666669</v>
      </c>
      <c r="G361" s="279">
        <v>66.63333333333334</v>
      </c>
      <c r="H361" s="279">
        <v>70.233333333333334</v>
      </c>
      <c r="I361" s="279">
        <v>71.316666666666677</v>
      </c>
      <c r="J361" s="279">
        <v>72.033333333333331</v>
      </c>
      <c r="K361" s="277">
        <v>70.599999999999994</v>
      </c>
      <c r="L361" s="277">
        <v>68.8</v>
      </c>
      <c r="M361" s="277">
        <v>105.64969000000001</v>
      </c>
    </row>
    <row r="362" spans="1:13">
      <c r="A362" s="268">
        <v>352</v>
      </c>
      <c r="B362" s="277" t="s">
        <v>481</v>
      </c>
      <c r="C362" s="278">
        <v>57.65</v>
      </c>
      <c r="D362" s="279">
        <v>57.95000000000001</v>
      </c>
      <c r="E362" s="279">
        <v>56.90000000000002</v>
      </c>
      <c r="F362" s="279">
        <v>56.150000000000013</v>
      </c>
      <c r="G362" s="279">
        <v>55.100000000000023</v>
      </c>
      <c r="H362" s="279">
        <v>58.700000000000017</v>
      </c>
      <c r="I362" s="279">
        <v>59.750000000000014</v>
      </c>
      <c r="J362" s="279">
        <v>60.500000000000014</v>
      </c>
      <c r="K362" s="277">
        <v>59</v>
      </c>
      <c r="L362" s="277">
        <v>57.2</v>
      </c>
      <c r="M362" s="277">
        <v>1.8426800000000001</v>
      </c>
    </row>
    <row r="363" spans="1:13">
      <c r="A363" s="268">
        <v>353</v>
      </c>
      <c r="B363" s="277" t="s">
        <v>482</v>
      </c>
      <c r="C363" s="278">
        <v>186.75</v>
      </c>
      <c r="D363" s="279">
        <v>186.33333333333334</v>
      </c>
      <c r="E363" s="279">
        <v>184.66666666666669</v>
      </c>
      <c r="F363" s="279">
        <v>182.58333333333334</v>
      </c>
      <c r="G363" s="279">
        <v>180.91666666666669</v>
      </c>
      <c r="H363" s="279">
        <v>188.41666666666669</v>
      </c>
      <c r="I363" s="279">
        <v>190.08333333333337</v>
      </c>
      <c r="J363" s="279">
        <v>192.16666666666669</v>
      </c>
      <c r="K363" s="277">
        <v>188</v>
      </c>
      <c r="L363" s="277">
        <v>184.25</v>
      </c>
      <c r="M363" s="277">
        <v>1.4805900000000001</v>
      </c>
    </row>
    <row r="364" spans="1:13">
      <c r="A364" s="268">
        <v>354</v>
      </c>
      <c r="B364" s="277" t="s">
        <v>483</v>
      </c>
      <c r="C364" s="278">
        <v>191.1</v>
      </c>
      <c r="D364" s="279">
        <v>193.16666666666666</v>
      </c>
      <c r="E364" s="279">
        <v>188.0333333333333</v>
      </c>
      <c r="F364" s="279">
        <v>184.96666666666664</v>
      </c>
      <c r="G364" s="279">
        <v>179.83333333333329</v>
      </c>
      <c r="H364" s="279">
        <v>196.23333333333332</v>
      </c>
      <c r="I364" s="279">
        <v>201.3666666666667</v>
      </c>
      <c r="J364" s="279">
        <v>204.43333333333334</v>
      </c>
      <c r="K364" s="277">
        <v>198.3</v>
      </c>
      <c r="L364" s="277">
        <v>190.1</v>
      </c>
      <c r="M364" s="277">
        <v>0.20222999999999999</v>
      </c>
    </row>
    <row r="365" spans="1:13">
      <c r="A365" s="268">
        <v>355</v>
      </c>
      <c r="B365" s="277" t="s">
        <v>159</v>
      </c>
      <c r="C365" s="278">
        <v>20898.75</v>
      </c>
      <c r="D365" s="279">
        <v>20835.416666666668</v>
      </c>
      <c r="E365" s="279">
        <v>20623.833333333336</v>
      </c>
      <c r="F365" s="279">
        <v>20348.916666666668</v>
      </c>
      <c r="G365" s="279">
        <v>20137.333333333336</v>
      </c>
      <c r="H365" s="279">
        <v>21110.333333333336</v>
      </c>
      <c r="I365" s="279">
        <v>21321.916666666672</v>
      </c>
      <c r="J365" s="279">
        <v>21596.833333333336</v>
      </c>
      <c r="K365" s="277">
        <v>21047</v>
      </c>
      <c r="L365" s="277">
        <v>20560.5</v>
      </c>
      <c r="M365" s="277">
        <v>0.26311000000000001</v>
      </c>
    </row>
    <row r="366" spans="1:13">
      <c r="A366" s="268">
        <v>356</v>
      </c>
      <c r="B366" s="277" t="s">
        <v>160</v>
      </c>
      <c r="C366" s="278">
        <v>1314.4</v>
      </c>
      <c r="D366" s="279">
        <v>1315.8166666666666</v>
      </c>
      <c r="E366" s="279">
        <v>1292.6333333333332</v>
      </c>
      <c r="F366" s="279">
        <v>1270.8666666666666</v>
      </c>
      <c r="G366" s="279">
        <v>1247.6833333333332</v>
      </c>
      <c r="H366" s="279">
        <v>1337.5833333333333</v>
      </c>
      <c r="I366" s="279">
        <v>1360.7666666666667</v>
      </c>
      <c r="J366" s="279">
        <v>1382.5333333333333</v>
      </c>
      <c r="K366" s="277">
        <v>1339</v>
      </c>
      <c r="L366" s="277">
        <v>1294.05</v>
      </c>
      <c r="M366" s="277">
        <v>10.117850000000001</v>
      </c>
    </row>
    <row r="367" spans="1:13">
      <c r="A367" s="268">
        <v>357</v>
      </c>
      <c r="B367" s="277" t="s">
        <v>488</v>
      </c>
      <c r="C367" s="278">
        <v>1302.3499999999999</v>
      </c>
      <c r="D367" s="279">
        <v>1306.1333333333334</v>
      </c>
      <c r="E367" s="279">
        <v>1287.8166666666668</v>
      </c>
      <c r="F367" s="279">
        <v>1273.2833333333333</v>
      </c>
      <c r="G367" s="279">
        <v>1254.9666666666667</v>
      </c>
      <c r="H367" s="279">
        <v>1320.666666666667</v>
      </c>
      <c r="I367" s="279">
        <v>1338.9833333333336</v>
      </c>
      <c r="J367" s="279">
        <v>1353.5166666666671</v>
      </c>
      <c r="K367" s="277">
        <v>1324.45</v>
      </c>
      <c r="L367" s="277">
        <v>1291.5999999999999</v>
      </c>
      <c r="M367" s="277">
        <v>1.5308600000000001</v>
      </c>
    </row>
    <row r="368" spans="1:13">
      <c r="A368" s="268">
        <v>358</v>
      </c>
      <c r="B368" s="277" t="s">
        <v>161</v>
      </c>
      <c r="C368" s="278">
        <v>218.45</v>
      </c>
      <c r="D368" s="279">
        <v>219.48333333333332</v>
      </c>
      <c r="E368" s="279">
        <v>216.61666666666665</v>
      </c>
      <c r="F368" s="279">
        <v>214.78333333333333</v>
      </c>
      <c r="G368" s="279">
        <v>211.91666666666666</v>
      </c>
      <c r="H368" s="279">
        <v>221.31666666666663</v>
      </c>
      <c r="I368" s="279">
        <v>224.18333333333331</v>
      </c>
      <c r="J368" s="279">
        <v>226.01666666666662</v>
      </c>
      <c r="K368" s="277">
        <v>222.35</v>
      </c>
      <c r="L368" s="277">
        <v>217.65</v>
      </c>
      <c r="M368" s="277">
        <v>22.734480000000001</v>
      </c>
    </row>
    <row r="369" spans="1:13">
      <c r="A369" s="268">
        <v>359</v>
      </c>
      <c r="B369" s="277" t="s">
        <v>162</v>
      </c>
      <c r="C369" s="278">
        <v>86</v>
      </c>
      <c r="D369" s="279">
        <v>86.600000000000009</v>
      </c>
      <c r="E369" s="279">
        <v>84.700000000000017</v>
      </c>
      <c r="F369" s="279">
        <v>83.4</v>
      </c>
      <c r="G369" s="279">
        <v>81.500000000000014</v>
      </c>
      <c r="H369" s="279">
        <v>87.90000000000002</v>
      </c>
      <c r="I369" s="279">
        <v>89.800000000000026</v>
      </c>
      <c r="J369" s="279">
        <v>91.100000000000023</v>
      </c>
      <c r="K369" s="277">
        <v>88.5</v>
      </c>
      <c r="L369" s="277">
        <v>85.3</v>
      </c>
      <c r="M369" s="277">
        <v>31.928419999999999</v>
      </c>
    </row>
    <row r="370" spans="1:13">
      <c r="A370" s="268">
        <v>360</v>
      </c>
      <c r="B370" s="277" t="s">
        <v>275</v>
      </c>
      <c r="C370" s="278">
        <v>5002.8</v>
      </c>
      <c r="D370" s="279">
        <v>4981.8499999999995</v>
      </c>
      <c r="E370" s="279">
        <v>4926.4499999999989</v>
      </c>
      <c r="F370" s="279">
        <v>4850.0999999999995</v>
      </c>
      <c r="G370" s="279">
        <v>4794.6999999999989</v>
      </c>
      <c r="H370" s="279">
        <v>5058.1999999999989</v>
      </c>
      <c r="I370" s="279">
        <v>5113.5999999999985</v>
      </c>
      <c r="J370" s="279">
        <v>5189.9499999999989</v>
      </c>
      <c r="K370" s="277">
        <v>5037.25</v>
      </c>
      <c r="L370" s="277">
        <v>4905.5</v>
      </c>
      <c r="M370" s="277">
        <v>0.21317</v>
      </c>
    </row>
    <row r="371" spans="1:13">
      <c r="A371" s="268">
        <v>361</v>
      </c>
      <c r="B371" s="277" t="s">
        <v>277</v>
      </c>
      <c r="C371" s="278">
        <v>10001.25</v>
      </c>
      <c r="D371" s="279">
        <v>9988.4333333333325</v>
      </c>
      <c r="E371" s="279">
        <v>9950.8166666666657</v>
      </c>
      <c r="F371" s="279">
        <v>9900.3833333333332</v>
      </c>
      <c r="G371" s="279">
        <v>9862.7666666666664</v>
      </c>
      <c r="H371" s="279">
        <v>10038.866666666665</v>
      </c>
      <c r="I371" s="279">
        <v>10076.48333333333</v>
      </c>
      <c r="J371" s="279">
        <v>10126.916666666664</v>
      </c>
      <c r="K371" s="277">
        <v>10026.049999999999</v>
      </c>
      <c r="L371" s="277">
        <v>9938</v>
      </c>
      <c r="M371" s="277">
        <v>2.9360000000000001E-2</v>
      </c>
    </row>
    <row r="372" spans="1:13">
      <c r="A372" s="268">
        <v>362</v>
      </c>
      <c r="B372" s="277" t="s">
        <v>494</v>
      </c>
      <c r="C372" s="278">
        <v>5288.55</v>
      </c>
      <c r="D372" s="279">
        <v>5316.95</v>
      </c>
      <c r="E372" s="279">
        <v>5227.1499999999996</v>
      </c>
      <c r="F372" s="279">
        <v>5165.75</v>
      </c>
      <c r="G372" s="279">
        <v>5075.95</v>
      </c>
      <c r="H372" s="279">
        <v>5378.3499999999995</v>
      </c>
      <c r="I372" s="279">
        <v>5468.1500000000005</v>
      </c>
      <c r="J372" s="279">
        <v>5529.5499999999993</v>
      </c>
      <c r="K372" s="277">
        <v>5406.75</v>
      </c>
      <c r="L372" s="277">
        <v>5255.55</v>
      </c>
      <c r="M372" s="277">
        <v>7.0300000000000001E-2</v>
      </c>
    </row>
    <row r="373" spans="1:13">
      <c r="A373" s="268">
        <v>363</v>
      </c>
      <c r="B373" s="277" t="s">
        <v>489</v>
      </c>
      <c r="C373" s="278">
        <v>126.1</v>
      </c>
      <c r="D373" s="279">
        <v>126.8</v>
      </c>
      <c r="E373" s="279">
        <v>123.79999999999998</v>
      </c>
      <c r="F373" s="279">
        <v>121.49999999999999</v>
      </c>
      <c r="G373" s="279">
        <v>118.49999999999997</v>
      </c>
      <c r="H373" s="279">
        <v>129.1</v>
      </c>
      <c r="I373" s="279">
        <v>132.10000000000002</v>
      </c>
      <c r="J373" s="279">
        <v>134.4</v>
      </c>
      <c r="K373" s="277">
        <v>129.80000000000001</v>
      </c>
      <c r="L373" s="277">
        <v>124.5</v>
      </c>
      <c r="M373" s="277">
        <v>4.7614000000000001</v>
      </c>
    </row>
    <row r="374" spans="1:13">
      <c r="A374" s="268">
        <v>364</v>
      </c>
      <c r="B374" s="277" t="s">
        <v>490</v>
      </c>
      <c r="C374" s="278">
        <v>564.9</v>
      </c>
      <c r="D374" s="279">
        <v>568.16666666666663</v>
      </c>
      <c r="E374" s="279">
        <v>558.38333333333321</v>
      </c>
      <c r="F374" s="279">
        <v>551.86666666666656</v>
      </c>
      <c r="G374" s="279">
        <v>542.08333333333314</v>
      </c>
      <c r="H374" s="279">
        <v>574.68333333333328</v>
      </c>
      <c r="I374" s="279">
        <v>584.46666666666681</v>
      </c>
      <c r="J374" s="279">
        <v>590.98333333333335</v>
      </c>
      <c r="K374" s="277">
        <v>577.95000000000005</v>
      </c>
      <c r="L374" s="277">
        <v>561.65</v>
      </c>
      <c r="M374" s="277">
        <v>1.6523000000000001</v>
      </c>
    </row>
    <row r="375" spans="1:13">
      <c r="A375" s="268">
        <v>365</v>
      </c>
      <c r="B375" s="277" t="s">
        <v>163</v>
      </c>
      <c r="C375" s="278">
        <v>1479.5</v>
      </c>
      <c r="D375" s="279">
        <v>1477.3333333333333</v>
      </c>
      <c r="E375" s="279">
        <v>1467.1666666666665</v>
      </c>
      <c r="F375" s="279">
        <v>1454.8333333333333</v>
      </c>
      <c r="G375" s="279">
        <v>1444.6666666666665</v>
      </c>
      <c r="H375" s="279">
        <v>1489.6666666666665</v>
      </c>
      <c r="I375" s="279">
        <v>1499.833333333333</v>
      </c>
      <c r="J375" s="279">
        <v>1512.1666666666665</v>
      </c>
      <c r="K375" s="277">
        <v>1487.5</v>
      </c>
      <c r="L375" s="277">
        <v>1465</v>
      </c>
      <c r="M375" s="277">
        <v>4.3886900000000004</v>
      </c>
    </row>
    <row r="376" spans="1:13">
      <c r="A376" s="268">
        <v>366</v>
      </c>
      <c r="B376" s="277" t="s">
        <v>273</v>
      </c>
      <c r="C376" s="278">
        <v>2030.8</v>
      </c>
      <c r="D376" s="279">
        <v>2036.1000000000001</v>
      </c>
      <c r="E376" s="279">
        <v>2007.2000000000003</v>
      </c>
      <c r="F376" s="279">
        <v>1983.6000000000001</v>
      </c>
      <c r="G376" s="279">
        <v>1954.7000000000003</v>
      </c>
      <c r="H376" s="279">
        <v>2059.7000000000003</v>
      </c>
      <c r="I376" s="279">
        <v>2088.6000000000004</v>
      </c>
      <c r="J376" s="279">
        <v>2112.2000000000003</v>
      </c>
      <c r="K376" s="277">
        <v>2065</v>
      </c>
      <c r="L376" s="277">
        <v>2012.5</v>
      </c>
      <c r="M376" s="277">
        <v>1.57473</v>
      </c>
    </row>
    <row r="377" spans="1:13">
      <c r="A377" s="268">
        <v>367</v>
      </c>
      <c r="B377" s="277" t="s">
        <v>164</v>
      </c>
      <c r="C377" s="278">
        <v>28.45</v>
      </c>
      <c r="D377" s="279">
        <v>28.816666666666666</v>
      </c>
      <c r="E377" s="279">
        <v>27.883333333333333</v>
      </c>
      <c r="F377" s="279">
        <v>27.316666666666666</v>
      </c>
      <c r="G377" s="279">
        <v>26.383333333333333</v>
      </c>
      <c r="H377" s="279">
        <v>29.383333333333333</v>
      </c>
      <c r="I377" s="279">
        <v>30.316666666666663</v>
      </c>
      <c r="J377" s="279">
        <v>30.883333333333333</v>
      </c>
      <c r="K377" s="277">
        <v>29.75</v>
      </c>
      <c r="L377" s="277">
        <v>28.25</v>
      </c>
      <c r="M377" s="277">
        <v>333.96303999999998</v>
      </c>
    </row>
    <row r="378" spans="1:13">
      <c r="A378" s="268">
        <v>368</v>
      </c>
      <c r="B378" s="277" t="s">
        <v>274</v>
      </c>
      <c r="C378" s="278">
        <v>369.25</v>
      </c>
      <c r="D378" s="279">
        <v>368.11666666666662</v>
      </c>
      <c r="E378" s="279">
        <v>357.68333333333322</v>
      </c>
      <c r="F378" s="279">
        <v>346.11666666666662</v>
      </c>
      <c r="G378" s="279">
        <v>335.68333333333322</v>
      </c>
      <c r="H378" s="279">
        <v>379.68333333333322</v>
      </c>
      <c r="I378" s="279">
        <v>390.11666666666662</v>
      </c>
      <c r="J378" s="279">
        <v>401.68333333333322</v>
      </c>
      <c r="K378" s="277">
        <v>378.55</v>
      </c>
      <c r="L378" s="277">
        <v>356.55</v>
      </c>
      <c r="M378" s="277">
        <v>5.8113799999999998</v>
      </c>
    </row>
    <row r="379" spans="1:13">
      <c r="A379" s="268">
        <v>369</v>
      </c>
      <c r="B379" s="277" t="s">
        <v>485</v>
      </c>
      <c r="C379" s="278">
        <v>165.6</v>
      </c>
      <c r="D379" s="279">
        <v>164.43333333333334</v>
      </c>
      <c r="E379" s="279">
        <v>161.36666666666667</v>
      </c>
      <c r="F379" s="279">
        <v>157.13333333333333</v>
      </c>
      <c r="G379" s="279">
        <v>154.06666666666666</v>
      </c>
      <c r="H379" s="279">
        <v>168.66666666666669</v>
      </c>
      <c r="I379" s="279">
        <v>171.73333333333335</v>
      </c>
      <c r="J379" s="279">
        <v>175.9666666666667</v>
      </c>
      <c r="K379" s="277">
        <v>167.5</v>
      </c>
      <c r="L379" s="277">
        <v>160.19999999999999</v>
      </c>
      <c r="M379" s="277">
        <v>7.28172</v>
      </c>
    </row>
    <row r="380" spans="1:13">
      <c r="A380" s="268">
        <v>370</v>
      </c>
      <c r="B380" s="277" t="s">
        <v>491</v>
      </c>
      <c r="C380" s="278">
        <v>811.75</v>
      </c>
      <c r="D380" s="279">
        <v>815.88333333333333</v>
      </c>
      <c r="E380" s="279">
        <v>804.86666666666667</v>
      </c>
      <c r="F380" s="279">
        <v>797.98333333333335</v>
      </c>
      <c r="G380" s="279">
        <v>786.9666666666667</v>
      </c>
      <c r="H380" s="279">
        <v>822.76666666666665</v>
      </c>
      <c r="I380" s="279">
        <v>833.7833333333333</v>
      </c>
      <c r="J380" s="279">
        <v>840.66666666666663</v>
      </c>
      <c r="K380" s="277">
        <v>826.9</v>
      </c>
      <c r="L380" s="277">
        <v>809</v>
      </c>
      <c r="M380" s="277">
        <v>0.80778000000000005</v>
      </c>
    </row>
    <row r="381" spans="1:13">
      <c r="A381" s="268">
        <v>371</v>
      </c>
      <c r="B381" s="277" t="s">
        <v>2223</v>
      </c>
      <c r="C381" s="278">
        <v>482.65</v>
      </c>
      <c r="D381" s="279">
        <v>479.48333333333335</v>
      </c>
      <c r="E381" s="279">
        <v>471.16666666666669</v>
      </c>
      <c r="F381" s="279">
        <v>459.68333333333334</v>
      </c>
      <c r="G381" s="279">
        <v>451.36666666666667</v>
      </c>
      <c r="H381" s="279">
        <v>490.9666666666667</v>
      </c>
      <c r="I381" s="279">
        <v>499.2833333333333</v>
      </c>
      <c r="J381" s="279">
        <v>510.76666666666671</v>
      </c>
      <c r="K381" s="277">
        <v>487.8</v>
      </c>
      <c r="L381" s="277">
        <v>468</v>
      </c>
      <c r="M381" s="277">
        <v>0.76958000000000004</v>
      </c>
    </row>
    <row r="382" spans="1:13">
      <c r="A382" s="268">
        <v>372</v>
      </c>
      <c r="B382" s="277" t="s">
        <v>165</v>
      </c>
      <c r="C382" s="278">
        <v>159.80000000000001</v>
      </c>
      <c r="D382" s="279">
        <v>160.38333333333335</v>
      </c>
      <c r="E382" s="279">
        <v>157.9666666666667</v>
      </c>
      <c r="F382" s="279">
        <v>156.13333333333335</v>
      </c>
      <c r="G382" s="279">
        <v>153.7166666666667</v>
      </c>
      <c r="H382" s="279">
        <v>162.2166666666667</v>
      </c>
      <c r="I382" s="279">
        <v>164.63333333333338</v>
      </c>
      <c r="J382" s="279">
        <v>166.4666666666667</v>
      </c>
      <c r="K382" s="277">
        <v>162.80000000000001</v>
      </c>
      <c r="L382" s="277">
        <v>158.55000000000001</v>
      </c>
      <c r="M382" s="277">
        <v>116.27290000000001</v>
      </c>
    </row>
    <row r="383" spans="1:13">
      <c r="A383" s="268">
        <v>373</v>
      </c>
      <c r="B383" s="277" t="s">
        <v>492</v>
      </c>
      <c r="C383" s="278">
        <v>72.650000000000006</v>
      </c>
      <c r="D383" s="279">
        <v>73.566666666666663</v>
      </c>
      <c r="E383" s="279">
        <v>71.583333333333329</v>
      </c>
      <c r="F383" s="279">
        <v>70.516666666666666</v>
      </c>
      <c r="G383" s="279">
        <v>68.533333333333331</v>
      </c>
      <c r="H383" s="279">
        <v>74.633333333333326</v>
      </c>
      <c r="I383" s="279">
        <v>76.616666666666674</v>
      </c>
      <c r="J383" s="279">
        <v>77.683333333333323</v>
      </c>
      <c r="K383" s="277">
        <v>75.55</v>
      </c>
      <c r="L383" s="277">
        <v>72.5</v>
      </c>
      <c r="M383" s="277">
        <v>4.2225799999999998</v>
      </c>
    </row>
    <row r="384" spans="1:13">
      <c r="A384" s="268">
        <v>374</v>
      </c>
      <c r="B384" s="277" t="s">
        <v>276</v>
      </c>
      <c r="C384" s="278">
        <v>251.15</v>
      </c>
      <c r="D384" s="279">
        <v>252.26666666666665</v>
      </c>
      <c r="E384" s="279">
        <v>245.68333333333328</v>
      </c>
      <c r="F384" s="279">
        <v>240.21666666666664</v>
      </c>
      <c r="G384" s="279">
        <v>233.63333333333327</v>
      </c>
      <c r="H384" s="279">
        <v>257.73333333333329</v>
      </c>
      <c r="I384" s="279">
        <v>264.31666666666666</v>
      </c>
      <c r="J384" s="279">
        <v>269.7833333333333</v>
      </c>
      <c r="K384" s="277">
        <v>258.85000000000002</v>
      </c>
      <c r="L384" s="277">
        <v>246.8</v>
      </c>
      <c r="M384" s="277">
        <v>1.9296</v>
      </c>
    </row>
    <row r="385" spans="1:13">
      <c r="A385" s="268">
        <v>375</v>
      </c>
      <c r="B385" s="277" t="s">
        <v>493</v>
      </c>
      <c r="C385" s="278">
        <v>65.349999999999994</v>
      </c>
      <c r="D385" s="279">
        <v>65.033333333333331</v>
      </c>
      <c r="E385" s="279">
        <v>63.816666666666663</v>
      </c>
      <c r="F385" s="279">
        <v>62.283333333333331</v>
      </c>
      <c r="G385" s="279">
        <v>61.066666666666663</v>
      </c>
      <c r="H385" s="279">
        <v>66.566666666666663</v>
      </c>
      <c r="I385" s="279">
        <v>67.783333333333331</v>
      </c>
      <c r="J385" s="279">
        <v>69.316666666666663</v>
      </c>
      <c r="K385" s="277">
        <v>66.25</v>
      </c>
      <c r="L385" s="277">
        <v>63.5</v>
      </c>
      <c r="M385" s="277">
        <v>2.06135</v>
      </c>
    </row>
    <row r="386" spans="1:13">
      <c r="A386" s="268">
        <v>376</v>
      </c>
      <c r="B386" s="277" t="s">
        <v>486</v>
      </c>
      <c r="C386" s="278">
        <v>49.55</v>
      </c>
      <c r="D386" s="279">
        <v>49.533333333333331</v>
      </c>
      <c r="E386" s="279">
        <v>48.86666666666666</v>
      </c>
      <c r="F386" s="279">
        <v>48.18333333333333</v>
      </c>
      <c r="G386" s="279">
        <v>47.516666666666659</v>
      </c>
      <c r="H386" s="279">
        <v>50.216666666666661</v>
      </c>
      <c r="I386" s="279">
        <v>50.883333333333333</v>
      </c>
      <c r="J386" s="279">
        <v>51.566666666666663</v>
      </c>
      <c r="K386" s="277">
        <v>50.2</v>
      </c>
      <c r="L386" s="277">
        <v>48.85</v>
      </c>
      <c r="M386" s="277">
        <v>12.107609999999999</v>
      </c>
    </row>
    <row r="387" spans="1:13">
      <c r="A387" s="268">
        <v>377</v>
      </c>
      <c r="B387" s="277" t="s">
        <v>166</v>
      </c>
      <c r="C387" s="278">
        <v>1251.2</v>
      </c>
      <c r="D387" s="279">
        <v>1261.2333333333333</v>
      </c>
      <c r="E387" s="279">
        <v>1232.4666666666667</v>
      </c>
      <c r="F387" s="279">
        <v>1213.7333333333333</v>
      </c>
      <c r="G387" s="279">
        <v>1184.9666666666667</v>
      </c>
      <c r="H387" s="279">
        <v>1279.9666666666667</v>
      </c>
      <c r="I387" s="279">
        <v>1308.7333333333336</v>
      </c>
      <c r="J387" s="279">
        <v>1327.4666666666667</v>
      </c>
      <c r="K387" s="277">
        <v>1290</v>
      </c>
      <c r="L387" s="277">
        <v>1242.5</v>
      </c>
      <c r="M387" s="277">
        <v>15.2143</v>
      </c>
    </row>
    <row r="388" spans="1:13">
      <c r="A388" s="268">
        <v>378</v>
      </c>
      <c r="B388" s="277" t="s">
        <v>278</v>
      </c>
      <c r="C388" s="278">
        <v>409.15</v>
      </c>
      <c r="D388" s="279">
        <v>407.5333333333333</v>
      </c>
      <c r="E388" s="279">
        <v>400.06666666666661</v>
      </c>
      <c r="F388" s="279">
        <v>390.98333333333329</v>
      </c>
      <c r="G388" s="279">
        <v>383.51666666666659</v>
      </c>
      <c r="H388" s="279">
        <v>416.61666666666662</v>
      </c>
      <c r="I388" s="279">
        <v>424.08333333333331</v>
      </c>
      <c r="J388" s="279">
        <v>433.16666666666663</v>
      </c>
      <c r="K388" s="277">
        <v>415</v>
      </c>
      <c r="L388" s="277">
        <v>398.45</v>
      </c>
      <c r="M388" s="277">
        <v>0.76012999999999997</v>
      </c>
    </row>
    <row r="389" spans="1:13">
      <c r="A389" s="268">
        <v>379</v>
      </c>
      <c r="B389" s="277" t="s">
        <v>496</v>
      </c>
      <c r="C389" s="278">
        <v>415.45</v>
      </c>
      <c r="D389" s="279">
        <v>413.75</v>
      </c>
      <c r="E389" s="279">
        <v>407</v>
      </c>
      <c r="F389" s="279">
        <v>398.55</v>
      </c>
      <c r="G389" s="279">
        <v>391.8</v>
      </c>
      <c r="H389" s="279">
        <v>422.2</v>
      </c>
      <c r="I389" s="279">
        <v>428.95</v>
      </c>
      <c r="J389" s="279">
        <v>437.4</v>
      </c>
      <c r="K389" s="277">
        <v>420.5</v>
      </c>
      <c r="L389" s="277">
        <v>405.3</v>
      </c>
      <c r="M389" s="277">
        <v>2.7519</v>
      </c>
    </row>
    <row r="390" spans="1:13">
      <c r="A390" s="268">
        <v>380</v>
      </c>
      <c r="B390" s="277" t="s">
        <v>498</v>
      </c>
      <c r="C390" s="278">
        <v>95.15</v>
      </c>
      <c r="D390" s="279">
        <v>96.09999999999998</v>
      </c>
      <c r="E390" s="279">
        <v>93.649999999999963</v>
      </c>
      <c r="F390" s="279">
        <v>92.149999999999977</v>
      </c>
      <c r="G390" s="279">
        <v>89.69999999999996</v>
      </c>
      <c r="H390" s="279">
        <v>97.599999999999966</v>
      </c>
      <c r="I390" s="279">
        <v>100.04999999999998</v>
      </c>
      <c r="J390" s="279">
        <v>101.54999999999997</v>
      </c>
      <c r="K390" s="277">
        <v>98.55</v>
      </c>
      <c r="L390" s="277">
        <v>94.6</v>
      </c>
      <c r="M390" s="277">
        <v>4.5674299999999999</v>
      </c>
    </row>
    <row r="391" spans="1:13">
      <c r="A391" s="268">
        <v>381</v>
      </c>
      <c r="B391" s="277" t="s">
        <v>279</v>
      </c>
      <c r="C391" s="278">
        <v>449.95</v>
      </c>
      <c r="D391" s="279">
        <v>450.54999999999995</v>
      </c>
      <c r="E391" s="279">
        <v>446.19999999999993</v>
      </c>
      <c r="F391" s="279">
        <v>442.45</v>
      </c>
      <c r="G391" s="279">
        <v>438.09999999999997</v>
      </c>
      <c r="H391" s="279">
        <v>454.2999999999999</v>
      </c>
      <c r="I391" s="279">
        <v>458.64999999999992</v>
      </c>
      <c r="J391" s="279">
        <v>462.39999999999986</v>
      </c>
      <c r="K391" s="277">
        <v>454.9</v>
      </c>
      <c r="L391" s="277">
        <v>446.8</v>
      </c>
      <c r="M391" s="277">
        <v>0.62524999999999997</v>
      </c>
    </row>
    <row r="392" spans="1:13">
      <c r="A392" s="268">
        <v>382</v>
      </c>
      <c r="B392" s="277" t="s">
        <v>499</v>
      </c>
      <c r="C392" s="278">
        <v>276.60000000000002</v>
      </c>
      <c r="D392" s="279">
        <v>275.2166666666667</v>
      </c>
      <c r="E392" s="279">
        <v>270.43333333333339</v>
      </c>
      <c r="F392" s="279">
        <v>264.26666666666671</v>
      </c>
      <c r="G392" s="279">
        <v>259.48333333333341</v>
      </c>
      <c r="H392" s="279">
        <v>281.38333333333338</v>
      </c>
      <c r="I392" s="279">
        <v>286.16666666666669</v>
      </c>
      <c r="J392" s="279">
        <v>292.33333333333337</v>
      </c>
      <c r="K392" s="277">
        <v>280</v>
      </c>
      <c r="L392" s="277">
        <v>269.05</v>
      </c>
      <c r="M392" s="277">
        <v>21.67334</v>
      </c>
    </row>
    <row r="393" spans="1:13">
      <c r="A393" s="268">
        <v>383</v>
      </c>
      <c r="B393" s="277" t="s">
        <v>167</v>
      </c>
      <c r="C393" s="278">
        <v>757.05</v>
      </c>
      <c r="D393" s="279">
        <v>764.76666666666654</v>
      </c>
      <c r="E393" s="279">
        <v>745.1333333333331</v>
      </c>
      <c r="F393" s="279">
        <v>733.21666666666658</v>
      </c>
      <c r="G393" s="279">
        <v>713.58333333333314</v>
      </c>
      <c r="H393" s="279">
        <v>776.68333333333305</v>
      </c>
      <c r="I393" s="279">
        <v>796.31666666666649</v>
      </c>
      <c r="J393" s="279">
        <v>808.23333333333301</v>
      </c>
      <c r="K393" s="277">
        <v>784.4</v>
      </c>
      <c r="L393" s="277">
        <v>752.85</v>
      </c>
      <c r="M393" s="277">
        <v>10.366580000000001</v>
      </c>
    </row>
    <row r="394" spans="1:13">
      <c r="A394" s="268">
        <v>384</v>
      </c>
      <c r="B394" s="277" t="s">
        <v>501</v>
      </c>
      <c r="C394" s="278">
        <v>1278.5</v>
      </c>
      <c r="D394" s="279">
        <v>1263.4333333333334</v>
      </c>
      <c r="E394" s="279">
        <v>1238.7166666666667</v>
      </c>
      <c r="F394" s="279">
        <v>1198.9333333333334</v>
      </c>
      <c r="G394" s="279">
        <v>1174.2166666666667</v>
      </c>
      <c r="H394" s="279">
        <v>1303.2166666666667</v>
      </c>
      <c r="I394" s="279">
        <v>1327.9333333333334</v>
      </c>
      <c r="J394" s="279">
        <v>1367.7166666666667</v>
      </c>
      <c r="K394" s="277">
        <v>1288.1500000000001</v>
      </c>
      <c r="L394" s="277">
        <v>1223.6500000000001</v>
      </c>
      <c r="M394" s="277">
        <v>0.17787</v>
      </c>
    </row>
    <row r="395" spans="1:13">
      <c r="A395" s="268">
        <v>385</v>
      </c>
      <c r="B395" s="277" t="s">
        <v>502</v>
      </c>
      <c r="C395" s="278">
        <v>278.05</v>
      </c>
      <c r="D395" s="279">
        <v>280.45</v>
      </c>
      <c r="E395" s="279">
        <v>274.09999999999997</v>
      </c>
      <c r="F395" s="279">
        <v>270.14999999999998</v>
      </c>
      <c r="G395" s="279">
        <v>263.79999999999995</v>
      </c>
      <c r="H395" s="279">
        <v>284.39999999999998</v>
      </c>
      <c r="I395" s="279">
        <v>290.75</v>
      </c>
      <c r="J395" s="279">
        <v>294.7</v>
      </c>
      <c r="K395" s="277">
        <v>286.8</v>
      </c>
      <c r="L395" s="277">
        <v>276.5</v>
      </c>
      <c r="M395" s="277">
        <v>4.4279999999999999</v>
      </c>
    </row>
    <row r="396" spans="1:13">
      <c r="A396" s="268">
        <v>386</v>
      </c>
      <c r="B396" s="277" t="s">
        <v>168</v>
      </c>
      <c r="C396" s="278">
        <v>174.95</v>
      </c>
      <c r="D396" s="279">
        <v>177.68333333333331</v>
      </c>
      <c r="E396" s="279">
        <v>171.46666666666661</v>
      </c>
      <c r="F396" s="279">
        <v>167.98333333333329</v>
      </c>
      <c r="G396" s="279">
        <v>161.76666666666659</v>
      </c>
      <c r="H396" s="279">
        <v>181.16666666666663</v>
      </c>
      <c r="I396" s="279">
        <v>187.38333333333333</v>
      </c>
      <c r="J396" s="279">
        <v>190.86666666666665</v>
      </c>
      <c r="K396" s="277">
        <v>183.9</v>
      </c>
      <c r="L396" s="277">
        <v>174.2</v>
      </c>
      <c r="M396" s="277">
        <v>128.54799</v>
      </c>
    </row>
    <row r="397" spans="1:13">
      <c r="A397" s="268">
        <v>387</v>
      </c>
      <c r="B397" s="277" t="s">
        <v>500</v>
      </c>
      <c r="C397" s="278">
        <v>45</v>
      </c>
      <c r="D397" s="279">
        <v>45.54999999999999</v>
      </c>
      <c r="E397" s="279">
        <v>44.249999999999979</v>
      </c>
      <c r="F397" s="279">
        <v>43.499999999999986</v>
      </c>
      <c r="G397" s="279">
        <v>42.199999999999974</v>
      </c>
      <c r="H397" s="279">
        <v>46.299999999999983</v>
      </c>
      <c r="I397" s="279">
        <v>47.599999999999994</v>
      </c>
      <c r="J397" s="279">
        <v>48.349999999999987</v>
      </c>
      <c r="K397" s="277">
        <v>46.85</v>
      </c>
      <c r="L397" s="277">
        <v>44.8</v>
      </c>
      <c r="M397" s="277">
        <v>7.4222700000000001</v>
      </c>
    </row>
    <row r="398" spans="1:13">
      <c r="A398" s="268">
        <v>388</v>
      </c>
      <c r="B398" s="277" t="s">
        <v>169</v>
      </c>
      <c r="C398" s="278">
        <v>95.8</v>
      </c>
      <c r="D398" s="279">
        <v>96.783333333333346</v>
      </c>
      <c r="E398" s="279">
        <v>94.516666666666694</v>
      </c>
      <c r="F398" s="279">
        <v>93.233333333333348</v>
      </c>
      <c r="G398" s="279">
        <v>90.966666666666697</v>
      </c>
      <c r="H398" s="279">
        <v>98.066666666666691</v>
      </c>
      <c r="I398" s="279">
        <v>100.33333333333334</v>
      </c>
      <c r="J398" s="279">
        <v>101.61666666666669</v>
      </c>
      <c r="K398" s="277">
        <v>99.05</v>
      </c>
      <c r="L398" s="277">
        <v>95.5</v>
      </c>
      <c r="M398" s="277">
        <v>58.378129999999999</v>
      </c>
    </row>
    <row r="399" spans="1:13">
      <c r="A399" s="268">
        <v>389</v>
      </c>
      <c r="B399" s="277" t="s">
        <v>503</v>
      </c>
      <c r="C399" s="278">
        <v>116.3</v>
      </c>
      <c r="D399" s="279">
        <v>118.06666666666666</v>
      </c>
      <c r="E399" s="279">
        <v>113.33333333333333</v>
      </c>
      <c r="F399" s="279">
        <v>110.36666666666666</v>
      </c>
      <c r="G399" s="279">
        <v>105.63333333333333</v>
      </c>
      <c r="H399" s="279">
        <v>121.03333333333333</v>
      </c>
      <c r="I399" s="279">
        <v>125.76666666666668</v>
      </c>
      <c r="J399" s="279">
        <v>128.73333333333335</v>
      </c>
      <c r="K399" s="277">
        <v>122.8</v>
      </c>
      <c r="L399" s="277">
        <v>115.1</v>
      </c>
      <c r="M399" s="277">
        <v>4.40388</v>
      </c>
    </row>
    <row r="400" spans="1:13">
      <c r="A400" s="268">
        <v>390</v>
      </c>
      <c r="B400" s="277" t="s">
        <v>504</v>
      </c>
      <c r="C400" s="278">
        <v>663.05</v>
      </c>
      <c r="D400" s="279">
        <v>659.11666666666667</v>
      </c>
      <c r="E400" s="279">
        <v>653.23333333333335</v>
      </c>
      <c r="F400" s="279">
        <v>643.41666666666663</v>
      </c>
      <c r="G400" s="279">
        <v>637.5333333333333</v>
      </c>
      <c r="H400" s="279">
        <v>668.93333333333339</v>
      </c>
      <c r="I400" s="279">
        <v>674.81666666666683</v>
      </c>
      <c r="J400" s="279">
        <v>684.63333333333344</v>
      </c>
      <c r="K400" s="277">
        <v>665</v>
      </c>
      <c r="L400" s="277">
        <v>649.29999999999995</v>
      </c>
      <c r="M400" s="277">
        <v>1.27491</v>
      </c>
    </row>
    <row r="401" spans="1:13">
      <c r="A401" s="268">
        <v>391</v>
      </c>
      <c r="B401" s="277" t="s">
        <v>170</v>
      </c>
      <c r="C401" s="278">
        <v>2237.0500000000002</v>
      </c>
      <c r="D401" s="279">
        <v>2239.6833333333334</v>
      </c>
      <c r="E401" s="279">
        <v>2223.6166666666668</v>
      </c>
      <c r="F401" s="279">
        <v>2210.1833333333334</v>
      </c>
      <c r="G401" s="279">
        <v>2194.1166666666668</v>
      </c>
      <c r="H401" s="279">
        <v>2253.1166666666668</v>
      </c>
      <c r="I401" s="279">
        <v>2269.1833333333334</v>
      </c>
      <c r="J401" s="279">
        <v>2282.6166666666668</v>
      </c>
      <c r="K401" s="277">
        <v>2255.75</v>
      </c>
      <c r="L401" s="277">
        <v>2226.25</v>
      </c>
      <c r="M401" s="277">
        <v>65.655249999999995</v>
      </c>
    </row>
    <row r="402" spans="1:13">
      <c r="A402" s="268">
        <v>392</v>
      </c>
      <c r="B402" s="277" t="s">
        <v>519</v>
      </c>
      <c r="C402" s="278">
        <v>9.25</v>
      </c>
      <c r="D402" s="279">
        <v>9.2000000000000011</v>
      </c>
      <c r="E402" s="279">
        <v>9.0500000000000025</v>
      </c>
      <c r="F402" s="279">
        <v>8.8500000000000014</v>
      </c>
      <c r="G402" s="279">
        <v>8.7000000000000028</v>
      </c>
      <c r="H402" s="279">
        <v>9.4000000000000021</v>
      </c>
      <c r="I402" s="279">
        <v>9.5500000000000007</v>
      </c>
      <c r="J402" s="279">
        <v>9.7500000000000018</v>
      </c>
      <c r="K402" s="277">
        <v>9.35</v>
      </c>
      <c r="L402" s="277">
        <v>9</v>
      </c>
      <c r="M402" s="277">
        <v>6.9746499999999996</v>
      </c>
    </row>
    <row r="403" spans="1:13">
      <c r="A403" s="268">
        <v>393</v>
      </c>
      <c r="B403" s="277" t="s">
        <v>508</v>
      </c>
      <c r="C403" s="278">
        <v>216</v>
      </c>
      <c r="D403" s="279">
        <v>214.46666666666667</v>
      </c>
      <c r="E403" s="279">
        <v>208.13333333333333</v>
      </c>
      <c r="F403" s="279">
        <v>200.26666666666665</v>
      </c>
      <c r="G403" s="279">
        <v>193.93333333333331</v>
      </c>
      <c r="H403" s="279">
        <v>222.33333333333334</v>
      </c>
      <c r="I403" s="279">
        <v>228.66666666666666</v>
      </c>
      <c r="J403" s="279">
        <v>236.53333333333336</v>
      </c>
      <c r="K403" s="277">
        <v>220.8</v>
      </c>
      <c r="L403" s="277">
        <v>206.6</v>
      </c>
      <c r="M403" s="277">
        <v>16.352630000000001</v>
      </c>
    </row>
    <row r="404" spans="1:13">
      <c r="A404" s="268">
        <v>394</v>
      </c>
      <c r="B404" s="277" t="s">
        <v>495</v>
      </c>
      <c r="C404" s="278">
        <v>240.35</v>
      </c>
      <c r="D404" s="279">
        <v>243.45000000000002</v>
      </c>
      <c r="E404" s="279">
        <v>236.90000000000003</v>
      </c>
      <c r="F404" s="279">
        <v>233.45000000000002</v>
      </c>
      <c r="G404" s="279">
        <v>226.90000000000003</v>
      </c>
      <c r="H404" s="279">
        <v>246.90000000000003</v>
      </c>
      <c r="I404" s="279">
        <v>253.45000000000005</v>
      </c>
      <c r="J404" s="279">
        <v>256.90000000000003</v>
      </c>
      <c r="K404" s="277">
        <v>250</v>
      </c>
      <c r="L404" s="277">
        <v>240</v>
      </c>
      <c r="M404" s="277">
        <v>5.6402299999999999</v>
      </c>
    </row>
    <row r="405" spans="1:13">
      <c r="A405" s="268">
        <v>395</v>
      </c>
      <c r="B405" s="277" t="s">
        <v>512</v>
      </c>
      <c r="C405" s="278">
        <v>50.9</v>
      </c>
      <c r="D405" s="279">
        <v>51.316666666666663</v>
      </c>
      <c r="E405" s="279">
        <v>49.883333333333326</v>
      </c>
      <c r="F405" s="279">
        <v>48.86666666666666</v>
      </c>
      <c r="G405" s="279">
        <v>47.433333333333323</v>
      </c>
      <c r="H405" s="279">
        <v>52.333333333333329</v>
      </c>
      <c r="I405" s="279">
        <v>53.766666666666666</v>
      </c>
      <c r="J405" s="279">
        <v>54.783333333333331</v>
      </c>
      <c r="K405" s="277">
        <v>52.75</v>
      </c>
      <c r="L405" s="277">
        <v>50.3</v>
      </c>
      <c r="M405" s="277">
        <v>1.7009099999999999</v>
      </c>
    </row>
    <row r="406" spans="1:13">
      <c r="A406" s="268">
        <v>396</v>
      </c>
      <c r="B406" s="277" t="s">
        <v>171</v>
      </c>
      <c r="C406" s="278">
        <v>33.549999999999997</v>
      </c>
      <c r="D406" s="279">
        <v>33.75</v>
      </c>
      <c r="E406" s="279">
        <v>33</v>
      </c>
      <c r="F406" s="279">
        <v>32.450000000000003</v>
      </c>
      <c r="G406" s="279">
        <v>31.700000000000003</v>
      </c>
      <c r="H406" s="279">
        <v>34.299999999999997</v>
      </c>
      <c r="I406" s="279">
        <v>35.049999999999997</v>
      </c>
      <c r="J406" s="279">
        <v>35.599999999999994</v>
      </c>
      <c r="K406" s="277">
        <v>34.5</v>
      </c>
      <c r="L406" s="277">
        <v>33.200000000000003</v>
      </c>
      <c r="M406" s="277">
        <v>228.95499000000001</v>
      </c>
    </row>
    <row r="407" spans="1:13">
      <c r="A407" s="268">
        <v>397</v>
      </c>
      <c r="B407" s="277" t="s">
        <v>513</v>
      </c>
      <c r="C407" s="278">
        <v>8548.2000000000007</v>
      </c>
      <c r="D407" s="279">
        <v>8590.8166666666675</v>
      </c>
      <c r="E407" s="279">
        <v>8477.6833333333343</v>
      </c>
      <c r="F407" s="279">
        <v>8407.1666666666661</v>
      </c>
      <c r="G407" s="279">
        <v>8294.0333333333328</v>
      </c>
      <c r="H407" s="279">
        <v>8661.3333333333358</v>
      </c>
      <c r="I407" s="279">
        <v>8774.4666666666708</v>
      </c>
      <c r="J407" s="279">
        <v>8844.9833333333372</v>
      </c>
      <c r="K407" s="277">
        <v>8703.9500000000007</v>
      </c>
      <c r="L407" s="277">
        <v>8520.2999999999993</v>
      </c>
      <c r="M407" s="277">
        <v>9.9460000000000007E-2</v>
      </c>
    </row>
    <row r="408" spans="1:13">
      <c r="A408" s="268">
        <v>398</v>
      </c>
      <c r="B408" s="277" t="s">
        <v>3523</v>
      </c>
      <c r="C408" s="278">
        <v>845.05</v>
      </c>
      <c r="D408" s="279">
        <v>846.35</v>
      </c>
      <c r="E408" s="279">
        <v>837.7</v>
      </c>
      <c r="F408" s="279">
        <v>830.35</v>
      </c>
      <c r="G408" s="279">
        <v>821.7</v>
      </c>
      <c r="H408" s="279">
        <v>853.7</v>
      </c>
      <c r="I408" s="279">
        <v>862.34999999999991</v>
      </c>
      <c r="J408" s="279">
        <v>869.7</v>
      </c>
      <c r="K408" s="277">
        <v>855</v>
      </c>
      <c r="L408" s="277">
        <v>839</v>
      </c>
      <c r="M408" s="277">
        <v>6.7269899999999998</v>
      </c>
    </row>
    <row r="409" spans="1:13">
      <c r="A409" s="268">
        <v>399</v>
      </c>
      <c r="B409" s="277" t="s">
        <v>280</v>
      </c>
      <c r="C409" s="278">
        <v>791.65</v>
      </c>
      <c r="D409" s="279">
        <v>797.25</v>
      </c>
      <c r="E409" s="279">
        <v>781.6</v>
      </c>
      <c r="F409" s="279">
        <v>771.55000000000007</v>
      </c>
      <c r="G409" s="279">
        <v>755.90000000000009</v>
      </c>
      <c r="H409" s="279">
        <v>807.3</v>
      </c>
      <c r="I409" s="279">
        <v>822.95</v>
      </c>
      <c r="J409" s="279">
        <v>832.99999999999989</v>
      </c>
      <c r="K409" s="277">
        <v>812.9</v>
      </c>
      <c r="L409" s="277">
        <v>787.2</v>
      </c>
      <c r="M409" s="277">
        <v>10.97167</v>
      </c>
    </row>
    <row r="410" spans="1:13">
      <c r="A410" s="268">
        <v>400</v>
      </c>
      <c r="B410" s="277" t="s">
        <v>172</v>
      </c>
      <c r="C410" s="278">
        <v>198.7</v>
      </c>
      <c r="D410" s="279">
        <v>200.63333333333333</v>
      </c>
      <c r="E410" s="279">
        <v>195.31666666666666</v>
      </c>
      <c r="F410" s="279">
        <v>191.93333333333334</v>
      </c>
      <c r="G410" s="279">
        <v>186.61666666666667</v>
      </c>
      <c r="H410" s="279">
        <v>204.01666666666665</v>
      </c>
      <c r="I410" s="279">
        <v>209.33333333333331</v>
      </c>
      <c r="J410" s="279">
        <v>212.71666666666664</v>
      </c>
      <c r="K410" s="277">
        <v>205.95</v>
      </c>
      <c r="L410" s="277">
        <v>197.25</v>
      </c>
      <c r="M410" s="277">
        <v>691.25879999999995</v>
      </c>
    </row>
    <row r="411" spans="1:13">
      <c r="A411" s="268">
        <v>401</v>
      </c>
      <c r="B411" s="277" t="s">
        <v>514</v>
      </c>
      <c r="C411" s="278">
        <v>3613.4</v>
      </c>
      <c r="D411" s="279">
        <v>3621.1333333333332</v>
      </c>
      <c r="E411" s="279">
        <v>3592.2666666666664</v>
      </c>
      <c r="F411" s="279">
        <v>3571.1333333333332</v>
      </c>
      <c r="G411" s="279">
        <v>3542.2666666666664</v>
      </c>
      <c r="H411" s="279">
        <v>3642.2666666666664</v>
      </c>
      <c r="I411" s="279">
        <v>3671.1333333333332</v>
      </c>
      <c r="J411" s="279">
        <v>3692.2666666666664</v>
      </c>
      <c r="K411" s="277">
        <v>3650</v>
      </c>
      <c r="L411" s="277">
        <v>3600</v>
      </c>
      <c r="M411" s="277">
        <v>2.2370000000000001E-2</v>
      </c>
    </row>
    <row r="412" spans="1:13">
      <c r="A412" s="268">
        <v>402</v>
      </c>
      <c r="B412" s="277" t="s">
        <v>2402</v>
      </c>
      <c r="C412" s="278">
        <v>76.349999999999994</v>
      </c>
      <c r="D412" s="279">
        <v>76.899999999999991</v>
      </c>
      <c r="E412" s="279">
        <v>75.449999999999989</v>
      </c>
      <c r="F412" s="279">
        <v>74.55</v>
      </c>
      <c r="G412" s="279">
        <v>73.099999999999994</v>
      </c>
      <c r="H412" s="279">
        <v>77.799999999999983</v>
      </c>
      <c r="I412" s="279">
        <v>79.25</v>
      </c>
      <c r="J412" s="279">
        <v>80.149999999999977</v>
      </c>
      <c r="K412" s="277">
        <v>78.349999999999994</v>
      </c>
      <c r="L412" s="277">
        <v>76</v>
      </c>
      <c r="M412" s="277">
        <v>0.9163</v>
      </c>
    </row>
    <row r="413" spans="1:13">
      <c r="A413" s="268">
        <v>403</v>
      </c>
      <c r="B413" s="277" t="s">
        <v>2404</v>
      </c>
      <c r="C413" s="278">
        <v>51.7</v>
      </c>
      <c r="D413" s="279">
        <v>52.116666666666674</v>
      </c>
      <c r="E413" s="279">
        <v>51.133333333333347</v>
      </c>
      <c r="F413" s="279">
        <v>50.56666666666667</v>
      </c>
      <c r="G413" s="279">
        <v>49.583333333333343</v>
      </c>
      <c r="H413" s="279">
        <v>52.683333333333351</v>
      </c>
      <c r="I413" s="279">
        <v>53.666666666666671</v>
      </c>
      <c r="J413" s="279">
        <v>54.233333333333356</v>
      </c>
      <c r="K413" s="277">
        <v>53.1</v>
      </c>
      <c r="L413" s="277">
        <v>51.55</v>
      </c>
      <c r="M413" s="277">
        <v>10.21885</v>
      </c>
    </row>
    <row r="414" spans="1:13">
      <c r="A414" s="268">
        <v>404</v>
      </c>
      <c r="B414" s="277" t="s">
        <v>2412</v>
      </c>
      <c r="C414" s="278">
        <v>152.94999999999999</v>
      </c>
      <c r="D414" s="279">
        <v>153.18333333333331</v>
      </c>
      <c r="E414" s="279">
        <v>147.86666666666662</v>
      </c>
      <c r="F414" s="279">
        <v>142.7833333333333</v>
      </c>
      <c r="G414" s="279">
        <v>137.46666666666661</v>
      </c>
      <c r="H414" s="279">
        <v>158.26666666666662</v>
      </c>
      <c r="I414" s="279">
        <v>163.58333333333329</v>
      </c>
      <c r="J414" s="279">
        <v>168.66666666666663</v>
      </c>
      <c r="K414" s="277">
        <v>158.5</v>
      </c>
      <c r="L414" s="277">
        <v>148.1</v>
      </c>
      <c r="M414" s="277">
        <v>9.9332999999999991</v>
      </c>
    </row>
    <row r="415" spans="1:13">
      <c r="A415" s="268">
        <v>405</v>
      </c>
      <c r="B415" s="277" t="s">
        <v>516</v>
      </c>
      <c r="C415" s="278">
        <v>1301.0999999999999</v>
      </c>
      <c r="D415" s="279">
        <v>1310.1499999999999</v>
      </c>
      <c r="E415" s="279">
        <v>1287.0499999999997</v>
      </c>
      <c r="F415" s="279">
        <v>1272.9999999999998</v>
      </c>
      <c r="G415" s="279">
        <v>1249.8999999999996</v>
      </c>
      <c r="H415" s="279">
        <v>1324.1999999999998</v>
      </c>
      <c r="I415" s="279">
        <v>1347.2999999999997</v>
      </c>
      <c r="J415" s="279">
        <v>1361.35</v>
      </c>
      <c r="K415" s="277">
        <v>1333.25</v>
      </c>
      <c r="L415" s="277">
        <v>1296.0999999999999</v>
      </c>
      <c r="M415" s="277">
        <v>0.10206999999999999</v>
      </c>
    </row>
    <row r="416" spans="1:13">
      <c r="A416" s="268">
        <v>406</v>
      </c>
      <c r="B416" s="277" t="s">
        <v>518</v>
      </c>
      <c r="C416" s="278">
        <v>174.1</v>
      </c>
      <c r="D416" s="279">
        <v>174.86666666666667</v>
      </c>
      <c r="E416" s="279">
        <v>171.23333333333335</v>
      </c>
      <c r="F416" s="279">
        <v>168.36666666666667</v>
      </c>
      <c r="G416" s="279">
        <v>164.73333333333335</v>
      </c>
      <c r="H416" s="279">
        <v>177.73333333333335</v>
      </c>
      <c r="I416" s="279">
        <v>181.36666666666667</v>
      </c>
      <c r="J416" s="279">
        <v>184.23333333333335</v>
      </c>
      <c r="K416" s="277">
        <v>178.5</v>
      </c>
      <c r="L416" s="277">
        <v>172</v>
      </c>
      <c r="M416" s="277">
        <v>0.67730999999999997</v>
      </c>
    </row>
    <row r="417" spans="1:13">
      <c r="A417" s="268">
        <v>407</v>
      </c>
      <c r="B417" s="277" t="s">
        <v>173</v>
      </c>
      <c r="C417" s="278">
        <v>20956.099999999999</v>
      </c>
      <c r="D417" s="279">
        <v>21066.366666666669</v>
      </c>
      <c r="E417" s="279">
        <v>20734.783333333336</v>
      </c>
      <c r="F417" s="279">
        <v>20513.466666666667</v>
      </c>
      <c r="G417" s="279">
        <v>20181.883333333335</v>
      </c>
      <c r="H417" s="279">
        <v>21287.683333333338</v>
      </c>
      <c r="I417" s="279">
        <v>21619.266666666666</v>
      </c>
      <c r="J417" s="279">
        <v>21840.583333333339</v>
      </c>
      <c r="K417" s="277">
        <v>21397.95</v>
      </c>
      <c r="L417" s="277">
        <v>20845.05</v>
      </c>
      <c r="M417" s="277">
        <v>0.56254000000000004</v>
      </c>
    </row>
    <row r="418" spans="1:13">
      <c r="A418" s="268">
        <v>408</v>
      </c>
      <c r="B418" s="277" t="s">
        <v>520</v>
      </c>
      <c r="C418" s="278">
        <v>914.7</v>
      </c>
      <c r="D418" s="279">
        <v>916.85</v>
      </c>
      <c r="E418" s="279">
        <v>906.7</v>
      </c>
      <c r="F418" s="279">
        <v>898.7</v>
      </c>
      <c r="G418" s="279">
        <v>888.55000000000007</v>
      </c>
      <c r="H418" s="279">
        <v>924.85</v>
      </c>
      <c r="I418" s="279">
        <v>934.99999999999989</v>
      </c>
      <c r="J418" s="279">
        <v>943</v>
      </c>
      <c r="K418" s="277">
        <v>927</v>
      </c>
      <c r="L418" s="277">
        <v>908.85</v>
      </c>
      <c r="M418" s="277">
        <v>4.657E-2</v>
      </c>
    </row>
    <row r="419" spans="1:13">
      <c r="A419" s="268">
        <v>409</v>
      </c>
      <c r="B419" s="277" t="s">
        <v>174</v>
      </c>
      <c r="C419" s="278">
        <v>1259.55</v>
      </c>
      <c r="D419" s="279">
        <v>1267.8500000000001</v>
      </c>
      <c r="E419" s="279">
        <v>1247.4500000000003</v>
      </c>
      <c r="F419" s="279">
        <v>1235.3500000000001</v>
      </c>
      <c r="G419" s="279">
        <v>1214.9500000000003</v>
      </c>
      <c r="H419" s="279">
        <v>1279.9500000000003</v>
      </c>
      <c r="I419" s="279">
        <v>1300.3500000000004</v>
      </c>
      <c r="J419" s="279">
        <v>1312.4500000000003</v>
      </c>
      <c r="K419" s="277">
        <v>1288.25</v>
      </c>
      <c r="L419" s="277">
        <v>1255.75</v>
      </c>
      <c r="M419" s="277">
        <v>3.4479700000000002</v>
      </c>
    </row>
    <row r="420" spans="1:13">
      <c r="A420" s="268">
        <v>410</v>
      </c>
      <c r="B420" s="277" t="s">
        <v>515</v>
      </c>
      <c r="C420" s="278">
        <v>355.9</v>
      </c>
      <c r="D420" s="279">
        <v>359.95</v>
      </c>
      <c r="E420" s="279">
        <v>350.95</v>
      </c>
      <c r="F420" s="279">
        <v>346</v>
      </c>
      <c r="G420" s="279">
        <v>337</v>
      </c>
      <c r="H420" s="279">
        <v>364.9</v>
      </c>
      <c r="I420" s="279">
        <v>373.9</v>
      </c>
      <c r="J420" s="279">
        <v>378.84999999999997</v>
      </c>
      <c r="K420" s="277">
        <v>368.95</v>
      </c>
      <c r="L420" s="277">
        <v>355</v>
      </c>
      <c r="M420" s="277">
        <v>0.22420000000000001</v>
      </c>
    </row>
    <row r="421" spans="1:13">
      <c r="A421" s="268">
        <v>411</v>
      </c>
      <c r="B421" s="277" t="s">
        <v>510</v>
      </c>
      <c r="C421" s="278">
        <v>21.3</v>
      </c>
      <c r="D421" s="279">
        <v>21.45</v>
      </c>
      <c r="E421" s="279">
        <v>21.099999999999998</v>
      </c>
      <c r="F421" s="279">
        <v>20.9</v>
      </c>
      <c r="G421" s="279">
        <v>20.549999999999997</v>
      </c>
      <c r="H421" s="279">
        <v>21.65</v>
      </c>
      <c r="I421" s="279">
        <v>22</v>
      </c>
      <c r="J421" s="279">
        <v>22.2</v>
      </c>
      <c r="K421" s="277">
        <v>21.8</v>
      </c>
      <c r="L421" s="277">
        <v>21.25</v>
      </c>
      <c r="M421" s="277">
        <v>17.834890000000001</v>
      </c>
    </row>
    <row r="422" spans="1:13">
      <c r="A422" s="268">
        <v>412</v>
      </c>
      <c r="B422" s="277" t="s">
        <v>511</v>
      </c>
      <c r="C422" s="278">
        <v>1467.4</v>
      </c>
      <c r="D422" s="279">
        <v>1470.8999999999999</v>
      </c>
      <c r="E422" s="279">
        <v>1457.7999999999997</v>
      </c>
      <c r="F422" s="279">
        <v>1448.1999999999998</v>
      </c>
      <c r="G422" s="279">
        <v>1435.0999999999997</v>
      </c>
      <c r="H422" s="279">
        <v>1480.4999999999998</v>
      </c>
      <c r="I422" s="279">
        <v>1493.5999999999997</v>
      </c>
      <c r="J422" s="279">
        <v>1503.1999999999998</v>
      </c>
      <c r="K422" s="277">
        <v>1484</v>
      </c>
      <c r="L422" s="277">
        <v>1461.3</v>
      </c>
      <c r="M422" s="277">
        <v>5.9889999999999999E-2</v>
      </c>
    </row>
    <row r="423" spans="1:13">
      <c r="A423" s="268">
        <v>413</v>
      </c>
      <c r="B423" s="277" t="s">
        <v>521</v>
      </c>
      <c r="C423" s="278">
        <v>262.2</v>
      </c>
      <c r="D423" s="279">
        <v>262.81666666666666</v>
      </c>
      <c r="E423" s="279">
        <v>259.18333333333334</v>
      </c>
      <c r="F423" s="279">
        <v>256.16666666666669</v>
      </c>
      <c r="G423" s="279">
        <v>252.53333333333336</v>
      </c>
      <c r="H423" s="279">
        <v>265.83333333333331</v>
      </c>
      <c r="I423" s="279">
        <v>269.46666666666664</v>
      </c>
      <c r="J423" s="279">
        <v>272.48333333333329</v>
      </c>
      <c r="K423" s="277">
        <v>266.45</v>
      </c>
      <c r="L423" s="277">
        <v>259.8</v>
      </c>
      <c r="M423" s="277">
        <v>2.8771499999999999</v>
      </c>
    </row>
    <row r="424" spans="1:13">
      <c r="A424" s="268">
        <v>414</v>
      </c>
      <c r="B424" s="277" t="s">
        <v>522</v>
      </c>
      <c r="C424" s="278">
        <v>1081.4000000000001</v>
      </c>
      <c r="D424" s="279">
        <v>1082.2166666666669</v>
      </c>
      <c r="E424" s="279">
        <v>1066.4833333333338</v>
      </c>
      <c r="F424" s="279">
        <v>1051.5666666666668</v>
      </c>
      <c r="G424" s="279">
        <v>1035.8333333333337</v>
      </c>
      <c r="H424" s="279">
        <v>1097.1333333333339</v>
      </c>
      <c r="I424" s="279">
        <v>1112.866666666667</v>
      </c>
      <c r="J424" s="279">
        <v>1127.783333333334</v>
      </c>
      <c r="K424" s="277">
        <v>1097.95</v>
      </c>
      <c r="L424" s="277">
        <v>1067.3</v>
      </c>
      <c r="M424" s="277">
        <v>0.13331999999999999</v>
      </c>
    </row>
    <row r="425" spans="1:13">
      <c r="A425" s="268">
        <v>415</v>
      </c>
      <c r="B425" s="277" t="s">
        <v>523</v>
      </c>
      <c r="C425" s="278">
        <v>334.2</v>
      </c>
      <c r="D425" s="279">
        <v>335.15000000000003</v>
      </c>
      <c r="E425" s="279">
        <v>330.10000000000008</v>
      </c>
      <c r="F425" s="279">
        <v>326.00000000000006</v>
      </c>
      <c r="G425" s="279">
        <v>320.9500000000001</v>
      </c>
      <c r="H425" s="279">
        <v>339.25000000000006</v>
      </c>
      <c r="I425" s="279">
        <v>344.3</v>
      </c>
      <c r="J425" s="279">
        <v>348.40000000000003</v>
      </c>
      <c r="K425" s="277">
        <v>340.2</v>
      </c>
      <c r="L425" s="277">
        <v>331.05</v>
      </c>
      <c r="M425" s="277">
        <v>4.58467</v>
      </c>
    </row>
    <row r="426" spans="1:13">
      <c r="A426" s="268">
        <v>416</v>
      </c>
      <c r="B426" s="277" t="s">
        <v>524</v>
      </c>
      <c r="C426" s="278">
        <v>6.85</v>
      </c>
      <c r="D426" s="279">
        <v>6.8833333333333329</v>
      </c>
      <c r="E426" s="279">
        <v>6.7666666666666657</v>
      </c>
      <c r="F426" s="279">
        <v>6.6833333333333327</v>
      </c>
      <c r="G426" s="279">
        <v>6.5666666666666655</v>
      </c>
      <c r="H426" s="279">
        <v>6.9666666666666659</v>
      </c>
      <c r="I426" s="279">
        <v>7.083333333333333</v>
      </c>
      <c r="J426" s="279">
        <v>7.1666666666666661</v>
      </c>
      <c r="K426" s="277">
        <v>7</v>
      </c>
      <c r="L426" s="277">
        <v>6.8</v>
      </c>
      <c r="M426" s="277">
        <v>68.323170000000005</v>
      </c>
    </row>
    <row r="427" spans="1:13">
      <c r="A427" s="268">
        <v>417</v>
      </c>
      <c r="B427" s="277" t="s">
        <v>2516</v>
      </c>
      <c r="C427" s="278">
        <v>572.6</v>
      </c>
      <c r="D427" s="279">
        <v>578.56666666666672</v>
      </c>
      <c r="E427" s="279">
        <v>557.33333333333348</v>
      </c>
      <c r="F427" s="279">
        <v>542.06666666666672</v>
      </c>
      <c r="G427" s="279">
        <v>520.83333333333348</v>
      </c>
      <c r="H427" s="279">
        <v>593.83333333333348</v>
      </c>
      <c r="I427" s="279">
        <v>615.06666666666683</v>
      </c>
      <c r="J427" s="279">
        <v>630.33333333333348</v>
      </c>
      <c r="K427" s="277">
        <v>599.79999999999995</v>
      </c>
      <c r="L427" s="277">
        <v>563.29999999999995</v>
      </c>
      <c r="M427" s="277">
        <v>0.28321000000000002</v>
      </c>
    </row>
    <row r="428" spans="1:13">
      <c r="A428" s="268">
        <v>418</v>
      </c>
      <c r="B428" s="277" t="s">
        <v>527</v>
      </c>
      <c r="C428" s="278">
        <v>171.4</v>
      </c>
      <c r="D428" s="279">
        <v>171.43333333333331</v>
      </c>
      <c r="E428" s="279">
        <v>169.11666666666662</v>
      </c>
      <c r="F428" s="279">
        <v>166.83333333333331</v>
      </c>
      <c r="G428" s="279">
        <v>164.51666666666662</v>
      </c>
      <c r="H428" s="279">
        <v>173.71666666666661</v>
      </c>
      <c r="I428" s="279">
        <v>176.03333333333327</v>
      </c>
      <c r="J428" s="279">
        <v>178.31666666666661</v>
      </c>
      <c r="K428" s="277">
        <v>173.75</v>
      </c>
      <c r="L428" s="277">
        <v>169.15</v>
      </c>
      <c r="M428" s="277">
        <v>2.7006000000000001</v>
      </c>
    </row>
    <row r="429" spans="1:13">
      <c r="A429" s="268">
        <v>419</v>
      </c>
      <c r="B429" s="277" t="s">
        <v>2525</v>
      </c>
      <c r="C429" s="278">
        <v>48.35</v>
      </c>
      <c r="D429" s="279">
        <v>49.016666666666673</v>
      </c>
      <c r="E429" s="279">
        <v>47.233333333333348</v>
      </c>
      <c r="F429" s="279">
        <v>46.116666666666674</v>
      </c>
      <c r="G429" s="279">
        <v>44.33333333333335</v>
      </c>
      <c r="H429" s="279">
        <v>50.133333333333347</v>
      </c>
      <c r="I429" s="279">
        <v>51.916666666666664</v>
      </c>
      <c r="J429" s="279">
        <v>53.033333333333346</v>
      </c>
      <c r="K429" s="277">
        <v>50.8</v>
      </c>
      <c r="L429" s="277">
        <v>47.9</v>
      </c>
      <c r="M429" s="277">
        <v>29.76839</v>
      </c>
    </row>
    <row r="430" spans="1:13">
      <c r="A430" s="268">
        <v>420</v>
      </c>
      <c r="B430" s="277" t="s">
        <v>175</v>
      </c>
      <c r="C430" s="286">
        <v>4372.95</v>
      </c>
      <c r="D430" s="287">
        <v>4345</v>
      </c>
      <c r="E430" s="287">
        <v>4283</v>
      </c>
      <c r="F430" s="287">
        <v>4193.05</v>
      </c>
      <c r="G430" s="287">
        <v>4131.05</v>
      </c>
      <c r="H430" s="287">
        <v>4434.95</v>
      </c>
      <c r="I430" s="287">
        <v>4496.95</v>
      </c>
      <c r="J430" s="287">
        <v>4586.8999999999996</v>
      </c>
      <c r="K430" s="288">
        <v>4407</v>
      </c>
      <c r="L430" s="288">
        <v>4255.05</v>
      </c>
      <c r="M430" s="288">
        <v>4.5805999999999996</v>
      </c>
    </row>
    <row r="431" spans="1:13">
      <c r="A431" s="268">
        <v>421</v>
      </c>
      <c r="B431" s="277" t="s">
        <v>176</v>
      </c>
      <c r="C431" s="277">
        <v>661.65</v>
      </c>
      <c r="D431" s="279">
        <v>656.71666666666658</v>
      </c>
      <c r="E431" s="279">
        <v>646.63333333333321</v>
      </c>
      <c r="F431" s="279">
        <v>631.61666666666667</v>
      </c>
      <c r="G431" s="279">
        <v>621.5333333333333</v>
      </c>
      <c r="H431" s="279">
        <v>671.73333333333312</v>
      </c>
      <c r="I431" s="279">
        <v>681.81666666666638</v>
      </c>
      <c r="J431" s="279">
        <v>696.83333333333303</v>
      </c>
      <c r="K431" s="277">
        <v>666.8</v>
      </c>
      <c r="L431" s="277">
        <v>641.70000000000005</v>
      </c>
      <c r="M431" s="277">
        <v>61.793529999999997</v>
      </c>
    </row>
    <row r="432" spans="1:13">
      <c r="A432" s="268">
        <v>422</v>
      </c>
      <c r="B432" s="277" t="s">
        <v>177</v>
      </c>
      <c r="C432" s="277">
        <v>716.3</v>
      </c>
      <c r="D432" s="279">
        <v>710.43333333333339</v>
      </c>
      <c r="E432" s="279">
        <v>696.86666666666679</v>
      </c>
      <c r="F432" s="279">
        <v>677.43333333333339</v>
      </c>
      <c r="G432" s="279">
        <v>663.86666666666679</v>
      </c>
      <c r="H432" s="279">
        <v>729.86666666666679</v>
      </c>
      <c r="I432" s="279">
        <v>743.43333333333339</v>
      </c>
      <c r="J432" s="279">
        <v>762.86666666666679</v>
      </c>
      <c r="K432" s="277">
        <v>724</v>
      </c>
      <c r="L432" s="277">
        <v>691</v>
      </c>
      <c r="M432" s="277">
        <v>6.4518800000000001</v>
      </c>
    </row>
    <row r="433" spans="1:13">
      <c r="A433" s="268">
        <v>423</v>
      </c>
      <c r="B433" s="277" t="s">
        <v>525</v>
      </c>
      <c r="C433" s="277">
        <v>83.3</v>
      </c>
      <c r="D433" s="279">
        <v>83.733333333333334</v>
      </c>
      <c r="E433" s="279">
        <v>81.516666666666666</v>
      </c>
      <c r="F433" s="279">
        <v>79.733333333333334</v>
      </c>
      <c r="G433" s="279">
        <v>77.516666666666666</v>
      </c>
      <c r="H433" s="279">
        <v>85.516666666666666</v>
      </c>
      <c r="I433" s="279">
        <v>87.733333333333334</v>
      </c>
      <c r="J433" s="279">
        <v>89.516666666666666</v>
      </c>
      <c r="K433" s="277">
        <v>85.95</v>
      </c>
      <c r="L433" s="277">
        <v>81.95</v>
      </c>
      <c r="M433" s="277">
        <v>0.45926</v>
      </c>
    </row>
    <row r="434" spans="1:13">
      <c r="A434" s="268">
        <v>424</v>
      </c>
      <c r="B434" s="277" t="s">
        <v>281</v>
      </c>
      <c r="C434" s="277">
        <v>144.6</v>
      </c>
      <c r="D434" s="279">
        <v>145.91666666666666</v>
      </c>
      <c r="E434" s="279">
        <v>142.23333333333332</v>
      </c>
      <c r="F434" s="279">
        <v>139.86666666666667</v>
      </c>
      <c r="G434" s="279">
        <v>136.18333333333334</v>
      </c>
      <c r="H434" s="279">
        <v>148.2833333333333</v>
      </c>
      <c r="I434" s="279">
        <v>151.96666666666664</v>
      </c>
      <c r="J434" s="279">
        <v>154.33333333333329</v>
      </c>
      <c r="K434" s="277">
        <v>149.6</v>
      </c>
      <c r="L434" s="277">
        <v>143.55000000000001</v>
      </c>
      <c r="M434" s="277">
        <v>6.0186700000000002</v>
      </c>
    </row>
    <row r="435" spans="1:13">
      <c r="A435" s="268">
        <v>425</v>
      </c>
      <c r="B435" s="277" t="s">
        <v>526</v>
      </c>
      <c r="C435" s="277">
        <v>455.5</v>
      </c>
      <c r="D435" s="279">
        <v>455.45</v>
      </c>
      <c r="E435" s="279">
        <v>447.04999999999995</v>
      </c>
      <c r="F435" s="279">
        <v>438.59999999999997</v>
      </c>
      <c r="G435" s="279">
        <v>430.19999999999993</v>
      </c>
      <c r="H435" s="279">
        <v>463.9</v>
      </c>
      <c r="I435" s="279">
        <v>472.29999999999995</v>
      </c>
      <c r="J435" s="279">
        <v>480.75</v>
      </c>
      <c r="K435" s="277">
        <v>463.85</v>
      </c>
      <c r="L435" s="277">
        <v>447</v>
      </c>
      <c r="M435" s="277">
        <v>1.12009</v>
      </c>
    </row>
    <row r="436" spans="1:13">
      <c r="A436" s="268">
        <v>426</v>
      </c>
      <c r="B436" s="277" t="s">
        <v>3387</v>
      </c>
      <c r="C436" s="277">
        <v>277.64999999999998</v>
      </c>
      <c r="D436" s="279">
        <v>279.55</v>
      </c>
      <c r="E436" s="279">
        <v>273.10000000000002</v>
      </c>
      <c r="F436" s="279">
        <v>268.55</v>
      </c>
      <c r="G436" s="279">
        <v>262.10000000000002</v>
      </c>
      <c r="H436" s="279">
        <v>284.10000000000002</v>
      </c>
      <c r="I436" s="279">
        <v>290.54999999999995</v>
      </c>
      <c r="J436" s="279">
        <v>295.10000000000002</v>
      </c>
      <c r="K436" s="277">
        <v>286</v>
      </c>
      <c r="L436" s="277">
        <v>275</v>
      </c>
      <c r="M436" s="277">
        <v>6.7001099999999996</v>
      </c>
    </row>
    <row r="437" spans="1:13">
      <c r="A437" s="268">
        <v>427</v>
      </c>
      <c r="B437" s="277" t="s">
        <v>529</v>
      </c>
      <c r="C437" s="277">
        <v>1300.2</v>
      </c>
      <c r="D437" s="279">
        <v>1309.1333333333332</v>
      </c>
      <c r="E437" s="279">
        <v>1289.2666666666664</v>
      </c>
      <c r="F437" s="279">
        <v>1278.3333333333333</v>
      </c>
      <c r="G437" s="279">
        <v>1258.4666666666665</v>
      </c>
      <c r="H437" s="279">
        <v>1320.0666666666664</v>
      </c>
      <c r="I437" s="279">
        <v>1339.9333333333332</v>
      </c>
      <c r="J437" s="279">
        <v>1350.8666666666663</v>
      </c>
      <c r="K437" s="277">
        <v>1329</v>
      </c>
      <c r="L437" s="277">
        <v>1298.2</v>
      </c>
      <c r="M437" s="277">
        <v>0.40755999999999998</v>
      </c>
    </row>
    <row r="438" spans="1:13">
      <c r="A438" s="268">
        <v>428</v>
      </c>
      <c r="B438" s="277" t="s">
        <v>530</v>
      </c>
      <c r="C438" s="277">
        <v>409.05</v>
      </c>
      <c r="D438" s="279">
        <v>412.93333333333334</v>
      </c>
      <c r="E438" s="279">
        <v>403.11666666666667</v>
      </c>
      <c r="F438" s="279">
        <v>397.18333333333334</v>
      </c>
      <c r="G438" s="279">
        <v>387.36666666666667</v>
      </c>
      <c r="H438" s="279">
        <v>418.86666666666667</v>
      </c>
      <c r="I438" s="279">
        <v>428.68333333333339</v>
      </c>
      <c r="J438" s="279">
        <v>434.61666666666667</v>
      </c>
      <c r="K438" s="277">
        <v>422.75</v>
      </c>
      <c r="L438" s="277">
        <v>407</v>
      </c>
      <c r="M438" s="277">
        <v>0.30418000000000001</v>
      </c>
    </row>
    <row r="439" spans="1:13">
      <c r="A439" s="268">
        <v>429</v>
      </c>
      <c r="B439" s="277" t="s">
        <v>178</v>
      </c>
      <c r="C439" s="277">
        <v>513.9</v>
      </c>
      <c r="D439" s="279">
        <v>513.51666666666665</v>
      </c>
      <c r="E439" s="279">
        <v>509.68333333333328</v>
      </c>
      <c r="F439" s="279">
        <v>505.46666666666664</v>
      </c>
      <c r="G439" s="279">
        <v>501.63333333333327</v>
      </c>
      <c r="H439" s="279">
        <v>517.73333333333335</v>
      </c>
      <c r="I439" s="279">
        <v>521.56666666666683</v>
      </c>
      <c r="J439" s="279">
        <v>525.7833333333333</v>
      </c>
      <c r="K439" s="277">
        <v>517.35</v>
      </c>
      <c r="L439" s="277">
        <v>509.3</v>
      </c>
      <c r="M439" s="277">
        <v>70.926779999999994</v>
      </c>
    </row>
    <row r="440" spans="1:13">
      <c r="A440" s="268">
        <v>430</v>
      </c>
      <c r="B440" s="277" t="s">
        <v>531</v>
      </c>
      <c r="C440" s="277">
        <v>252.85</v>
      </c>
      <c r="D440" s="279">
        <v>254.63333333333335</v>
      </c>
      <c r="E440" s="279">
        <v>248.76666666666671</v>
      </c>
      <c r="F440" s="279">
        <v>244.68333333333337</v>
      </c>
      <c r="G440" s="279">
        <v>238.81666666666672</v>
      </c>
      <c r="H440" s="279">
        <v>258.7166666666667</v>
      </c>
      <c r="I440" s="279">
        <v>264.58333333333331</v>
      </c>
      <c r="J440" s="279">
        <v>268.66666666666669</v>
      </c>
      <c r="K440" s="277">
        <v>260.5</v>
      </c>
      <c r="L440" s="277">
        <v>250.55</v>
      </c>
      <c r="M440" s="277">
        <v>1.6822699999999999</v>
      </c>
    </row>
    <row r="441" spans="1:13">
      <c r="A441" s="268">
        <v>431</v>
      </c>
      <c r="B441" s="277" t="s">
        <v>179</v>
      </c>
      <c r="C441" s="277">
        <v>449.6</v>
      </c>
      <c r="D441" s="279">
        <v>454.26666666666665</v>
      </c>
      <c r="E441" s="279">
        <v>442.5333333333333</v>
      </c>
      <c r="F441" s="279">
        <v>435.46666666666664</v>
      </c>
      <c r="G441" s="279">
        <v>423.73333333333329</v>
      </c>
      <c r="H441" s="279">
        <v>461.33333333333331</v>
      </c>
      <c r="I441" s="279">
        <v>473.06666666666666</v>
      </c>
      <c r="J441" s="279">
        <v>480.13333333333333</v>
      </c>
      <c r="K441" s="277">
        <v>466</v>
      </c>
      <c r="L441" s="277">
        <v>447.2</v>
      </c>
      <c r="M441" s="277">
        <v>12.82625</v>
      </c>
    </row>
    <row r="442" spans="1:13">
      <c r="A442" s="268">
        <v>432</v>
      </c>
      <c r="B442" s="277" t="s">
        <v>532</v>
      </c>
      <c r="C442" s="277">
        <v>186.4</v>
      </c>
      <c r="D442" s="279">
        <v>187.75</v>
      </c>
      <c r="E442" s="279">
        <v>182.35</v>
      </c>
      <c r="F442" s="279">
        <v>178.29999999999998</v>
      </c>
      <c r="G442" s="279">
        <v>172.89999999999998</v>
      </c>
      <c r="H442" s="279">
        <v>191.8</v>
      </c>
      <c r="I442" s="279">
        <v>197.2</v>
      </c>
      <c r="J442" s="279">
        <v>201.25000000000003</v>
      </c>
      <c r="K442" s="277">
        <v>193.15</v>
      </c>
      <c r="L442" s="277">
        <v>183.7</v>
      </c>
      <c r="M442" s="277">
        <v>1.5016400000000001</v>
      </c>
    </row>
    <row r="443" spans="1:13">
      <c r="A443" s="268">
        <v>433</v>
      </c>
      <c r="B443" s="277" t="s">
        <v>533</v>
      </c>
      <c r="C443" s="277">
        <v>1342.45</v>
      </c>
      <c r="D443" s="279">
        <v>1354.3999999999999</v>
      </c>
      <c r="E443" s="279">
        <v>1329.0499999999997</v>
      </c>
      <c r="F443" s="279">
        <v>1315.6499999999999</v>
      </c>
      <c r="G443" s="279">
        <v>1290.2999999999997</v>
      </c>
      <c r="H443" s="279">
        <v>1367.7999999999997</v>
      </c>
      <c r="I443" s="279">
        <v>1393.1499999999996</v>
      </c>
      <c r="J443" s="279">
        <v>1406.5499999999997</v>
      </c>
      <c r="K443" s="277">
        <v>1379.75</v>
      </c>
      <c r="L443" s="277">
        <v>1341</v>
      </c>
      <c r="M443" s="277">
        <v>0.13869000000000001</v>
      </c>
    </row>
    <row r="444" spans="1:13">
      <c r="A444" s="268">
        <v>434</v>
      </c>
      <c r="B444" s="277" t="s">
        <v>534</v>
      </c>
      <c r="C444" s="277">
        <v>2.9</v>
      </c>
      <c r="D444" s="279">
        <v>2.9166666666666665</v>
      </c>
      <c r="E444" s="279">
        <v>2.833333333333333</v>
      </c>
      <c r="F444" s="279">
        <v>2.7666666666666666</v>
      </c>
      <c r="G444" s="279">
        <v>2.6833333333333331</v>
      </c>
      <c r="H444" s="279">
        <v>2.9833333333333329</v>
      </c>
      <c r="I444" s="279">
        <v>3.066666666666666</v>
      </c>
      <c r="J444" s="279">
        <v>3.1333333333333329</v>
      </c>
      <c r="K444" s="277">
        <v>3</v>
      </c>
      <c r="L444" s="277">
        <v>2.85</v>
      </c>
      <c r="M444" s="277">
        <v>81.981700000000004</v>
      </c>
    </row>
    <row r="445" spans="1:13">
      <c r="A445" s="268">
        <v>435</v>
      </c>
      <c r="B445" s="277" t="s">
        <v>535</v>
      </c>
      <c r="C445" s="277">
        <v>135.25</v>
      </c>
      <c r="D445" s="279">
        <v>133.86666666666667</v>
      </c>
      <c r="E445" s="279">
        <v>130.93333333333334</v>
      </c>
      <c r="F445" s="279">
        <v>126.61666666666667</v>
      </c>
      <c r="G445" s="279">
        <v>123.68333333333334</v>
      </c>
      <c r="H445" s="279">
        <v>138.18333333333334</v>
      </c>
      <c r="I445" s="279">
        <v>141.11666666666667</v>
      </c>
      <c r="J445" s="279">
        <v>145.43333333333334</v>
      </c>
      <c r="K445" s="277">
        <v>136.80000000000001</v>
      </c>
      <c r="L445" s="277">
        <v>129.55000000000001</v>
      </c>
      <c r="M445" s="277">
        <v>1.2787299999999999</v>
      </c>
    </row>
    <row r="446" spans="1:13">
      <c r="A446" s="268">
        <v>436</v>
      </c>
      <c r="B446" s="277" t="s">
        <v>2593</v>
      </c>
      <c r="C446" s="277">
        <v>213.5</v>
      </c>
      <c r="D446" s="279">
        <v>215.76666666666665</v>
      </c>
      <c r="E446" s="279">
        <v>209.83333333333331</v>
      </c>
      <c r="F446" s="279">
        <v>206.16666666666666</v>
      </c>
      <c r="G446" s="279">
        <v>200.23333333333332</v>
      </c>
      <c r="H446" s="279">
        <v>219.43333333333331</v>
      </c>
      <c r="I446" s="279">
        <v>225.36666666666665</v>
      </c>
      <c r="J446" s="279">
        <v>229.0333333333333</v>
      </c>
      <c r="K446" s="277">
        <v>221.7</v>
      </c>
      <c r="L446" s="277">
        <v>212.1</v>
      </c>
      <c r="M446" s="277">
        <v>1.0415399999999999</v>
      </c>
    </row>
    <row r="447" spans="1:13">
      <c r="A447" s="268">
        <v>437</v>
      </c>
      <c r="B447" s="277" t="s">
        <v>536</v>
      </c>
      <c r="C447" s="277">
        <v>854.8</v>
      </c>
      <c r="D447" s="279">
        <v>864.93333333333339</v>
      </c>
      <c r="E447" s="279">
        <v>841.86666666666679</v>
      </c>
      <c r="F447" s="279">
        <v>828.93333333333339</v>
      </c>
      <c r="G447" s="279">
        <v>805.86666666666679</v>
      </c>
      <c r="H447" s="279">
        <v>877.86666666666679</v>
      </c>
      <c r="I447" s="279">
        <v>900.93333333333339</v>
      </c>
      <c r="J447" s="279">
        <v>913.86666666666679</v>
      </c>
      <c r="K447" s="277">
        <v>888</v>
      </c>
      <c r="L447" s="277">
        <v>852</v>
      </c>
      <c r="M447" s="277">
        <v>0.17015</v>
      </c>
    </row>
    <row r="448" spans="1:13">
      <c r="A448" s="268">
        <v>438</v>
      </c>
      <c r="B448" s="277" t="s">
        <v>282</v>
      </c>
      <c r="C448" s="277">
        <v>559.85</v>
      </c>
      <c r="D448" s="279">
        <v>562.85</v>
      </c>
      <c r="E448" s="279">
        <v>555.70000000000005</v>
      </c>
      <c r="F448" s="279">
        <v>551.55000000000007</v>
      </c>
      <c r="G448" s="279">
        <v>544.40000000000009</v>
      </c>
      <c r="H448" s="279">
        <v>567</v>
      </c>
      <c r="I448" s="279">
        <v>574.14999999999986</v>
      </c>
      <c r="J448" s="279">
        <v>578.29999999999995</v>
      </c>
      <c r="K448" s="277">
        <v>570</v>
      </c>
      <c r="L448" s="277">
        <v>558.70000000000005</v>
      </c>
      <c r="M448" s="277">
        <v>5.4826300000000003</v>
      </c>
    </row>
    <row r="449" spans="1:13">
      <c r="A449" s="268">
        <v>439</v>
      </c>
      <c r="B449" s="277" t="s">
        <v>542</v>
      </c>
      <c r="C449" s="277">
        <v>44.85</v>
      </c>
      <c r="D449" s="279">
        <v>45.316666666666663</v>
      </c>
      <c r="E449" s="279">
        <v>44.233333333333327</v>
      </c>
      <c r="F449" s="279">
        <v>43.616666666666667</v>
      </c>
      <c r="G449" s="279">
        <v>42.533333333333331</v>
      </c>
      <c r="H449" s="279">
        <v>45.933333333333323</v>
      </c>
      <c r="I449" s="279">
        <v>47.016666666666666</v>
      </c>
      <c r="J449" s="279">
        <v>47.633333333333319</v>
      </c>
      <c r="K449" s="277">
        <v>46.4</v>
      </c>
      <c r="L449" s="277">
        <v>44.7</v>
      </c>
      <c r="M449" s="277">
        <v>1.9493</v>
      </c>
    </row>
    <row r="450" spans="1:13">
      <c r="A450" s="268">
        <v>440</v>
      </c>
      <c r="B450" s="277" t="s">
        <v>2608</v>
      </c>
      <c r="C450" s="277">
        <v>10815.7</v>
      </c>
      <c r="D450" s="279">
        <v>10785.283333333333</v>
      </c>
      <c r="E450" s="279">
        <v>10620.566666666666</v>
      </c>
      <c r="F450" s="279">
        <v>10425.433333333332</v>
      </c>
      <c r="G450" s="279">
        <v>10260.716666666665</v>
      </c>
      <c r="H450" s="279">
        <v>10980.416666666666</v>
      </c>
      <c r="I450" s="279">
        <v>11145.133333333333</v>
      </c>
      <c r="J450" s="279">
        <v>11340.266666666666</v>
      </c>
      <c r="K450" s="277">
        <v>10950</v>
      </c>
      <c r="L450" s="277">
        <v>10590.15</v>
      </c>
      <c r="M450" s="277">
        <v>9.4299999999999991E-3</v>
      </c>
    </row>
    <row r="451" spans="1:13">
      <c r="A451" s="268">
        <v>441</v>
      </c>
      <c r="B451" s="277" t="s">
        <v>2613</v>
      </c>
      <c r="C451" s="277">
        <v>865.15</v>
      </c>
      <c r="D451" s="279">
        <v>863.58333333333337</v>
      </c>
      <c r="E451" s="279">
        <v>853.56666666666672</v>
      </c>
      <c r="F451" s="279">
        <v>841.98333333333335</v>
      </c>
      <c r="G451" s="279">
        <v>831.9666666666667</v>
      </c>
      <c r="H451" s="279">
        <v>875.16666666666674</v>
      </c>
      <c r="I451" s="279">
        <v>885.18333333333339</v>
      </c>
      <c r="J451" s="279">
        <v>896.76666666666677</v>
      </c>
      <c r="K451" s="277">
        <v>873.6</v>
      </c>
      <c r="L451" s="277">
        <v>852</v>
      </c>
      <c r="M451" s="277">
        <v>0.38694000000000001</v>
      </c>
    </row>
    <row r="452" spans="1:13">
      <c r="A452" s="268">
        <v>442</v>
      </c>
      <c r="B452" s="277" t="s">
        <v>3464</v>
      </c>
      <c r="C452" s="277">
        <v>474.7</v>
      </c>
      <c r="D452" s="279">
        <v>476.2166666666667</v>
      </c>
      <c r="E452" s="279">
        <v>468.83333333333337</v>
      </c>
      <c r="F452" s="279">
        <v>462.9666666666667</v>
      </c>
      <c r="G452" s="279">
        <v>455.58333333333337</v>
      </c>
      <c r="H452" s="279">
        <v>482.08333333333337</v>
      </c>
      <c r="I452" s="279">
        <v>489.4666666666667</v>
      </c>
      <c r="J452" s="279">
        <v>495.33333333333337</v>
      </c>
      <c r="K452" s="277">
        <v>483.6</v>
      </c>
      <c r="L452" s="277">
        <v>470.35</v>
      </c>
      <c r="M452" s="277">
        <v>44.225709999999999</v>
      </c>
    </row>
    <row r="453" spans="1:13">
      <c r="A453" s="268">
        <v>443</v>
      </c>
      <c r="B453" s="277" t="s">
        <v>182</v>
      </c>
      <c r="C453" s="277">
        <v>1475.55</v>
      </c>
      <c r="D453" s="279">
        <v>1456.95</v>
      </c>
      <c r="E453" s="279">
        <v>1415.6000000000001</v>
      </c>
      <c r="F453" s="279">
        <v>1355.65</v>
      </c>
      <c r="G453" s="279">
        <v>1314.3000000000002</v>
      </c>
      <c r="H453" s="279">
        <v>1516.9</v>
      </c>
      <c r="I453" s="279">
        <v>1558.25</v>
      </c>
      <c r="J453" s="279">
        <v>1618.2</v>
      </c>
      <c r="K453" s="277">
        <v>1498.3</v>
      </c>
      <c r="L453" s="277">
        <v>1397</v>
      </c>
      <c r="M453" s="277">
        <v>10.13815</v>
      </c>
    </row>
    <row r="454" spans="1:13">
      <c r="A454" s="268">
        <v>444</v>
      </c>
      <c r="B454" s="277" t="s">
        <v>543</v>
      </c>
      <c r="C454" s="277">
        <v>864.05</v>
      </c>
      <c r="D454" s="279">
        <v>867.01666666666677</v>
      </c>
      <c r="E454" s="279">
        <v>857.03333333333353</v>
      </c>
      <c r="F454" s="279">
        <v>850.01666666666677</v>
      </c>
      <c r="G454" s="279">
        <v>840.03333333333353</v>
      </c>
      <c r="H454" s="279">
        <v>874.03333333333353</v>
      </c>
      <c r="I454" s="279">
        <v>884.01666666666688</v>
      </c>
      <c r="J454" s="279">
        <v>891.03333333333353</v>
      </c>
      <c r="K454" s="277">
        <v>877</v>
      </c>
      <c r="L454" s="277">
        <v>860</v>
      </c>
      <c r="M454" s="277">
        <v>8.5110000000000005E-2</v>
      </c>
    </row>
    <row r="455" spans="1:13">
      <c r="A455" s="268">
        <v>445</v>
      </c>
      <c r="B455" s="277" t="s">
        <v>183</v>
      </c>
      <c r="C455" s="277">
        <v>135.9</v>
      </c>
      <c r="D455" s="279">
        <v>136.18333333333334</v>
      </c>
      <c r="E455" s="279">
        <v>132.71666666666667</v>
      </c>
      <c r="F455" s="279">
        <v>129.53333333333333</v>
      </c>
      <c r="G455" s="279">
        <v>126.06666666666666</v>
      </c>
      <c r="H455" s="279">
        <v>139.36666666666667</v>
      </c>
      <c r="I455" s="279">
        <v>142.83333333333337</v>
      </c>
      <c r="J455" s="279">
        <v>146.01666666666668</v>
      </c>
      <c r="K455" s="277">
        <v>139.65</v>
      </c>
      <c r="L455" s="277">
        <v>133</v>
      </c>
      <c r="M455" s="277">
        <v>392.79464000000002</v>
      </c>
    </row>
    <row r="456" spans="1:13">
      <c r="A456" s="268">
        <v>446</v>
      </c>
      <c r="B456" s="277" t="s">
        <v>184</v>
      </c>
      <c r="C456" s="277">
        <v>59.45</v>
      </c>
      <c r="D456" s="279">
        <v>60.083333333333336</v>
      </c>
      <c r="E456" s="279">
        <v>58.06666666666667</v>
      </c>
      <c r="F456" s="279">
        <v>56.683333333333337</v>
      </c>
      <c r="G456" s="279">
        <v>54.666666666666671</v>
      </c>
      <c r="H456" s="279">
        <v>61.466666666666669</v>
      </c>
      <c r="I456" s="279">
        <v>63.483333333333334</v>
      </c>
      <c r="J456" s="279">
        <v>64.866666666666674</v>
      </c>
      <c r="K456" s="277">
        <v>62.1</v>
      </c>
      <c r="L456" s="277">
        <v>58.7</v>
      </c>
      <c r="M456" s="277">
        <v>38.712380000000003</v>
      </c>
    </row>
    <row r="457" spans="1:13">
      <c r="A457" s="268">
        <v>447</v>
      </c>
      <c r="B457" s="277" t="s">
        <v>185</v>
      </c>
      <c r="C457" s="277">
        <v>52.85</v>
      </c>
      <c r="D457" s="279">
        <v>53.5</v>
      </c>
      <c r="E457" s="279">
        <v>51.95</v>
      </c>
      <c r="F457" s="279">
        <v>51.050000000000004</v>
      </c>
      <c r="G457" s="279">
        <v>49.500000000000007</v>
      </c>
      <c r="H457" s="279">
        <v>54.4</v>
      </c>
      <c r="I457" s="279">
        <v>55.949999999999996</v>
      </c>
      <c r="J457" s="279">
        <v>56.849999999999994</v>
      </c>
      <c r="K457" s="277">
        <v>55.05</v>
      </c>
      <c r="L457" s="277">
        <v>52.6</v>
      </c>
      <c r="M457" s="277">
        <v>128.79706999999999</v>
      </c>
    </row>
    <row r="458" spans="1:13">
      <c r="A458" s="268">
        <v>448</v>
      </c>
      <c r="B458" s="277" t="s">
        <v>186</v>
      </c>
      <c r="C458" s="277">
        <v>371.1</v>
      </c>
      <c r="D458" s="279">
        <v>370.25</v>
      </c>
      <c r="E458" s="279">
        <v>363.35</v>
      </c>
      <c r="F458" s="279">
        <v>355.6</v>
      </c>
      <c r="G458" s="279">
        <v>348.70000000000005</v>
      </c>
      <c r="H458" s="279">
        <v>378</v>
      </c>
      <c r="I458" s="279">
        <v>384.9</v>
      </c>
      <c r="J458" s="279">
        <v>392.65</v>
      </c>
      <c r="K458" s="277">
        <v>377.15</v>
      </c>
      <c r="L458" s="277">
        <v>362.5</v>
      </c>
      <c r="M458" s="277">
        <v>157.56861000000001</v>
      </c>
    </row>
    <row r="459" spans="1:13">
      <c r="A459" s="268">
        <v>449</v>
      </c>
      <c r="B459" s="277" t="s">
        <v>2624</v>
      </c>
      <c r="C459" s="277">
        <v>21.85</v>
      </c>
      <c r="D459" s="279">
        <v>21.8</v>
      </c>
      <c r="E459" s="279">
        <v>21.400000000000002</v>
      </c>
      <c r="F459" s="279">
        <v>20.950000000000003</v>
      </c>
      <c r="G459" s="279">
        <v>20.550000000000004</v>
      </c>
      <c r="H459" s="279">
        <v>22.25</v>
      </c>
      <c r="I459" s="279">
        <v>22.65</v>
      </c>
      <c r="J459" s="279">
        <v>23.099999999999998</v>
      </c>
      <c r="K459" s="277">
        <v>22.2</v>
      </c>
      <c r="L459" s="277">
        <v>21.35</v>
      </c>
      <c r="M459" s="277">
        <v>13.618679999999999</v>
      </c>
    </row>
    <row r="460" spans="1:13">
      <c r="A460" s="268">
        <v>450</v>
      </c>
      <c r="B460" s="277" t="s">
        <v>537</v>
      </c>
      <c r="C460" s="277">
        <v>773.3</v>
      </c>
      <c r="D460" s="279">
        <v>778.25</v>
      </c>
      <c r="E460" s="279">
        <v>763.05</v>
      </c>
      <c r="F460" s="279">
        <v>752.8</v>
      </c>
      <c r="G460" s="279">
        <v>737.59999999999991</v>
      </c>
      <c r="H460" s="279">
        <v>788.5</v>
      </c>
      <c r="I460" s="279">
        <v>803.7</v>
      </c>
      <c r="J460" s="279">
        <v>813.95</v>
      </c>
      <c r="K460" s="277">
        <v>793.45</v>
      </c>
      <c r="L460" s="277">
        <v>768</v>
      </c>
      <c r="M460" s="277">
        <v>7.8880000000000006E-2</v>
      </c>
    </row>
    <row r="461" spans="1:13">
      <c r="A461" s="268">
        <v>451</v>
      </c>
      <c r="B461" s="277" t="s">
        <v>538</v>
      </c>
      <c r="C461" s="277">
        <v>378.35</v>
      </c>
      <c r="D461" s="279">
        <v>380.31666666666661</v>
      </c>
      <c r="E461" s="279">
        <v>374.68333333333322</v>
      </c>
      <c r="F461" s="279">
        <v>371.01666666666659</v>
      </c>
      <c r="G461" s="279">
        <v>365.38333333333321</v>
      </c>
      <c r="H461" s="279">
        <v>383.98333333333323</v>
      </c>
      <c r="I461" s="279">
        <v>389.61666666666667</v>
      </c>
      <c r="J461" s="279">
        <v>393.28333333333325</v>
      </c>
      <c r="K461" s="277">
        <v>385.95</v>
      </c>
      <c r="L461" s="277">
        <v>376.65</v>
      </c>
      <c r="M461" s="277">
        <v>6.3320000000000001E-2</v>
      </c>
    </row>
    <row r="462" spans="1:13">
      <c r="A462" s="268">
        <v>452</v>
      </c>
      <c r="B462" s="277" t="s">
        <v>187</v>
      </c>
      <c r="C462" s="277">
        <v>2830</v>
      </c>
      <c r="D462" s="279">
        <v>2828.25</v>
      </c>
      <c r="E462" s="279">
        <v>2802.5</v>
      </c>
      <c r="F462" s="279">
        <v>2775</v>
      </c>
      <c r="G462" s="279">
        <v>2749.25</v>
      </c>
      <c r="H462" s="279">
        <v>2855.75</v>
      </c>
      <c r="I462" s="279">
        <v>2881.5</v>
      </c>
      <c r="J462" s="279">
        <v>2909</v>
      </c>
      <c r="K462" s="277">
        <v>2854</v>
      </c>
      <c r="L462" s="277">
        <v>2800.75</v>
      </c>
      <c r="M462" s="277">
        <v>46.232109999999999</v>
      </c>
    </row>
    <row r="463" spans="1:13">
      <c r="A463" s="268">
        <v>453</v>
      </c>
      <c r="B463" s="277" t="s">
        <v>544</v>
      </c>
      <c r="C463" s="277">
        <v>2320.1999999999998</v>
      </c>
      <c r="D463" s="279">
        <v>2316.7333333333331</v>
      </c>
      <c r="E463" s="279">
        <v>2283.4666666666662</v>
      </c>
      <c r="F463" s="279">
        <v>2246.7333333333331</v>
      </c>
      <c r="G463" s="279">
        <v>2213.4666666666662</v>
      </c>
      <c r="H463" s="279">
        <v>2353.4666666666662</v>
      </c>
      <c r="I463" s="279">
        <v>2386.7333333333336</v>
      </c>
      <c r="J463" s="279">
        <v>2423.4666666666662</v>
      </c>
      <c r="K463" s="277">
        <v>2350</v>
      </c>
      <c r="L463" s="277">
        <v>2280</v>
      </c>
      <c r="M463" s="277">
        <v>4.9059999999999999E-2</v>
      </c>
    </row>
    <row r="464" spans="1:13">
      <c r="A464" s="268">
        <v>454</v>
      </c>
      <c r="B464" s="277" t="s">
        <v>188</v>
      </c>
      <c r="C464" s="277">
        <v>856.9</v>
      </c>
      <c r="D464" s="279">
        <v>856.69999999999993</v>
      </c>
      <c r="E464" s="279">
        <v>848.59999999999991</v>
      </c>
      <c r="F464" s="279">
        <v>840.3</v>
      </c>
      <c r="G464" s="279">
        <v>832.19999999999993</v>
      </c>
      <c r="H464" s="279">
        <v>864.99999999999989</v>
      </c>
      <c r="I464" s="279">
        <v>873.1</v>
      </c>
      <c r="J464" s="279">
        <v>881.39999999999986</v>
      </c>
      <c r="K464" s="277">
        <v>864.8</v>
      </c>
      <c r="L464" s="277">
        <v>848.4</v>
      </c>
      <c r="M464" s="277">
        <v>33.432400000000001</v>
      </c>
    </row>
    <row r="465" spans="1:13">
      <c r="A465" s="268">
        <v>455</v>
      </c>
      <c r="B465" s="277" t="s">
        <v>546</v>
      </c>
      <c r="C465" s="277">
        <v>725.6</v>
      </c>
      <c r="D465" s="279">
        <v>728.55000000000007</v>
      </c>
      <c r="E465" s="279">
        <v>719.05000000000018</v>
      </c>
      <c r="F465" s="279">
        <v>712.50000000000011</v>
      </c>
      <c r="G465" s="279">
        <v>703.00000000000023</v>
      </c>
      <c r="H465" s="279">
        <v>735.10000000000014</v>
      </c>
      <c r="I465" s="279">
        <v>744.59999999999991</v>
      </c>
      <c r="J465" s="279">
        <v>751.15000000000009</v>
      </c>
      <c r="K465" s="277">
        <v>738.05</v>
      </c>
      <c r="L465" s="277">
        <v>722</v>
      </c>
      <c r="M465" s="277">
        <v>0.14848</v>
      </c>
    </row>
    <row r="466" spans="1:13">
      <c r="A466" s="268">
        <v>456</v>
      </c>
      <c r="B466" s="277" t="s">
        <v>547</v>
      </c>
      <c r="C466" s="277">
        <v>1101.7</v>
      </c>
      <c r="D466" s="279">
        <v>1096.8999999999999</v>
      </c>
      <c r="E466" s="279">
        <v>1043.7999999999997</v>
      </c>
      <c r="F466" s="279">
        <v>985.89999999999986</v>
      </c>
      <c r="G466" s="279">
        <v>932.79999999999973</v>
      </c>
      <c r="H466" s="279">
        <v>1154.7999999999997</v>
      </c>
      <c r="I466" s="279">
        <v>1207.8999999999996</v>
      </c>
      <c r="J466" s="279">
        <v>1265.7999999999997</v>
      </c>
      <c r="K466" s="277">
        <v>1150</v>
      </c>
      <c r="L466" s="277">
        <v>1039</v>
      </c>
      <c r="M466" s="277">
        <v>10.7552</v>
      </c>
    </row>
    <row r="467" spans="1:13">
      <c r="A467" s="268">
        <v>457</v>
      </c>
      <c r="B467" s="277" t="s">
        <v>552</v>
      </c>
      <c r="C467" s="277">
        <v>581.35</v>
      </c>
      <c r="D467" s="279">
        <v>586.31666666666672</v>
      </c>
      <c r="E467" s="279">
        <v>572.73333333333346</v>
      </c>
      <c r="F467" s="279">
        <v>564.11666666666679</v>
      </c>
      <c r="G467" s="279">
        <v>550.53333333333353</v>
      </c>
      <c r="H467" s="279">
        <v>594.93333333333339</v>
      </c>
      <c r="I467" s="279">
        <v>608.51666666666665</v>
      </c>
      <c r="J467" s="279">
        <v>617.13333333333333</v>
      </c>
      <c r="K467" s="277">
        <v>599.9</v>
      </c>
      <c r="L467" s="277">
        <v>577.70000000000005</v>
      </c>
      <c r="M467" s="277">
        <v>0.29753000000000002</v>
      </c>
    </row>
    <row r="468" spans="1:13">
      <c r="A468" s="268">
        <v>458</v>
      </c>
      <c r="B468" s="277" t="s">
        <v>548</v>
      </c>
      <c r="C468" s="277">
        <v>40.5</v>
      </c>
      <c r="D468" s="279">
        <v>41.083333333333336</v>
      </c>
      <c r="E468" s="279">
        <v>39.516666666666673</v>
      </c>
      <c r="F468" s="279">
        <v>38.533333333333339</v>
      </c>
      <c r="G468" s="279">
        <v>36.966666666666676</v>
      </c>
      <c r="H468" s="279">
        <v>42.06666666666667</v>
      </c>
      <c r="I468" s="279">
        <v>43.633333333333333</v>
      </c>
      <c r="J468" s="279">
        <v>44.616666666666667</v>
      </c>
      <c r="K468" s="277">
        <v>42.65</v>
      </c>
      <c r="L468" s="277">
        <v>40.1</v>
      </c>
      <c r="M468" s="277">
        <v>3.27454</v>
      </c>
    </row>
    <row r="469" spans="1:13">
      <c r="A469" s="268">
        <v>459</v>
      </c>
      <c r="B469" s="277" t="s">
        <v>549</v>
      </c>
      <c r="C469" s="277">
        <v>1037.55</v>
      </c>
      <c r="D469" s="279">
        <v>1040.45</v>
      </c>
      <c r="E469" s="279">
        <v>1011.45</v>
      </c>
      <c r="F469" s="279">
        <v>985.35</v>
      </c>
      <c r="G469" s="279">
        <v>956.35</v>
      </c>
      <c r="H469" s="279">
        <v>1066.5500000000002</v>
      </c>
      <c r="I469" s="279">
        <v>1095.5500000000002</v>
      </c>
      <c r="J469" s="279">
        <v>1121.6500000000001</v>
      </c>
      <c r="K469" s="277">
        <v>1069.45</v>
      </c>
      <c r="L469" s="277">
        <v>1014.35</v>
      </c>
      <c r="M469" s="277">
        <v>0.48192000000000002</v>
      </c>
    </row>
    <row r="470" spans="1:13">
      <c r="A470" s="268">
        <v>460</v>
      </c>
      <c r="B470" s="277" t="s">
        <v>189</v>
      </c>
      <c r="C470" s="277">
        <v>1256.75</v>
      </c>
      <c r="D470" s="279">
        <v>1251.3666666666666</v>
      </c>
      <c r="E470" s="279">
        <v>1241.3833333333332</v>
      </c>
      <c r="F470" s="279">
        <v>1226.0166666666667</v>
      </c>
      <c r="G470" s="279">
        <v>1216.0333333333333</v>
      </c>
      <c r="H470" s="279">
        <v>1266.7333333333331</v>
      </c>
      <c r="I470" s="279">
        <v>1276.7166666666662</v>
      </c>
      <c r="J470" s="279">
        <v>1292.083333333333</v>
      </c>
      <c r="K470" s="277">
        <v>1261.3499999999999</v>
      </c>
      <c r="L470" s="277">
        <v>1236</v>
      </c>
      <c r="M470" s="277">
        <v>20.094180000000001</v>
      </c>
    </row>
    <row r="471" spans="1:13">
      <c r="A471" s="268">
        <v>461</v>
      </c>
      <c r="B471" s="277" t="s">
        <v>190</v>
      </c>
      <c r="C471" s="277">
        <v>2840.8</v>
      </c>
      <c r="D471" s="279">
        <v>2829.0333333333333</v>
      </c>
      <c r="E471" s="279">
        <v>2808.7666666666664</v>
      </c>
      <c r="F471" s="279">
        <v>2776.7333333333331</v>
      </c>
      <c r="G471" s="279">
        <v>2756.4666666666662</v>
      </c>
      <c r="H471" s="279">
        <v>2861.0666666666666</v>
      </c>
      <c r="I471" s="279">
        <v>2881.3333333333339</v>
      </c>
      <c r="J471" s="279">
        <v>2913.3666666666668</v>
      </c>
      <c r="K471" s="277">
        <v>2849.3</v>
      </c>
      <c r="L471" s="277">
        <v>2797</v>
      </c>
      <c r="M471" s="277">
        <v>4.0520300000000002</v>
      </c>
    </row>
    <row r="472" spans="1:13">
      <c r="A472" s="268">
        <v>462</v>
      </c>
      <c r="B472" s="277" t="s">
        <v>191</v>
      </c>
      <c r="C472" s="277">
        <v>297.85000000000002</v>
      </c>
      <c r="D472" s="279">
        <v>299.78333333333336</v>
      </c>
      <c r="E472" s="279">
        <v>294.81666666666672</v>
      </c>
      <c r="F472" s="279">
        <v>291.78333333333336</v>
      </c>
      <c r="G472" s="279">
        <v>286.81666666666672</v>
      </c>
      <c r="H472" s="279">
        <v>302.81666666666672</v>
      </c>
      <c r="I472" s="279">
        <v>307.7833333333333</v>
      </c>
      <c r="J472" s="279">
        <v>310.81666666666672</v>
      </c>
      <c r="K472" s="277">
        <v>304.75</v>
      </c>
      <c r="L472" s="277">
        <v>296.75</v>
      </c>
      <c r="M472" s="277">
        <v>5.6606500000000004</v>
      </c>
    </row>
    <row r="473" spans="1:13">
      <c r="A473" s="268">
        <v>463</v>
      </c>
      <c r="B473" s="277" t="s">
        <v>550</v>
      </c>
      <c r="C473" s="277">
        <v>701.95</v>
      </c>
      <c r="D473" s="279">
        <v>697.18333333333339</v>
      </c>
      <c r="E473" s="279">
        <v>681.61666666666679</v>
      </c>
      <c r="F473" s="279">
        <v>661.28333333333342</v>
      </c>
      <c r="G473" s="279">
        <v>645.71666666666681</v>
      </c>
      <c r="H473" s="279">
        <v>717.51666666666677</v>
      </c>
      <c r="I473" s="279">
        <v>733.08333333333337</v>
      </c>
      <c r="J473" s="279">
        <v>753.41666666666674</v>
      </c>
      <c r="K473" s="277">
        <v>712.75</v>
      </c>
      <c r="L473" s="277">
        <v>676.85</v>
      </c>
      <c r="M473" s="277">
        <v>8.3255199999999991</v>
      </c>
    </row>
    <row r="474" spans="1:13">
      <c r="A474" s="268">
        <v>464</v>
      </c>
      <c r="B474" s="245" t="s">
        <v>551</v>
      </c>
      <c r="C474" s="277">
        <v>8.1</v>
      </c>
      <c r="D474" s="279">
        <v>8.15</v>
      </c>
      <c r="E474" s="279">
        <v>7.9500000000000011</v>
      </c>
      <c r="F474" s="279">
        <v>7.8000000000000007</v>
      </c>
      <c r="G474" s="279">
        <v>7.6000000000000014</v>
      </c>
      <c r="H474" s="279">
        <v>8.3000000000000007</v>
      </c>
      <c r="I474" s="279">
        <v>8.5</v>
      </c>
      <c r="J474" s="279">
        <v>8.65</v>
      </c>
      <c r="K474" s="277">
        <v>8.35</v>
      </c>
      <c r="L474" s="277">
        <v>8</v>
      </c>
      <c r="M474" s="277">
        <v>166.30819</v>
      </c>
    </row>
    <row r="475" spans="1:13">
      <c r="A475" s="268">
        <v>465</v>
      </c>
      <c r="B475" s="245" t="s">
        <v>539</v>
      </c>
      <c r="C475" s="277">
        <v>5996.25</v>
      </c>
      <c r="D475" s="279">
        <v>6049.45</v>
      </c>
      <c r="E475" s="279">
        <v>5898.7999999999993</v>
      </c>
      <c r="F475" s="279">
        <v>5801.3499999999995</v>
      </c>
      <c r="G475" s="279">
        <v>5650.6999999999989</v>
      </c>
      <c r="H475" s="279">
        <v>6146.9</v>
      </c>
      <c r="I475" s="279">
        <v>6297.5499999999993</v>
      </c>
      <c r="J475" s="279">
        <v>6395</v>
      </c>
      <c r="K475" s="277">
        <v>6200.1</v>
      </c>
      <c r="L475" s="277">
        <v>5952</v>
      </c>
      <c r="M475" s="277">
        <v>2.3560000000000001E-2</v>
      </c>
    </row>
    <row r="476" spans="1:13">
      <c r="A476" s="268">
        <v>466</v>
      </c>
      <c r="B476" s="245" t="s">
        <v>541</v>
      </c>
      <c r="C476" s="277">
        <v>29.9</v>
      </c>
      <c r="D476" s="279">
        <v>30.316666666666663</v>
      </c>
      <c r="E476" s="279">
        <v>29.233333333333327</v>
      </c>
      <c r="F476" s="279">
        <v>28.566666666666663</v>
      </c>
      <c r="G476" s="279">
        <v>27.483333333333327</v>
      </c>
      <c r="H476" s="279">
        <v>30.983333333333327</v>
      </c>
      <c r="I476" s="279">
        <v>32.066666666666663</v>
      </c>
      <c r="J476" s="279">
        <v>32.733333333333327</v>
      </c>
      <c r="K476" s="277">
        <v>31.4</v>
      </c>
      <c r="L476" s="277">
        <v>29.65</v>
      </c>
      <c r="M476" s="277">
        <v>34.885080000000002</v>
      </c>
    </row>
    <row r="477" spans="1:13">
      <c r="A477" s="268">
        <v>467</v>
      </c>
      <c r="B477" s="245" t="s">
        <v>192</v>
      </c>
      <c r="C477" s="277">
        <v>469</v>
      </c>
      <c r="D477" s="279">
        <v>470.08333333333331</v>
      </c>
      <c r="E477" s="279">
        <v>461.66666666666663</v>
      </c>
      <c r="F477" s="279">
        <v>454.33333333333331</v>
      </c>
      <c r="G477" s="279">
        <v>445.91666666666663</v>
      </c>
      <c r="H477" s="279">
        <v>477.41666666666663</v>
      </c>
      <c r="I477" s="279">
        <v>485.83333333333326</v>
      </c>
      <c r="J477" s="279">
        <v>493.16666666666663</v>
      </c>
      <c r="K477" s="277">
        <v>478.5</v>
      </c>
      <c r="L477" s="277">
        <v>462.75</v>
      </c>
      <c r="M477" s="277">
        <v>19.389130000000002</v>
      </c>
    </row>
    <row r="478" spans="1:13">
      <c r="A478" s="268">
        <v>468</v>
      </c>
      <c r="B478" s="245" t="s">
        <v>540</v>
      </c>
      <c r="C478" s="277">
        <v>196.5</v>
      </c>
      <c r="D478" s="279">
        <v>197.15</v>
      </c>
      <c r="E478" s="279">
        <v>194.4</v>
      </c>
      <c r="F478" s="279">
        <v>192.3</v>
      </c>
      <c r="G478" s="279">
        <v>189.55</v>
      </c>
      <c r="H478" s="279">
        <v>199.25</v>
      </c>
      <c r="I478" s="279">
        <v>202</v>
      </c>
      <c r="J478" s="279">
        <v>204.1</v>
      </c>
      <c r="K478" s="277">
        <v>199.9</v>
      </c>
      <c r="L478" s="277">
        <v>195.05</v>
      </c>
      <c r="M478" s="277">
        <v>0.12712999999999999</v>
      </c>
    </row>
    <row r="479" spans="1:13">
      <c r="A479" s="268">
        <v>469</v>
      </c>
      <c r="B479" s="245" t="s">
        <v>193</v>
      </c>
      <c r="C479" s="277">
        <v>970.9</v>
      </c>
      <c r="D479" s="279">
        <v>977.73333333333323</v>
      </c>
      <c r="E479" s="279">
        <v>959.46666666666647</v>
      </c>
      <c r="F479" s="279">
        <v>948.03333333333319</v>
      </c>
      <c r="G479" s="279">
        <v>929.76666666666642</v>
      </c>
      <c r="H479" s="279">
        <v>989.16666666666652</v>
      </c>
      <c r="I479" s="279">
        <v>1007.4333333333332</v>
      </c>
      <c r="J479" s="279">
        <v>1018.8666666666666</v>
      </c>
      <c r="K479" s="277">
        <v>996</v>
      </c>
      <c r="L479" s="277">
        <v>966.3</v>
      </c>
      <c r="M479" s="277">
        <v>5.5238199999999997</v>
      </c>
    </row>
    <row r="480" spans="1:13">
      <c r="A480" s="268">
        <v>470</v>
      </c>
      <c r="B480" s="245" t="s">
        <v>553</v>
      </c>
      <c r="C480" s="277">
        <v>11.9</v>
      </c>
      <c r="D480" s="279">
        <v>12</v>
      </c>
      <c r="E480" s="279">
        <v>11.7</v>
      </c>
      <c r="F480" s="277">
        <v>11.5</v>
      </c>
      <c r="G480" s="279">
        <v>11.2</v>
      </c>
      <c r="H480" s="279">
        <v>12.2</v>
      </c>
      <c r="I480" s="277">
        <v>12.5</v>
      </c>
      <c r="J480" s="279">
        <v>12.7</v>
      </c>
      <c r="K480" s="279">
        <v>12.3</v>
      </c>
      <c r="L480" s="277">
        <v>11.8</v>
      </c>
      <c r="M480" s="279">
        <v>8.8269400000000005</v>
      </c>
    </row>
    <row r="481" spans="1:13">
      <c r="A481" s="268">
        <v>471</v>
      </c>
      <c r="B481" s="245" t="s">
        <v>554</v>
      </c>
      <c r="C481" s="277">
        <v>319.2</v>
      </c>
      <c r="D481" s="279">
        <v>320.53333333333336</v>
      </c>
      <c r="E481" s="279">
        <v>314.76666666666671</v>
      </c>
      <c r="F481" s="277">
        <v>310.33333333333337</v>
      </c>
      <c r="G481" s="279">
        <v>304.56666666666672</v>
      </c>
      <c r="H481" s="279">
        <v>324.9666666666667</v>
      </c>
      <c r="I481" s="277">
        <v>330.73333333333335</v>
      </c>
      <c r="J481" s="279">
        <v>335.16666666666669</v>
      </c>
      <c r="K481" s="279">
        <v>326.3</v>
      </c>
      <c r="L481" s="277">
        <v>316.10000000000002</v>
      </c>
      <c r="M481" s="279">
        <v>0.76180999999999999</v>
      </c>
    </row>
    <row r="482" spans="1:13">
      <c r="A482" s="268">
        <v>472</v>
      </c>
      <c r="B482" s="245" t="s">
        <v>194</v>
      </c>
      <c r="C482" s="245">
        <v>216.05</v>
      </c>
      <c r="D482" s="289">
        <v>217.01666666666665</v>
      </c>
      <c r="E482" s="289">
        <v>213.33333333333331</v>
      </c>
      <c r="F482" s="289">
        <v>210.61666666666667</v>
      </c>
      <c r="G482" s="289">
        <v>206.93333333333334</v>
      </c>
      <c r="H482" s="289">
        <v>219.73333333333329</v>
      </c>
      <c r="I482" s="289">
        <v>223.41666666666663</v>
      </c>
      <c r="J482" s="289">
        <v>226.13333333333327</v>
      </c>
      <c r="K482" s="289">
        <v>220.7</v>
      </c>
      <c r="L482" s="289">
        <v>214.3</v>
      </c>
      <c r="M482" s="289">
        <v>3.2987500000000001</v>
      </c>
    </row>
    <row r="483" spans="1:13">
      <c r="A483" s="268">
        <v>473</v>
      </c>
      <c r="B483" s="245" t="s">
        <v>3098</v>
      </c>
      <c r="C483" s="245">
        <v>32.25</v>
      </c>
      <c r="D483" s="289">
        <v>32.18333333333333</v>
      </c>
      <c r="E483" s="289">
        <v>31.86666666666666</v>
      </c>
      <c r="F483" s="289">
        <v>31.483333333333331</v>
      </c>
      <c r="G483" s="289">
        <v>31.166666666666661</v>
      </c>
      <c r="H483" s="289">
        <v>32.566666666666663</v>
      </c>
      <c r="I483" s="289">
        <v>32.88333333333334</v>
      </c>
      <c r="J483" s="289">
        <v>33.266666666666659</v>
      </c>
      <c r="K483" s="289">
        <v>32.5</v>
      </c>
      <c r="L483" s="289">
        <v>31.8</v>
      </c>
      <c r="M483" s="289">
        <v>4.3250999999999999</v>
      </c>
    </row>
    <row r="484" spans="1:13">
      <c r="A484" s="268">
        <v>474</v>
      </c>
      <c r="B484" s="245" t="s">
        <v>195</v>
      </c>
      <c r="C484" s="289">
        <v>4306.3</v>
      </c>
      <c r="D484" s="289">
        <v>4304.5666666666666</v>
      </c>
      <c r="E484" s="289">
        <v>4248.1333333333332</v>
      </c>
      <c r="F484" s="289">
        <v>4189.9666666666662</v>
      </c>
      <c r="G484" s="289">
        <v>4133.5333333333328</v>
      </c>
      <c r="H484" s="289">
        <v>4362.7333333333336</v>
      </c>
      <c r="I484" s="289">
        <v>4419.1666666666661</v>
      </c>
      <c r="J484" s="289">
        <v>4477.3333333333339</v>
      </c>
      <c r="K484" s="289">
        <v>4361</v>
      </c>
      <c r="L484" s="289">
        <v>4246.3999999999996</v>
      </c>
      <c r="M484" s="289">
        <v>4.88896</v>
      </c>
    </row>
    <row r="485" spans="1:13">
      <c r="A485" s="268">
        <v>475</v>
      </c>
      <c r="B485" s="245" t="s">
        <v>196</v>
      </c>
      <c r="C485" s="289">
        <v>24.9</v>
      </c>
      <c r="D485" s="289">
        <v>25.116666666666664</v>
      </c>
      <c r="E485" s="289">
        <v>24.583333333333329</v>
      </c>
      <c r="F485" s="289">
        <v>24.266666666666666</v>
      </c>
      <c r="G485" s="289">
        <v>23.733333333333331</v>
      </c>
      <c r="H485" s="289">
        <v>25.433333333333326</v>
      </c>
      <c r="I485" s="289">
        <v>25.966666666666665</v>
      </c>
      <c r="J485" s="289">
        <v>26.283333333333324</v>
      </c>
      <c r="K485" s="289">
        <v>25.65</v>
      </c>
      <c r="L485" s="289">
        <v>24.8</v>
      </c>
      <c r="M485" s="289">
        <v>21.25526</v>
      </c>
    </row>
    <row r="486" spans="1:13">
      <c r="A486" s="268">
        <v>476</v>
      </c>
      <c r="B486" s="245" t="s">
        <v>197</v>
      </c>
      <c r="C486" s="289">
        <v>507.1</v>
      </c>
      <c r="D486" s="289">
        <v>502.85000000000008</v>
      </c>
      <c r="E486" s="289">
        <v>497.40000000000015</v>
      </c>
      <c r="F486" s="289">
        <v>487.70000000000005</v>
      </c>
      <c r="G486" s="289">
        <v>482.25000000000011</v>
      </c>
      <c r="H486" s="289">
        <v>512.55000000000018</v>
      </c>
      <c r="I486" s="289">
        <v>518.00000000000011</v>
      </c>
      <c r="J486" s="289">
        <v>527.70000000000027</v>
      </c>
      <c r="K486" s="289">
        <v>508.3</v>
      </c>
      <c r="L486" s="289">
        <v>493.15</v>
      </c>
      <c r="M486" s="289">
        <v>33.324840000000002</v>
      </c>
    </row>
    <row r="487" spans="1:13">
      <c r="A487" s="268">
        <v>477</v>
      </c>
      <c r="B487" s="245" t="s">
        <v>560</v>
      </c>
      <c r="C487" s="289">
        <v>1852.65</v>
      </c>
      <c r="D487" s="289">
        <v>1863.8833333333332</v>
      </c>
      <c r="E487" s="289">
        <v>1838.7666666666664</v>
      </c>
      <c r="F487" s="289">
        <v>1824.8833333333332</v>
      </c>
      <c r="G487" s="289">
        <v>1799.7666666666664</v>
      </c>
      <c r="H487" s="289">
        <v>1877.7666666666664</v>
      </c>
      <c r="I487" s="289">
        <v>1902.8833333333332</v>
      </c>
      <c r="J487" s="289">
        <v>1916.7666666666664</v>
      </c>
      <c r="K487" s="289">
        <v>1889</v>
      </c>
      <c r="L487" s="289">
        <v>1850</v>
      </c>
      <c r="M487" s="289">
        <v>7.7859999999999999E-2</v>
      </c>
    </row>
    <row r="488" spans="1:13">
      <c r="A488" s="268">
        <v>478</v>
      </c>
      <c r="B488" s="245" t="s">
        <v>561</v>
      </c>
      <c r="C488" s="289">
        <v>29.45</v>
      </c>
      <c r="D488" s="289">
        <v>29.383333333333329</v>
      </c>
      <c r="E488" s="289">
        <v>29.11666666666666</v>
      </c>
      <c r="F488" s="289">
        <v>28.783333333333331</v>
      </c>
      <c r="G488" s="289">
        <v>28.516666666666662</v>
      </c>
      <c r="H488" s="289">
        <v>29.716666666666658</v>
      </c>
      <c r="I488" s="289">
        <v>29.983333333333331</v>
      </c>
      <c r="J488" s="289">
        <v>30.316666666666656</v>
      </c>
      <c r="K488" s="289">
        <v>29.65</v>
      </c>
      <c r="L488" s="289">
        <v>29.05</v>
      </c>
      <c r="M488" s="289">
        <v>15.520949999999999</v>
      </c>
    </row>
    <row r="489" spans="1:13">
      <c r="A489" s="268">
        <v>479</v>
      </c>
      <c r="B489" s="245" t="s">
        <v>285</v>
      </c>
      <c r="C489" s="289">
        <v>312.45</v>
      </c>
      <c r="D489" s="289">
        <v>313.2</v>
      </c>
      <c r="E489" s="289">
        <v>306.39999999999998</v>
      </c>
      <c r="F489" s="289">
        <v>300.34999999999997</v>
      </c>
      <c r="G489" s="289">
        <v>293.54999999999995</v>
      </c>
      <c r="H489" s="289">
        <v>319.25</v>
      </c>
      <c r="I489" s="289">
        <v>326.05000000000007</v>
      </c>
      <c r="J489" s="289">
        <v>332.1</v>
      </c>
      <c r="K489" s="289">
        <v>320</v>
      </c>
      <c r="L489" s="289">
        <v>307.14999999999998</v>
      </c>
      <c r="M489" s="289">
        <v>2.1832699999999998</v>
      </c>
    </row>
    <row r="490" spans="1:13">
      <c r="A490" s="268">
        <v>480</v>
      </c>
      <c r="B490" s="245" t="s">
        <v>563</v>
      </c>
      <c r="C490" s="289">
        <v>669.45</v>
      </c>
      <c r="D490" s="289">
        <v>669.6</v>
      </c>
      <c r="E490" s="289">
        <v>658.85</v>
      </c>
      <c r="F490" s="289">
        <v>648.25</v>
      </c>
      <c r="G490" s="289">
        <v>637.5</v>
      </c>
      <c r="H490" s="289">
        <v>680.2</v>
      </c>
      <c r="I490" s="289">
        <v>690.95</v>
      </c>
      <c r="J490" s="289">
        <v>701.55000000000007</v>
      </c>
      <c r="K490" s="289">
        <v>680.35</v>
      </c>
      <c r="L490" s="289">
        <v>659</v>
      </c>
      <c r="M490" s="289">
        <v>11.15882</v>
      </c>
    </row>
    <row r="491" spans="1:13">
      <c r="A491" s="268">
        <v>481</v>
      </c>
      <c r="B491" s="245" t="s">
        <v>564</v>
      </c>
      <c r="C491" s="289">
        <v>1462.4</v>
      </c>
      <c r="D491" s="289">
        <v>1462.5166666666664</v>
      </c>
      <c r="E491" s="289">
        <v>1435.4833333333329</v>
      </c>
      <c r="F491" s="289">
        <v>1408.5666666666664</v>
      </c>
      <c r="G491" s="289">
        <v>1381.5333333333328</v>
      </c>
      <c r="H491" s="289">
        <v>1489.4333333333329</v>
      </c>
      <c r="I491" s="289">
        <v>1516.4666666666667</v>
      </c>
      <c r="J491" s="289">
        <v>1543.383333333333</v>
      </c>
      <c r="K491" s="289">
        <v>1489.55</v>
      </c>
      <c r="L491" s="289">
        <v>1435.6</v>
      </c>
      <c r="M491" s="289">
        <v>0.68772999999999995</v>
      </c>
    </row>
    <row r="492" spans="1:13">
      <c r="A492" s="268">
        <v>482</v>
      </c>
      <c r="B492" s="245" t="s">
        <v>2780</v>
      </c>
      <c r="C492" s="289">
        <v>863.75</v>
      </c>
      <c r="D492" s="289">
        <v>864.54999999999984</v>
      </c>
      <c r="E492" s="289">
        <v>859.24999999999966</v>
      </c>
      <c r="F492" s="289">
        <v>854.74999999999977</v>
      </c>
      <c r="G492" s="289">
        <v>849.44999999999959</v>
      </c>
      <c r="H492" s="289">
        <v>869.04999999999973</v>
      </c>
      <c r="I492" s="289">
        <v>874.34999999999991</v>
      </c>
      <c r="J492" s="289">
        <v>878.8499999999998</v>
      </c>
      <c r="K492" s="289">
        <v>869.85</v>
      </c>
      <c r="L492" s="289">
        <v>860.05</v>
      </c>
      <c r="M492" s="289">
        <v>3.62E-3</v>
      </c>
    </row>
    <row r="493" spans="1:13">
      <c r="A493" s="268">
        <v>483</v>
      </c>
      <c r="B493" s="245" t="s">
        <v>284</v>
      </c>
      <c r="C493" s="289">
        <v>165.05</v>
      </c>
      <c r="D493" s="289">
        <v>165.18333333333334</v>
      </c>
      <c r="E493" s="289">
        <v>163.36666666666667</v>
      </c>
      <c r="F493" s="289">
        <v>161.68333333333334</v>
      </c>
      <c r="G493" s="289">
        <v>159.86666666666667</v>
      </c>
      <c r="H493" s="289">
        <v>166.86666666666667</v>
      </c>
      <c r="I493" s="289">
        <v>168.68333333333334</v>
      </c>
      <c r="J493" s="289">
        <v>170.36666666666667</v>
      </c>
      <c r="K493" s="289">
        <v>167</v>
      </c>
      <c r="L493" s="289">
        <v>163.5</v>
      </c>
      <c r="M493" s="289">
        <v>3.5733299999999999</v>
      </c>
    </row>
    <row r="494" spans="1:13">
      <c r="A494" s="268">
        <v>484</v>
      </c>
      <c r="B494" s="245" t="s">
        <v>565</v>
      </c>
      <c r="C494" s="289">
        <v>1197.45</v>
      </c>
      <c r="D494" s="289">
        <v>1203.3500000000001</v>
      </c>
      <c r="E494" s="289">
        <v>1179.1500000000003</v>
      </c>
      <c r="F494" s="289">
        <v>1160.8500000000001</v>
      </c>
      <c r="G494" s="289">
        <v>1136.6500000000003</v>
      </c>
      <c r="H494" s="289">
        <v>1221.6500000000003</v>
      </c>
      <c r="I494" s="289">
        <v>1245.8500000000001</v>
      </c>
      <c r="J494" s="289">
        <v>1264.1500000000003</v>
      </c>
      <c r="K494" s="289">
        <v>1227.55</v>
      </c>
      <c r="L494" s="289">
        <v>1185.05</v>
      </c>
      <c r="M494" s="289">
        <v>0.72491000000000005</v>
      </c>
    </row>
    <row r="495" spans="1:13">
      <c r="A495" s="268">
        <v>485</v>
      </c>
      <c r="B495" s="245" t="s">
        <v>556</v>
      </c>
      <c r="C495" s="289">
        <v>293.5</v>
      </c>
      <c r="D495" s="289">
        <v>293.83333333333331</v>
      </c>
      <c r="E495" s="289">
        <v>290.86666666666662</v>
      </c>
      <c r="F495" s="289">
        <v>288.23333333333329</v>
      </c>
      <c r="G495" s="289">
        <v>285.26666666666659</v>
      </c>
      <c r="H495" s="289">
        <v>296.46666666666664</v>
      </c>
      <c r="I495" s="289">
        <v>299.43333333333334</v>
      </c>
      <c r="J495" s="289">
        <v>302.06666666666666</v>
      </c>
      <c r="K495" s="289">
        <v>296.8</v>
      </c>
      <c r="L495" s="289">
        <v>291.2</v>
      </c>
      <c r="M495" s="289">
        <v>2.0333899999999998</v>
      </c>
    </row>
    <row r="496" spans="1:13">
      <c r="A496" s="268">
        <v>486</v>
      </c>
      <c r="B496" s="245" t="s">
        <v>555</v>
      </c>
      <c r="C496" s="289">
        <v>1959.2</v>
      </c>
      <c r="D496" s="289">
        <v>1979.3833333333332</v>
      </c>
      <c r="E496" s="289">
        <v>1929.8166666666664</v>
      </c>
      <c r="F496" s="289">
        <v>1900.4333333333332</v>
      </c>
      <c r="G496" s="289">
        <v>1850.8666666666663</v>
      </c>
      <c r="H496" s="289">
        <v>2008.7666666666664</v>
      </c>
      <c r="I496" s="289">
        <v>2058.333333333333</v>
      </c>
      <c r="J496" s="289">
        <v>2087.7166666666662</v>
      </c>
      <c r="K496" s="289">
        <v>2028.95</v>
      </c>
      <c r="L496" s="289">
        <v>1950</v>
      </c>
      <c r="M496" s="289">
        <v>5.9130000000000002E-2</v>
      </c>
    </row>
    <row r="497" spans="1:13">
      <c r="A497" s="268">
        <v>487</v>
      </c>
      <c r="B497" s="245" t="s">
        <v>199</v>
      </c>
      <c r="C497" s="289">
        <v>677.6</v>
      </c>
      <c r="D497" s="289">
        <v>681.81666666666672</v>
      </c>
      <c r="E497" s="289">
        <v>671.08333333333348</v>
      </c>
      <c r="F497" s="289">
        <v>664.56666666666672</v>
      </c>
      <c r="G497" s="289">
        <v>653.83333333333348</v>
      </c>
      <c r="H497" s="289">
        <v>688.33333333333348</v>
      </c>
      <c r="I497" s="289">
        <v>699.06666666666683</v>
      </c>
      <c r="J497" s="289">
        <v>705.58333333333348</v>
      </c>
      <c r="K497" s="289">
        <v>692.55</v>
      </c>
      <c r="L497" s="289">
        <v>675.3</v>
      </c>
      <c r="M497" s="289">
        <v>10.135350000000001</v>
      </c>
    </row>
    <row r="498" spans="1:13">
      <c r="A498" s="268">
        <v>488</v>
      </c>
      <c r="B498" s="245" t="s">
        <v>557</v>
      </c>
      <c r="C498" s="289">
        <v>160.5</v>
      </c>
      <c r="D498" s="289">
        <v>161.21666666666667</v>
      </c>
      <c r="E498" s="289">
        <v>157.58333333333334</v>
      </c>
      <c r="F498" s="289">
        <v>154.66666666666669</v>
      </c>
      <c r="G498" s="289">
        <v>151.03333333333336</v>
      </c>
      <c r="H498" s="289">
        <v>164.13333333333333</v>
      </c>
      <c r="I498" s="289">
        <v>167.76666666666665</v>
      </c>
      <c r="J498" s="289">
        <v>170.68333333333331</v>
      </c>
      <c r="K498" s="289">
        <v>164.85</v>
      </c>
      <c r="L498" s="289">
        <v>158.30000000000001</v>
      </c>
      <c r="M498" s="289">
        <v>0.93308000000000002</v>
      </c>
    </row>
    <row r="499" spans="1:13">
      <c r="A499" s="268">
        <v>489</v>
      </c>
      <c r="B499" s="245" t="s">
        <v>558</v>
      </c>
      <c r="C499" s="289">
        <v>3319.75</v>
      </c>
      <c r="D499" s="289">
        <v>3323.25</v>
      </c>
      <c r="E499" s="289">
        <v>3286.5</v>
      </c>
      <c r="F499" s="289">
        <v>3253.25</v>
      </c>
      <c r="G499" s="289">
        <v>3216.5</v>
      </c>
      <c r="H499" s="289">
        <v>3356.5</v>
      </c>
      <c r="I499" s="289">
        <v>3393.25</v>
      </c>
      <c r="J499" s="289">
        <v>3426.5</v>
      </c>
      <c r="K499" s="289">
        <v>3360</v>
      </c>
      <c r="L499" s="289">
        <v>3290</v>
      </c>
      <c r="M499" s="289">
        <v>0.34377999999999997</v>
      </c>
    </row>
    <row r="500" spans="1:13">
      <c r="A500" s="268">
        <v>490</v>
      </c>
      <c r="B500" s="245" t="s">
        <v>562</v>
      </c>
      <c r="C500" s="289">
        <v>765.25</v>
      </c>
      <c r="D500" s="289">
        <v>776.94999999999993</v>
      </c>
      <c r="E500" s="289">
        <v>750.59999999999991</v>
      </c>
      <c r="F500" s="289">
        <v>735.94999999999993</v>
      </c>
      <c r="G500" s="289">
        <v>709.59999999999991</v>
      </c>
      <c r="H500" s="289">
        <v>791.59999999999991</v>
      </c>
      <c r="I500" s="289">
        <v>817.95</v>
      </c>
      <c r="J500" s="289">
        <v>832.59999999999991</v>
      </c>
      <c r="K500" s="289">
        <v>803.3</v>
      </c>
      <c r="L500" s="289">
        <v>762.3</v>
      </c>
      <c r="M500" s="289">
        <v>0.15024000000000001</v>
      </c>
    </row>
    <row r="501" spans="1:13">
      <c r="A501" s="268">
        <v>491</v>
      </c>
      <c r="B501" s="245" t="s">
        <v>566</v>
      </c>
      <c r="C501" s="289">
        <v>5508.3</v>
      </c>
      <c r="D501" s="289">
        <v>5539.0999999999995</v>
      </c>
      <c r="E501" s="289">
        <v>5394.6999999999989</v>
      </c>
      <c r="F501" s="289">
        <v>5281.0999999999995</v>
      </c>
      <c r="G501" s="289">
        <v>5136.6999999999989</v>
      </c>
      <c r="H501" s="289">
        <v>5652.6999999999989</v>
      </c>
      <c r="I501" s="289">
        <v>5797.0999999999985</v>
      </c>
      <c r="J501" s="289">
        <v>5910.6999999999989</v>
      </c>
      <c r="K501" s="289">
        <v>5683.5</v>
      </c>
      <c r="L501" s="289">
        <v>5425.5</v>
      </c>
      <c r="M501" s="289">
        <v>7.1929999999999994E-2</v>
      </c>
    </row>
    <row r="502" spans="1:13">
      <c r="A502" s="268">
        <v>492</v>
      </c>
      <c r="B502" s="245" t="s">
        <v>567</v>
      </c>
      <c r="C502" s="289">
        <v>106.8</v>
      </c>
      <c r="D502" s="289">
        <v>109.5</v>
      </c>
      <c r="E502" s="289">
        <v>103.3</v>
      </c>
      <c r="F502" s="289">
        <v>99.8</v>
      </c>
      <c r="G502" s="289">
        <v>93.6</v>
      </c>
      <c r="H502" s="289">
        <v>113</v>
      </c>
      <c r="I502" s="289">
        <v>119.19999999999999</v>
      </c>
      <c r="J502" s="289">
        <v>122.7</v>
      </c>
      <c r="K502" s="289">
        <v>115.7</v>
      </c>
      <c r="L502" s="289">
        <v>106</v>
      </c>
      <c r="M502" s="289">
        <v>7.4117899999999999</v>
      </c>
    </row>
    <row r="503" spans="1:13">
      <c r="A503" s="268">
        <v>493</v>
      </c>
      <c r="B503" s="245" t="s">
        <v>568</v>
      </c>
      <c r="C503" s="289">
        <v>68.150000000000006</v>
      </c>
      <c r="D503" s="289">
        <v>68.483333333333334</v>
      </c>
      <c r="E503" s="289">
        <v>66.716666666666669</v>
      </c>
      <c r="F503" s="289">
        <v>65.283333333333331</v>
      </c>
      <c r="G503" s="289">
        <v>63.516666666666666</v>
      </c>
      <c r="H503" s="289">
        <v>69.916666666666671</v>
      </c>
      <c r="I503" s="289">
        <v>71.683333333333351</v>
      </c>
      <c r="J503" s="289">
        <v>73.116666666666674</v>
      </c>
      <c r="K503" s="289">
        <v>70.25</v>
      </c>
      <c r="L503" s="289">
        <v>67.05</v>
      </c>
      <c r="M503" s="289">
        <v>5.8730799999999999</v>
      </c>
    </row>
    <row r="504" spans="1:13">
      <c r="A504" s="268">
        <v>494</v>
      </c>
      <c r="B504" s="245" t="s">
        <v>2851</v>
      </c>
      <c r="C504" s="289">
        <v>392.6</v>
      </c>
      <c r="D504" s="289">
        <v>391.91666666666669</v>
      </c>
      <c r="E504" s="289">
        <v>389.68333333333339</v>
      </c>
      <c r="F504" s="289">
        <v>386.76666666666671</v>
      </c>
      <c r="G504" s="289">
        <v>384.53333333333342</v>
      </c>
      <c r="H504" s="289">
        <v>394.83333333333337</v>
      </c>
      <c r="I504" s="289">
        <v>397.06666666666661</v>
      </c>
      <c r="J504" s="289">
        <v>399.98333333333335</v>
      </c>
      <c r="K504" s="289">
        <v>394.15</v>
      </c>
      <c r="L504" s="289">
        <v>389</v>
      </c>
      <c r="M504" s="289">
        <v>0.74526000000000003</v>
      </c>
    </row>
    <row r="505" spans="1:13">
      <c r="A505" s="268">
        <v>495</v>
      </c>
      <c r="B505" s="245" t="s">
        <v>569</v>
      </c>
      <c r="C505" s="289">
        <v>2156.35</v>
      </c>
      <c r="D505" s="289">
        <v>2149.9</v>
      </c>
      <c r="E505" s="289">
        <v>2123.4500000000003</v>
      </c>
      <c r="F505" s="289">
        <v>2090.5500000000002</v>
      </c>
      <c r="G505" s="289">
        <v>2064.1000000000004</v>
      </c>
      <c r="H505" s="289">
        <v>2182.8000000000002</v>
      </c>
      <c r="I505" s="289">
        <v>2209.25</v>
      </c>
      <c r="J505" s="289">
        <v>2242.15</v>
      </c>
      <c r="K505" s="289">
        <v>2176.35</v>
      </c>
      <c r="L505" s="289">
        <v>2117</v>
      </c>
      <c r="M505" s="289">
        <v>0.2833</v>
      </c>
    </row>
    <row r="506" spans="1:13">
      <c r="A506" s="268">
        <v>496</v>
      </c>
      <c r="B506" s="245" t="s">
        <v>200</v>
      </c>
      <c r="C506" s="289">
        <v>377.5</v>
      </c>
      <c r="D506" s="289">
        <v>375.4666666666667</v>
      </c>
      <c r="E506" s="289">
        <v>371.13333333333338</v>
      </c>
      <c r="F506" s="289">
        <v>364.76666666666671</v>
      </c>
      <c r="G506" s="289">
        <v>360.43333333333339</v>
      </c>
      <c r="H506" s="289">
        <v>381.83333333333337</v>
      </c>
      <c r="I506" s="289">
        <v>386.16666666666663</v>
      </c>
      <c r="J506" s="289">
        <v>392.53333333333336</v>
      </c>
      <c r="K506" s="289">
        <v>379.8</v>
      </c>
      <c r="L506" s="289">
        <v>369.1</v>
      </c>
      <c r="M506" s="289">
        <v>529.66062999999997</v>
      </c>
    </row>
    <row r="507" spans="1:13">
      <c r="A507" s="268">
        <v>497</v>
      </c>
      <c r="B507" s="245" t="s">
        <v>570</v>
      </c>
      <c r="C507" s="289">
        <v>307.64999999999998</v>
      </c>
      <c r="D507" s="289">
        <v>309.38333333333333</v>
      </c>
      <c r="E507" s="289">
        <v>300.76666666666665</v>
      </c>
      <c r="F507" s="289">
        <v>293.88333333333333</v>
      </c>
      <c r="G507" s="289">
        <v>285.26666666666665</v>
      </c>
      <c r="H507" s="289">
        <v>316.26666666666665</v>
      </c>
      <c r="I507" s="289">
        <v>324.88333333333333</v>
      </c>
      <c r="J507" s="289">
        <v>331.76666666666665</v>
      </c>
      <c r="K507" s="289">
        <v>318</v>
      </c>
      <c r="L507" s="289">
        <v>302.5</v>
      </c>
      <c r="M507" s="289">
        <v>4.5875700000000004</v>
      </c>
    </row>
    <row r="508" spans="1:13">
      <c r="A508" s="268">
        <v>498</v>
      </c>
      <c r="B508" s="245" t="s">
        <v>202</v>
      </c>
      <c r="C508" s="289">
        <v>189.85</v>
      </c>
      <c r="D508" s="289">
        <v>191.4666666666667</v>
      </c>
      <c r="E508" s="289">
        <v>184.93333333333339</v>
      </c>
      <c r="F508" s="289">
        <v>180.01666666666671</v>
      </c>
      <c r="G508" s="289">
        <v>173.48333333333341</v>
      </c>
      <c r="H508" s="289">
        <v>196.38333333333338</v>
      </c>
      <c r="I508" s="289">
        <v>202.91666666666669</v>
      </c>
      <c r="J508" s="289">
        <v>207.83333333333337</v>
      </c>
      <c r="K508" s="289">
        <v>198</v>
      </c>
      <c r="L508" s="289">
        <v>186.55</v>
      </c>
      <c r="M508" s="289">
        <v>478.14247</v>
      </c>
    </row>
    <row r="509" spans="1:13">
      <c r="A509" s="268">
        <v>499</v>
      </c>
      <c r="B509" s="245" t="s">
        <v>571</v>
      </c>
      <c r="C509" s="289">
        <v>190.45</v>
      </c>
      <c r="D509" s="289">
        <v>190.88333333333333</v>
      </c>
      <c r="E509" s="289">
        <v>188.56666666666666</v>
      </c>
      <c r="F509" s="289">
        <v>186.68333333333334</v>
      </c>
      <c r="G509" s="289">
        <v>184.36666666666667</v>
      </c>
      <c r="H509" s="289">
        <v>192.76666666666665</v>
      </c>
      <c r="I509" s="289">
        <v>195.08333333333331</v>
      </c>
      <c r="J509" s="289">
        <v>196.96666666666664</v>
      </c>
      <c r="K509" s="289">
        <v>193.2</v>
      </c>
      <c r="L509" s="289">
        <v>189</v>
      </c>
      <c r="M509" s="289">
        <v>1.8682099999999999</v>
      </c>
    </row>
    <row r="510" spans="1:13">
      <c r="A510" s="268">
        <v>500</v>
      </c>
      <c r="B510" s="245" t="s">
        <v>572</v>
      </c>
      <c r="C510" s="289">
        <v>1785.85</v>
      </c>
      <c r="D510" s="289">
        <v>1798.6166666666668</v>
      </c>
      <c r="E510" s="289">
        <v>1767.2333333333336</v>
      </c>
      <c r="F510" s="289">
        <v>1748.6166666666668</v>
      </c>
      <c r="G510" s="289">
        <v>1717.2333333333336</v>
      </c>
      <c r="H510" s="289">
        <v>1817.2333333333336</v>
      </c>
      <c r="I510" s="289">
        <v>1848.6166666666668</v>
      </c>
      <c r="J510" s="289">
        <v>1867.2333333333336</v>
      </c>
      <c r="K510" s="289">
        <v>1830</v>
      </c>
      <c r="L510" s="289">
        <v>1780</v>
      </c>
      <c r="M510" s="289">
        <v>0.15021999999999999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0"/>
      <c r="B5" s="540"/>
      <c r="C5" s="541"/>
      <c r="D5" s="54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2" t="s">
        <v>574</v>
      </c>
      <c r="C7" s="542"/>
      <c r="D7" s="262">
        <f>Main!B10</f>
        <v>44117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44116</v>
      </c>
      <c r="B10" s="267">
        <v>540936</v>
      </c>
      <c r="C10" s="268" t="s">
        <v>3707</v>
      </c>
      <c r="D10" s="268" t="s">
        <v>3708</v>
      </c>
      <c r="E10" s="268" t="s">
        <v>584</v>
      </c>
      <c r="F10" s="381">
        <v>52200</v>
      </c>
      <c r="G10" s="267">
        <v>36.92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44116</v>
      </c>
      <c r="B11" s="267">
        <v>530663</v>
      </c>
      <c r="C11" s="268" t="s">
        <v>3719</v>
      </c>
      <c r="D11" s="268" t="s">
        <v>3720</v>
      </c>
      <c r="E11" s="268" t="s">
        <v>584</v>
      </c>
      <c r="F11" s="381">
        <v>404000</v>
      </c>
      <c r="G11" s="267">
        <v>1.31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44116</v>
      </c>
      <c r="B12" s="267">
        <v>539673</v>
      </c>
      <c r="C12" s="268" t="s">
        <v>3721</v>
      </c>
      <c r="D12" s="268" t="s">
        <v>3722</v>
      </c>
      <c r="E12" s="268" t="s">
        <v>583</v>
      </c>
      <c r="F12" s="381">
        <v>25000</v>
      </c>
      <c r="G12" s="267">
        <v>19.8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44116</v>
      </c>
      <c r="B13" s="267">
        <v>539673</v>
      </c>
      <c r="C13" s="268" t="s">
        <v>3721</v>
      </c>
      <c r="D13" s="268" t="s">
        <v>3723</v>
      </c>
      <c r="E13" s="268" t="s">
        <v>584</v>
      </c>
      <c r="F13" s="381">
        <v>112200</v>
      </c>
      <c r="G13" s="267">
        <v>19.57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44116</v>
      </c>
      <c r="B14" s="267">
        <v>539673</v>
      </c>
      <c r="C14" s="268" t="s">
        <v>3721</v>
      </c>
      <c r="D14" s="268" t="s">
        <v>3709</v>
      </c>
      <c r="E14" s="268" t="s">
        <v>583</v>
      </c>
      <c r="F14" s="381">
        <v>87200</v>
      </c>
      <c r="G14" s="267">
        <v>19.5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44116</v>
      </c>
      <c r="B15" s="267">
        <v>543171</v>
      </c>
      <c r="C15" s="268" t="s">
        <v>3724</v>
      </c>
      <c r="D15" s="268" t="s">
        <v>3725</v>
      </c>
      <c r="E15" s="268" t="s">
        <v>584</v>
      </c>
      <c r="F15" s="381">
        <v>15000</v>
      </c>
      <c r="G15" s="267">
        <v>33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44116</v>
      </c>
      <c r="B16" s="267">
        <v>539837</v>
      </c>
      <c r="C16" s="268" t="s">
        <v>3726</v>
      </c>
      <c r="D16" s="268" t="s">
        <v>3727</v>
      </c>
      <c r="E16" s="268" t="s">
        <v>583</v>
      </c>
      <c r="F16" s="381">
        <v>86000</v>
      </c>
      <c r="G16" s="267">
        <v>148.94999999999999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44116</v>
      </c>
      <c r="B17" s="267">
        <v>542019</v>
      </c>
      <c r="C17" s="268" t="s">
        <v>3728</v>
      </c>
      <c r="D17" s="268" t="s">
        <v>3729</v>
      </c>
      <c r="E17" s="268" t="s">
        <v>584</v>
      </c>
      <c r="F17" s="381">
        <v>60000</v>
      </c>
      <c r="G17" s="267">
        <v>57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44116</v>
      </c>
      <c r="B18" s="267">
        <v>542019</v>
      </c>
      <c r="C18" s="268" t="s">
        <v>3728</v>
      </c>
      <c r="D18" s="268" t="s">
        <v>3730</v>
      </c>
      <c r="E18" s="268" t="s">
        <v>583</v>
      </c>
      <c r="F18" s="381">
        <v>30000</v>
      </c>
      <c r="G18" s="267">
        <v>57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44116</v>
      </c>
      <c r="B19" s="267">
        <v>542019</v>
      </c>
      <c r="C19" s="268" t="s">
        <v>3728</v>
      </c>
      <c r="D19" s="268" t="s">
        <v>3731</v>
      </c>
      <c r="E19" s="268" t="s">
        <v>583</v>
      </c>
      <c r="F19" s="381">
        <v>30000</v>
      </c>
      <c r="G19" s="267">
        <v>57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44116</v>
      </c>
      <c r="B20" s="267">
        <v>542046</v>
      </c>
      <c r="C20" s="268" t="s">
        <v>3732</v>
      </c>
      <c r="D20" s="268" t="s">
        <v>3733</v>
      </c>
      <c r="E20" s="268" t="s">
        <v>584</v>
      </c>
      <c r="F20" s="381">
        <v>47880</v>
      </c>
      <c r="G20" s="267">
        <v>33.03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44116</v>
      </c>
      <c r="B21" s="267">
        <v>542046</v>
      </c>
      <c r="C21" s="268" t="s">
        <v>3732</v>
      </c>
      <c r="D21" s="268" t="s">
        <v>3725</v>
      </c>
      <c r="E21" s="268" t="s">
        <v>583</v>
      </c>
      <c r="F21" s="381">
        <v>47880</v>
      </c>
      <c r="G21" s="267">
        <v>33.03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44116</v>
      </c>
      <c r="B22" s="267" t="s">
        <v>3711</v>
      </c>
      <c r="C22" s="268" t="s">
        <v>3712</v>
      </c>
      <c r="D22" s="268" t="s">
        <v>3734</v>
      </c>
      <c r="E22" s="268" t="s">
        <v>583</v>
      </c>
      <c r="F22" s="381">
        <v>56513</v>
      </c>
      <c r="G22" s="267">
        <v>56.93</v>
      </c>
      <c r="H22" s="345" t="s">
        <v>2952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44116</v>
      </c>
      <c r="B23" s="267" t="s">
        <v>3735</v>
      </c>
      <c r="C23" s="268" t="s">
        <v>3736</v>
      </c>
      <c r="D23" s="268" t="s">
        <v>3737</v>
      </c>
      <c r="E23" s="268" t="s">
        <v>583</v>
      </c>
      <c r="F23" s="381">
        <v>1495680</v>
      </c>
      <c r="G23" s="267">
        <v>185.27</v>
      </c>
      <c r="H23" s="345" t="s">
        <v>2952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44116</v>
      </c>
      <c r="B24" s="267" t="s">
        <v>3735</v>
      </c>
      <c r="C24" s="268" t="s">
        <v>3736</v>
      </c>
      <c r="D24" s="268" t="s">
        <v>3738</v>
      </c>
      <c r="E24" s="268" t="s">
        <v>583</v>
      </c>
      <c r="F24" s="381">
        <v>1266041</v>
      </c>
      <c r="G24" s="267">
        <v>185.8</v>
      </c>
      <c r="H24" s="345" t="s">
        <v>2952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44116</v>
      </c>
      <c r="B25" s="267" t="s">
        <v>1003</v>
      </c>
      <c r="C25" s="268" t="s">
        <v>3706</v>
      </c>
      <c r="D25" s="268" t="s">
        <v>3710</v>
      </c>
      <c r="E25" s="268" t="s">
        <v>584</v>
      </c>
      <c r="F25" s="381">
        <v>83530</v>
      </c>
      <c r="G25" s="267">
        <v>72.239999999999995</v>
      </c>
      <c r="H25" s="345" t="s">
        <v>2952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44116</v>
      </c>
      <c r="B26" s="267" t="s">
        <v>3711</v>
      </c>
      <c r="C26" s="268" t="s">
        <v>3712</v>
      </c>
      <c r="D26" s="268" t="s">
        <v>3734</v>
      </c>
      <c r="E26" s="268" t="s">
        <v>584</v>
      </c>
      <c r="F26" s="381">
        <v>40928</v>
      </c>
      <c r="G26" s="267">
        <v>57.3</v>
      </c>
      <c r="H26" s="345" t="s">
        <v>2952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44116</v>
      </c>
      <c r="B27" s="267" t="s">
        <v>3735</v>
      </c>
      <c r="C27" s="268" t="s">
        <v>3736</v>
      </c>
      <c r="D27" s="268" t="s">
        <v>3738</v>
      </c>
      <c r="E27" s="268" t="s">
        <v>584</v>
      </c>
      <c r="F27" s="381">
        <v>1265410</v>
      </c>
      <c r="G27" s="267">
        <v>185.96</v>
      </c>
      <c r="H27" s="345" t="s">
        <v>2952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44116</v>
      </c>
      <c r="B28" s="267" t="s">
        <v>3735</v>
      </c>
      <c r="C28" s="268" t="s">
        <v>3736</v>
      </c>
      <c r="D28" s="268" t="s">
        <v>3737</v>
      </c>
      <c r="E28" s="268" t="s">
        <v>584</v>
      </c>
      <c r="F28" s="381">
        <v>1495623</v>
      </c>
      <c r="G28" s="267">
        <v>185.48</v>
      </c>
      <c r="H28" s="345" t="s">
        <v>2952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44116</v>
      </c>
      <c r="B29" s="267" t="s">
        <v>3739</v>
      </c>
      <c r="C29" s="268" t="s">
        <v>3740</v>
      </c>
      <c r="D29" s="268" t="s">
        <v>3741</v>
      </c>
      <c r="E29" s="268" t="s">
        <v>584</v>
      </c>
      <c r="F29" s="381">
        <v>918215</v>
      </c>
      <c r="G29" s="267">
        <v>515.55999999999995</v>
      </c>
      <c r="H29" s="345" t="s">
        <v>2952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B30" s="267"/>
      <c r="C30" s="268"/>
      <c r="D30" s="268"/>
      <c r="E30" s="268"/>
      <c r="F30" s="381"/>
      <c r="G30" s="267"/>
      <c r="H30" s="345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B31" s="267"/>
      <c r="C31" s="268"/>
      <c r="D31" s="268"/>
      <c r="E31" s="268"/>
      <c r="F31" s="381"/>
      <c r="G31" s="267"/>
      <c r="H31" s="345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B32" s="267"/>
      <c r="C32" s="268"/>
      <c r="D32" s="268"/>
      <c r="E32" s="268"/>
      <c r="F32" s="381"/>
      <c r="G32" s="267"/>
      <c r="H32" s="345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2:35">
      <c r="B33" s="267"/>
      <c r="C33" s="268"/>
      <c r="D33" s="268"/>
      <c r="E33" s="268"/>
      <c r="F33" s="381"/>
      <c r="G33" s="267"/>
      <c r="H33" s="345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2:35">
      <c r="B34" s="267"/>
      <c r="C34" s="268"/>
      <c r="D34" s="268"/>
      <c r="E34" s="268"/>
      <c r="F34" s="381"/>
      <c r="G34" s="267"/>
      <c r="H34" s="345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2:35">
      <c r="B35" s="267"/>
      <c r="C35" s="268"/>
      <c r="D35" s="268"/>
      <c r="E35" s="268"/>
      <c r="F35" s="381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2:35">
      <c r="B36" s="267"/>
      <c r="C36" s="268"/>
      <c r="D36" s="268"/>
      <c r="E36" s="268"/>
      <c r="F36" s="381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2:35">
      <c r="B37" s="267"/>
      <c r="C37" s="268"/>
      <c r="D37" s="268"/>
      <c r="E37" s="268"/>
      <c r="F37" s="381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2:35">
      <c r="B38" s="267"/>
      <c r="C38" s="268"/>
      <c r="D38" s="268"/>
      <c r="E38" s="268"/>
      <c r="F38" s="381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2:35">
      <c r="B39" s="267"/>
      <c r="C39" s="268"/>
      <c r="D39" s="268"/>
      <c r="E39" s="268"/>
      <c r="F39" s="381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2:35">
      <c r="B40" s="267"/>
      <c r="C40" s="268"/>
      <c r="D40" s="268"/>
      <c r="E40" s="268"/>
      <c r="F40" s="381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2:35">
      <c r="B41" s="267"/>
      <c r="C41" s="268"/>
      <c r="D41" s="268"/>
      <c r="E41" s="268"/>
      <c r="F41" s="381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2:35">
      <c r="B42" s="267"/>
      <c r="C42" s="268"/>
      <c r="D42" s="268"/>
      <c r="E42" s="268"/>
      <c r="F42" s="381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2:35">
      <c r="B43" s="267"/>
      <c r="C43" s="268"/>
      <c r="D43" s="268"/>
      <c r="E43" s="268"/>
      <c r="F43" s="381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2:35">
      <c r="B44" s="267"/>
      <c r="C44" s="268"/>
      <c r="D44" s="268"/>
      <c r="E44" s="268"/>
      <c r="F44" s="381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2:35">
      <c r="B45" s="267"/>
      <c r="C45" s="268"/>
      <c r="D45" s="268"/>
      <c r="E45" s="268"/>
      <c r="F45" s="381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2:35">
      <c r="B46" s="267"/>
      <c r="C46" s="268"/>
      <c r="D46" s="268"/>
      <c r="E46" s="268"/>
      <c r="F46" s="381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2:35">
      <c r="B47" s="267"/>
      <c r="C47" s="268"/>
      <c r="D47" s="268"/>
      <c r="E47" s="268"/>
      <c r="F47" s="381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2:35">
      <c r="B48" s="267"/>
      <c r="C48" s="268"/>
      <c r="D48" s="268"/>
      <c r="E48" s="268"/>
      <c r="F48" s="381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70" zoomScaleNormal="70" workbookViewId="0">
      <selection activeCell="N26" sqref="N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44117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3642</v>
      </c>
      <c r="K12" s="434">
        <f t="shared" ref="K12" si="3">H12-F12</f>
        <v>10.5</v>
      </c>
      <c r="L12" s="458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8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0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3715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3641</v>
      </c>
      <c r="J15" s="434" t="s">
        <v>3692</v>
      </c>
      <c r="K15" s="434">
        <f t="shared" ref="K15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383">
        <v>7</v>
      </c>
      <c r="B16" s="408">
        <v>44096</v>
      </c>
      <c r="C16" s="415"/>
      <c r="D16" s="448" t="s">
        <v>802</v>
      </c>
      <c r="E16" s="416" t="s">
        <v>600</v>
      </c>
      <c r="F16" s="416" t="s">
        <v>3647</v>
      </c>
      <c r="G16" s="424">
        <v>980</v>
      </c>
      <c r="H16" s="416"/>
      <c r="I16" s="411">
        <v>1150</v>
      </c>
      <c r="J16" s="417" t="s">
        <v>601</v>
      </c>
      <c r="K16" s="417"/>
      <c r="L16" s="460"/>
      <c r="M16" s="417"/>
      <c r="N16" s="418"/>
      <c r="O16" s="419"/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3648</v>
      </c>
      <c r="G17" s="424">
        <v>166</v>
      </c>
      <c r="H17" s="416"/>
      <c r="I17" s="411" t="s">
        <v>3649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3650</v>
      </c>
      <c r="J18" s="434" t="s">
        <v>3657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3651</v>
      </c>
      <c r="J19" s="434" t="s">
        <v>3655</v>
      </c>
      <c r="K19" s="434">
        <f t="shared" ref="K19:K20" si="13">H19-F19</f>
        <v>14</v>
      </c>
      <c r="L19" s="458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27">
        <v>11</v>
      </c>
      <c r="B20" s="428">
        <v>44103</v>
      </c>
      <c r="C20" s="429"/>
      <c r="D20" s="430" t="s">
        <v>3636</v>
      </c>
      <c r="E20" s="431" t="s">
        <v>600</v>
      </c>
      <c r="F20" s="432">
        <v>174</v>
      </c>
      <c r="G20" s="431">
        <v>163</v>
      </c>
      <c r="H20" s="431">
        <v>181.5</v>
      </c>
      <c r="I20" s="433">
        <v>195</v>
      </c>
      <c r="J20" s="434" t="s">
        <v>3713</v>
      </c>
      <c r="K20" s="434">
        <f t="shared" si="13"/>
        <v>7.5</v>
      </c>
      <c r="L20" s="458">
        <f t="shared" ref="L20" si="14">(F20*-0.8)/100</f>
        <v>-1.3920000000000001</v>
      </c>
      <c r="M20" s="435">
        <f t="shared" ref="M20" si="15">(K20+L20)/F20</f>
        <v>3.5103448275862065E-2</v>
      </c>
      <c r="N20" s="436" t="s">
        <v>599</v>
      </c>
      <c r="O20" s="437">
        <v>44113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383">
        <v>12</v>
      </c>
      <c r="B21" s="408">
        <v>44103</v>
      </c>
      <c r="C21" s="415"/>
      <c r="D21" s="448" t="s">
        <v>3658</v>
      </c>
      <c r="E21" s="416" t="s">
        <v>600</v>
      </c>
      <c r="F21" s="416" t="s">
        <v>3659</v>
      </c>
      <c r="G21" s="424">
        <v>735</v>
      </c>
      <c r="H21" s="416"/>
      <c r="I21" s="411" t="s">
        <v>3660</v>
      </c>
      <c r="J21" s="502" t="s">
        <v>601</v>
      </c>
      <c r="K21" s="502"/>
      <c r="L21" s="460"/>
      <c r="M21" s="502"/>
      <c r="N21" s="418"/>
      <c r="O21" s="419"/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3669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3670</v>
      </c>
      <c r="J22" s="443" t="s">
        <v>3681</v>
      </c>
      <c r="K22" s="443">
        <f t="shared" ref="K22:K23" si="16">H22-F22</f>
        <v>147.5</v>
      </c>
      <c r="L22" s="443">
        <f t="shared" ref="L22:L23" si="17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3714</v>
      </c>
      <c r="K23" s="434">
        <f t="shared" si="16"/>
        <v>27</v>
      </c>
      <c r="L23" s="458">
        <f t="shared" si="17"/>
        <v>-4.9520000000000008</v>
      </c>
      <c r="M23" s="435">
        <f t="shared" ref="M23" si="18">(K23+L23)/F23</f>
        <v>3.5618739903069463E-2</v>
      </c>
      <c r="N23" s="436" t="s">
        <v>599</v>
      </c>
      <c r="O23" s="437">
        <v>44113</v>
      </c>
      <c r="Q23" s="421"/>
      <c r="R23" s="422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3680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3699</v>
      </c>
      <c r="E25" s="416" t="s">
        <v>600</v>
      </c>
      <c r="F25" s="416" t="s">
        <v>3700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>
        <v>17</v>
      </c>
      <c r="B26" s="408">
        <v>44113</v>
      </c>
      <c r="C26" s="415"/>
      <c r="D26" s="448" t="s">
        <v>136</v>
      </c>
      <c r="E26" s="416" t="s">
        <v>600</v>
      </c>
      <c r="F26" s="416" t="s">
        <v>3716</v>
      </c>
      <c r="G26" s="424">
        <v>840</v>
      </c>
      <c r="H26" s="416"/>
      <c r="I26" s="411" t="s">
        <v>3717</v>
      </c>
      <c r="J26" s="502" t="s">
        <v>601</v>
      </c>
      <c r="K26" s="502"/>
      <c r="L26" s="460"/>
      <c r="M26" s="502"/>
      <c r="N26" s="418"/>
      <c r="O26" s="419"/>
      <c r="Q26" s="421"/>
      <c r="R26" s="422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8"/>
      <c r="E27" s="416"/>
      <c r="F27" s="416"/>
      <c r="G27" s="424"/>
      <c r="H27" s="416"/>
      <c r="I27" s="411"/>
      <c r="J27" s="502"/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3653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3654</v>
      </c>
      <c r="J40" s="478" t="s">
        <v>3693</v>
      </c>
      <c r="K40" s="478">
        <f t="shared" ref="K40" si="19">H40-F40</f>
        <v>-20</v>
      </c>
      <c r="L40" s="459">
        <f>(F40*-0.07)/100</f>
        <v>-0.43610000000000004</v>
      </c>
      <c r="M40" s="425">
        <f t="shared" ref="M40" si="20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3661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3671</v>
      </c>
      <c r="K41" s="478">
        <f t="shared" ref="K41:K43" si="21">H41-F41</f>
        <v>-27.5</v>
      </c>
      <c r="L41" s="459">
        <f t="shared" ref="L41:L42" si="22">(F41*-0.7)/100</f>
        <v>-6.7725</v>
      </c>
      <c r="M41" s="425">
        <f t="shared" ref="M41:M43" si="23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3662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3652</v>
      </c>
      <c r="J42" s="443" t="s">
        <v>3628</v>
      </c>
      <c r="K42" s="443">
        <f t="shared" si="21"/>
        <v>18.5</v>
      </c>
      <c r="L42" s="457">
        <f t="shared" si="22"/>
        <v>-5.6174999999999997</v>
      </c>
      <c r="M42" s="446">
        <f t="shared" si="23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3663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3645</v>
      </c>
      <c r="K43" s="443">
        <f t="shared" si="21"/>
        <v>5.5</v>
      </c>
      <c r="L43" s="457">
        <f>(F43*-0.07)/100</f>
        <v>-0.23380000000000004</v>
      </c>
      <c r="M43" s="446">
        <f t="shared" si="23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8" t="s">
        <v>3665</v>
      </c>
      <c r="E44" s="416" t="s">
        <v>600</v>
      </c>
      <c r="F44" s="500" t="s">
        <v>3666</v>
      </c>
      <c r="G44" s="424">
        <v>648</v>
      </c>
      <c r="H44" s="416"/>
      <c r="I44" s="411">
        <v>700</v>
      </c>
      <c r="J44" s="500" t="s">
        <v>601</v>
      </c>
      <c r="K44" s="500"/>
      <c r="L44" s="501"/>
      <c r="M44" s="496"/>
      <c r="N44" s="502"/>
      <c r="O44" s="474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3675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3678</v>
      </c>
      <c r="K45" s="443">
        <f t="shared" ref="K45:K48" si="24">H45-F45</f>
        <v>6.5</v>
      </c>
      <c r="L45" s="457">
        <f>(F45*-0.07)/100</f>
        <v>-0.2772</v>
      </c>
      <c r="M45" s="446">
        <f t="shared" ref="M45:M47" si="25">(K45+L45)/F45</f>
        <v>1.5714141414141417E-2</v>
      </c>
      <c r="N45" s="447" t="s">
        <v>599</v>
      </c>
      <c r="O45" s="449">
        <v>44109</v>
      </c>
      <c r="P45" s="7"/>
      <c r="Q45" s="7"/>
      <c r="R45" s="344"/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3682</v>
      </c>
      <c r="K46" s="443">
        <f t="shared" si="24"/>
        <v>62.5</v>
      </c>
      <c r="L46" s="457">
        <f t="shared" ref="L46:L47" si="26">(F46*-0.7)/100</f>
        <v>-17.850000000000001</v>
      </c>
      <c r="M46" s="446">
        <f t="shared" si="25"/>
        <v>1.7509803921568628E-2</v>
      </c>
      <c r="N46" s="447" t="s">
        <v>599</v>
      </c>
      <c r="O46" s="481">
        <v>44110</v>
      </c>
      <c r="P46" s="7"/>
      <c r="Q46" s="7"/>
      <c r="R46" s="344"/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3663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24"/>
        <v>9</v>
      </c>
      <c r="L47" s="457">
        <f t="shared" si="26"/>
        <v>-2.3449999999999998</v>
      </c>
      <c r="M47" s="446">
        <f t="shared" si="25"/>
        <v>1.9865671641791045E-2</v>
      </c>
      <c r="N47" s="447" t="s">
        <v>599</v>
      </c>
      <c r="O47" s="481">
        <v>44110</v>
      </c>
      <c r="P47" s="7"/>
      <c r="Q47" s="7"/>
      <c r="R47" s="344"/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3683</v>
      </c>
      <c r="K48" s="443">
        <f t="shared" si="24"/>
        <v>8</v>
      </c>
      <c r="L48" s="457">
        <f>(F48*-0.07)/100</f>
        <v>-0.19845000000000002</v>
      </c>
      <c r="M48" s="446">
        <f t="shared" ref="M48:M49" si="27">(K48+L48)/F48</f>
        <v>2.7518694885361551E-2</v>
      </c>
      <c r="N48" s="447" t="s">
        <v>599</v>
      </c>
      <c r="O48" s="449">
        <v>44110</v>
      </c>
      <c r="P48" s="7"/>
      <c r="Q48" s="7"/>
      <c r="R48" s="344"/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4" customFormat="1" ht="15" customHeight="1">
      <c r="A49" s="466">
        <v>10</v>
      </c>
      <c r="B49" s="444">
        <v>44111</v>
      </c>
      <c r="C49" s="467"/>
      <c r="D49" s="480" t="s">
        <v>3685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3686</v>
      </c>
      <c r="J49" s="443" t="s">
        <v>3694</v>
      </c>
      <c r="K49" s="443">
        <f t="shared" ref="K49" si="28">H49-F49</f>
        <v>15</v>
      </c>
      <c r="L49" s="457">
        <f t="shared" ref="L49" si="29">(F49*-0.7)/100</f>
        <v>-3.1989999999999998</v>
      </c>
      <c r="M49" s="446">
        <f t="shared" si="27"/>
        <v>2.5822757111597375E-2</v>
      </c>
      <c r="N49" s="447" t="s">
        <v>599</v>
      </c>
      <c r="O49" s="481">
        <v>44112</v>
      </c>
      <c r="P49" s="7"/>
      <c r="Q49" s="7"/>
      <c r="R49" s="344"/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4" customFormat="1" ht="15" customHeight="1">
      <c r="A50" s="466">
        <v>11</v>
      </c>
      <c r="B50" s="444">
        <v>44111</v>
      </c>
      <c r="C50" s="467"/>
      <c r="D50" s="480" t="s">
        <v>3687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3688</v>
      </c>
      <c r="K50" s="443">
        <f t="shared" ref="K50" si="30">H50-F50</f>
        <v>7</v>
      </c>
      <c r="L50" s="457">
        <f>(F50*-0.07)/100</f>
        <v>-0.22330000000000003</v>
      </c>
      <c r="M50" s="446">
        <f t="shared" ref="M50" si="31">(K50+L50)/F50</f>
        <v>2.12435736677116E-2</v>
      </c>
      <c r="N50" s="447" t="s">
        <v>599</v>
      </c>
      <c r="O50" s="449">
        <v>44111</v>
      </c>
      <c r="P50" s="7"/>
      <c r="Q50" s="7"/>
      <c r="R50" s="344"/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4" customFormat="1" ht="15" customHeight="1">
      <c r="A51" s="383">
        <v>12</v>
      </c>
      <c r="B51" s="408">
        <v>44112</v>
      </c>
      <c r="C51" s="415"/>
      <c r="D51" s="448" t="s">
        <v>3696</v>
      </c>
      <c r="E51" s="416" t="s">
        <v>600</v>
      </c>
      <c r="F51" s="500" t="s">
        <v>3697</v>
      </c>
      <c r="G51" s="424">
        <v>3430</v>
      </c>
      <c r="H51" s="416"/>
      <c r="I51" s="411">
        <v>3650</v>
      </c>
      <c r="J51" s="500" t="s">
        <v>601</v>
      </c>
      <c r="K51" s="500"/>
      <c r="L51" s="501"/>
      <c r="M51" s="496"/>
      <c r="N51" s="502"/>
      <c r="O51" s="474"/>
      <c r="P51" s="7"/>
      <c r="Q51" s="7"/>
      <c r="R51" s="344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4" customFormat="1" ht="15" customHeight="1">
      <c r="A52" s="482">
        <v>13</v>
      </c>
      <c r="B52" s="438">
        <v>44112</v>
      </c>
      <c r="C52" s="441"/>
      <c r="D52" s="483" t="s">
        <v>3663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3744</v>
      </c>
      <c r="K52" s="478">
        <f t="shared" ref="K52" si="32">H52-F52</f>
        <v>-11</v>
      </c>
      <c r="L52" s="459">
        <f t="shared" ref="L52" si="33">(F52*-0.7)/100</f>
        <v>-2.3729999999999998</v>
      </c>
      <c r="M52" s="425">
        <f t="shared" ref="M52" si="34">(K52+L52)/F52</f>
        <v>-3.9448377581120943E-2</v>
      </c>
      <c r="N52" s="439" t="s">
        <v>663</v>
      </c>
      <c r="O52" s="426">
        <v>44116</v>
      </c>
      <c r="P52" s="7"/>
      <c r="Q52" s="7"/>
      <c r="R52" s="344"/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4" customFormat="1" ht="15" customHeight="1">
      <c r="A53" s="383"/>
      <c r="B53" s="408"/>
      <c r="C53" s="415"/>
      <c r="D53" s="448"/>
      <c r="E53" s="416"/>
      <c r="F53" s="500"/>
      <c r="G53" s="424"/>
      <c r="H53" s="416"/>
      <c r="I53" s="411"/>
      <c r="J53" s="500"/>
      <c r="K53" s="500"/>
      <c r="L53" s="501"/>
      <c r="M53" s="496"/>
      <c r="N53" s="502"/>
      <c r="O53" s="474"/>
      <c r="P53" s="7"/>
      <c r="Q53" s="7"/>
      <c r="R53" s="344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9" customFormat="1" ht="15" customHeight="1">
      <c r="A54" s="475"/>
      <c r="B54" s="408"/>
      <c r="C54" s="450"/>
      <c r="D54" s="451"/>
      <c r="E54" s="452"/>
      <c r="F54" s="452"/>
      <c r="G54" s="453"/>
      <c r="H54" s="453"/>
      <c r="I54" s="452"/>
      <c r="J54" s="452"/>
      <c r="K54" s="452"/>
      <c r="L54" s="452"/>
      <c r="M54" s="452"/>
      <c r="N54" s="452"/>
      <c r="O54" s="452"/>
      <c r="P54" s="64"/>
      <c r="Q54" s="64"/>
      <c r="R54" s="414"/>
      <c r="S54" s="6"/>
      <c r="T54" s="6"/>
      <c r="U54" s="6"/>
      <c r="V54" s="6"/>
      <c r="W54" s="6"/>
      <c r="X54" s="6"/>
      <c r="Y54" s="6"/>
      <c r="Z54" s="6"/>
      <c r="AA54" s="6"/>
    </row>
    <row r="55" spans="1:34" ht="15" customHeight="1">
      <c r="A55" s="5"/>
      <c r="B55" s="476"/>
      <c r="C55" s="5"/>
      <c r="D55" s="5"/>
      <c r="E55" s="5"/>
      <c r="F55" s="82"/>
      <c r="G55" s="82"/>
      <c r="H55" s="82"/>
      <c r="I55" s="82"/>
      <c r="J55" s="42"/>
      <c r="K55" s="82"/>
      <c r="L55" s="82"/>
      <c r="M55" s="35"/>
      <c r="N55" s="477"/>
      <c r="O55" s="477"/>
      <c r="P55" s="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5"/>
      <c r="B56" s="476"/>
      <c r="C56" s="5"/>
      <c r="D56" s="5"/>
      <c r="E56" s="5"/>
      <c r="F56" s="82"/>
      <c r="G56" s="82"/>
      <c r="H56" s="82"/>
      <c r="I56" s="82"/>
      <c r="J56" s="42"/>
      <c r="K56" s="82"/>
      <c r="L56" s="82"/>
      <c r="M56" s="35"/>
      <c r="N56" s="477"/>
      <c r="O56" s="477"/>
      <c r="P56" s="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44.25" customHeight="1">
      <c r="A57" s="23" t="s">
        <v>603</v>
      </c>
      <c r="B57" s="39"/>
      <c r="C57" s="39"/>
      <c r="D57" s="40"/>
      <c r="E57" s="36"/>
      <c r="F57" s="36"/>
      <c r="G57" s="35"/>
      <c r="H57" s="35" t="s">
        <v>3632</v>
      </c>
      <c r="I57" s="36"/>
      <c r="J57" s="17"/>
      <c r="K57" s="79"/>
      <c r="L57" s="80"/>
      <c r="M57" s="79"/>
      <c r="N57" s="81"/>
      <c r="O57" s="79"/>
      <c r="P57" s="7"/>
      <c r="Q57" s="16"/>
      <c r="R57" s="12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4" s="6" customFormat="1">
      <c r="A58" s="29" t="s">
        <v>604</v>
      </c>
      <c r="B58" s="23"/>
      <c r="C58" s="23"/>
      <c r="D58" s="23"/>
      <c r="E58" s="5"/>
      <c r="F58" s="30" t="s">
        <v>605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607</v>
      </c>
      <c r="G59" s="41"/>
      <c r="H59" s="42"/>
      <c r="I59" s="82"/>
      <c r="J59" s="17"/>
      <c r="K59" s="83"/>
      <c r="L59" s="84"/>
      <c r="M59" s="85"/>
      <c r="N59" s="86"/>
      <c r="O59" s="87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1"/>
      <c r="K60" s="68"/>
      <c r="L60" s="69"/>
      <c r="M60" s="17"/>
      <c r="N60" s="72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614</v>
      </c>
      <c r="B61" s="43"/>
      <c r="C61" s="43"/>
      <c r="D61" s="43"/>
      <c r="E61" s="32"/>
      <c r="F61" s="17"/>
      <c r="G61" s="12"/>
      <c r="H61" s="17"/>
      <c r="I61" s="12"/>
      <c r="J61" s="88"/>
      <c r="K61" s="12"/>
      <c r="L61" s="12"/>
      <c r="M61" s="12"/>
      <c r="N61" s="12"/>
      <c r="O61" s="89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609</v>
      </c>
      <c r="H62" s="21" t="s">
        <v>592</v>
      </c>
      <c r="I62" s="21" t="s">
        <v>593</v>
      </c>
      <c r="J62" s="20" t="s">
        <v>594</v>
      </c>
      <c r="K62" s="77" t="s">
        <v>615</v>
      </c>
      <c r="L62" s="63" t="s">
        <v>3630</v>
      </c>
      <c r="M62" s="77" t="s">
        <v>611</v>
      </c>
      <c r="N62" s="21" t="s">
        <v>612</v>
      </c>
      <c r="O62" s="20" t="s">
        <v>597</v>
      </c>
      <c r="P62" s="90" t="s">
        <v>598</v>
      </c>
      <c r="Q62" s="4"/>
      <c r="R62" s="17"/>
      <c r="S62" s="6"/>
      <c r="Y62" s="6"/>
      <c r="Z62" s="6"/>
    </row>
    <row r="63" spans="1:34" s="404" customFormat="1" ht="14.25" customHeight="1">
      <c r="A63" s="466">
        <v>1</v>
      </c>
      <c r="B63" s="444">
        <v>44105</v>
      </c>
      <c r="C63" s="473"/>
      <c r="D63" s="489" t="s">
        <v>3667</v>
      </c>
      <c r="E63" s="472" t="s">
        <v>600</v>
      </c>
      <c r="F63" s="445">
        <v>1435.5</v>
      </c>
      <c r="G63" s="445">
        <v>1415</v>
      </c>
      <c r="H63" s="445">
        <v>1446</v>
      </c>
      <c r="I63" s="445" t="s">
        <v>3668</v>
      </c>
      <c r="J63" s="443" t="s">
        <v>707</v>
      </c>
      <c r="K63" s="443">
        <f t="shared" ref="K63:K68" si="35">H63-F63</f>
        <v>10.5</v>
      </c>
      <c r="L63" s="457">
        <f t="shared" ref="L63:L68" si="36">(H63*N63)*0.035%</f>
        <v>354.27000000000004</v>
      </c>
      <c r="M63" s="519">
        <f t="shared" ref="M63" si="37">(K63*N63)-L63</f>
        <v>6995.73</v>
      </c>
      <c r="N63" s="443">
        <v>700</v>
      </c>
      <c r="O63" s="447" t="s">
        <v>599</v>
      </c>
      <c r="P63" s="449">
        <v>44105</v>
      </c>
      <c r="Q63" s="391"/>
      <c r="R63" s="344" t="s">
        <v>3186</v>
      </c>
      <c r="S63" s="40"/>
      <c r="Y63" s="40"/>
      <c r="Z63" s="40"/>
    </row>
    <row r="64" spans="1:34" s="404" customFormat="1" ht="14.25" customHeight="1">
      <c r="A64" s="466">
        <v>2</v>
      </c>
      <c r="B64" s="444">
        <v>44109</v>
      </c>
      <c r="C64" s="473"/>
      <c r="D64" s="489" t="s">
        <v>3676</v>
      </c>
      <c r="E64" s="472" t="s">
        <v>600</v>
      </c>
      <c r="F64" s="445">
        <v>2021.5</v>
      </c>
      <c r="G64" s="445">
        <v>1975</v>
      </c>
      <c r="H64" s="445">
        <v>2052.5</v>
      </c>
      <c r="I64" s="445">
        <v>2100</v>
      </c>
      <c r="J64" s="443" t="s">
        <v>3684</v>
      </c>
      <c r="K64" s="443">
        <f t="shared" si="35"/>
        <v>31</v>
      </c>
      <c r="L64" s="457">
        <f t="shared" si="36"/>
        <v>215.51250000000002</v>
      </c>
      <c r="M64" s="519">
        <f t="shared" ref="M64:M65" si="38">(K64*N64)-L64</f>
        <v>9084.4874999999993</v>
      </c>
      <c r="N64" s="443">
        <v>300</v>
      </c>
      <c r="O64" s="447" t="s">
        <v>599</v>
      </c>
      <c r="P64" s="481">
        <v>44110</v>
      </c>
      <c r="Q64" s="391"/>
      <c r="R64" s="344"/>
      <c r="S64" s="40"/>
      <c r="Y64" s="40"/>
      <c r="Z64" s="40"/>
    </row>
    <row r="65" spans="1:26" s="404" customFormat="1" ht="14.25" customHeight="1">
      <c r="A65" s="466">
        <v>3</v>
      </c>
      <c r="B65" s="444">
        <v>44111</v>
      </c>
      <c r="C65" s="473"/>
      <c r="D65" s="489" t="s">
        <v>3667</v>
      </c>
      <c r="E65" s="472" t="s">
        <v>600</v>
      </c>
      <c r="F65" s="445">
        <v>1433.5</v>
      </c>
      <c r="G65" s="445">
        <v>1415</v>
      </c>
      <c r="H65" s="445">
        <v>1444</v>
      </c>
      <c r="I65" s="445" t="s">
        <v>3668</v>
      </c>
      <c r="J65" s="443" t="s">
        <v>707</v>
      </c>
      <c r="K65" s="443">
        <f t="shared" si="35"/>
        <v>10.5</v>
      </c>
      <c r="L65" s="457">
        <f t="shared" si="36"/>
        <v>353.78000000000003</v>
      </c>
      <c r="M65" s="519">
        <f t="shared" si="38"/>
        <v>6996.22</v>
      </c>
      <c r="N65" s="443">
        <v>700</v>
      </c>
      <c r="O65" s="447" t="s">
        <v>599</v>
      </c>
      <c r="P65" s="449">
        <v>44111</v>
      </c>
      <c r="Q65" s="391"/>
      <c r="R65" s="344"/>
      <c r="S65" s="40"/>
      <c r="Y65" s="40"/>
      <c r="Z65" s="40"/>
    </row>
    <row r="66" spans="1:26" s="404" customFormat="1" ht="14.25" customHeight="1">
      <c r="A66" s="466">
        <v>4</v>
      </c>
      <c r="B66" s="444">
        <v>44112</v>
      </c>
      <c r="C66" s="473"/>
      <c r="D66" s="489" t="s">
        <v>3676</v>
      </c>
      <c r="E66" s="472" t="s">
        <v>600</v>
      </c>
      <c r="F66" s="445">
        <v>2087.5</v>
      </c>
      <c r="G66" s="445">
        <v>2048</v>
      </c>
      <c r="H66" s="445">
        <v>2112.5</v>
      </c>
      <c r="I66" s="445" t="s">
        <v>3698</v>
      </c>
      <c r="J66" s="443" t="s">
        <v>743</v>
      </c>
      <c r="K66" s="443">
        <f t="shared" si="35"/>
        <v>25</v>
      </c>
      <c r="L66" s="457">
        <f t="shared" si="36"/>
        <v>221.81250000000003</v>
      </c>
      <c r="M66" s="519">
        <f t="shared" ref="M66" si="39">(K66*N66)-L66</f>
        <v>7278.1875</v>
      </c>
      <c r="N66" s="443">
        <v>300</v>
      </c>
      <c r="O66" s="447" t="s">
        <v>599</v>
      </c>
      <c r="P66" s="481">
        <v>44113</v>
      </c>
      <c r="Q66" s="391"/>
      <c r="R66" s="344"/>
      <c r="S66" s="40"/>
      <c r="Y66" s="40"/>
      <c r="Z66" s="40"/>
    </row>
    <row r="67" spans="1:26" s="404" customFormat="1" ht="14.25" customHeight="1">
      <c r="A67" s="466">
        <v>5</v>
      </c>
      <c r="B67" s="444">
        <v>44112</v>
      </c>
      <c r="C67" s="473"/>
      <c r="D67" s="489" t="s">
        <v>3701</v>
      </c>
      <c r="E67" s="472" t="s">
        <v>600</v>
      </c>
      <c r="F67" s="445">
        <v>1028</v>
      </c>
      <c r="G67" s="445">
        <v>1013</v>
      </c>
      <c r="H67" s="445">
        <v>1040</v>
      </c>
      <c r="I67" s="445" t="s">
        <v>3702</v>
      </c>
      <c r="J67" s="443" t="s">
        <v>3703</v>
      </c>
      <c r="K67" s="443">
        <f t="shared" si="35"/>
        <v>12</v>
      </c>
      <c r="L67" s="457">
        <f t="shared" si="36"/>
        <v>309.40000000000003</v>
      </c>
      <c r="M67" s="519">
        <f t="shared" ref="M67" si="40">(K67*N67)-L67</f>
        <v>9890.6</v>
      </c>
      <c r="N67" s="443">
        <v>850</v>
      </c>
      <c r="O67" s="447" t="s">
        <v>599</v>
      </c>
      <c r="P67" s="449">
        <v>44112</v>
      </c>
      <c r="Q67" s="391"/>
      <c r="R67" s="344"/>
      <c r="S67" s="40"/>
      <c r="Y67" s="40"/>
      <c r="Z67" s="40"/>
    </row>
    <row r="68" spans="1:26" s="404" customFormat="1" ht="14.25" customHeight="1">
      <c r="A68" s="466">
        <v>6</v>
      </c>
      <c r="B68" s="444">
        <v>44112</v>
      </c>
      <c r="C68" s="473"/>
      <c r="D68" s="489" t="s">
        <v>3704</v>
      </c>
      <c r="E68" s="472" t="s">
        <v>600</v>
      </c>
      <c r="F68" s="445">
        <v>1450</v>
      </c>
      <c r="G68" s="445">
        <v>1432</v>
      </c>
      <c r="H68" s="445">
        <v>1460</v>
      </c>
      <c r="I68" s="445">
        <v>1480</v>
      </c>
      <c r="J68" s="443" t="s">
        <v>3705</v>
      </c>
      <c r="K68" s="443">
        <f t="shared" si="35"/>
        <v>10</v>
      </c>
      <c r="L68" s="457">
        <f t="shared" si="36"/>
        <v>357.70000000000005</v>
      </c>
      <c r="M68" s="519">
        <f t="shared" ref="M68:M69" si="41">(K68*N68)-L68</f>
        <v>6642.3</v>
      </c>
      <c r="N68" s="443">
        <v>700</v>
      </c>
      <c r="O68" s="447" t="s">
        <v>599</v>
      </c>
      <c r="P68" s="449">
        <v>44112</v>
      </c>
      <c r="Q68" s="391"/>
      <c r="R68" s="344"/>
      <c r="S68" s="40"/>
      <c r="Y68" s="40"/>
      <c r="Z68" s="40"/>
    </row>
    <row r="69" spans="1:26" s="404" customFormat="1" ht="14.25" customHeight="1">
      <c r="A69" s="466">
        <v>7</v>
      </c>
      <c r="B69" s="444">
        <v>44113</v>
      </c>
      <c r="C69" s="473"/>
      <c r="D69" s="489" t="s">
        <v>3676</v>
      </c>
      <c r="E69" s="472" t="s">
        <v>600</v>
      </c>
      <c r="F69" s="445">
        <v>2064.5</v>
      </c>
      <c r="G69" s="445">
        <v>2020</v>
      </c>
      <c r="H69" s="445">
        <v>2091.5</v>
      </c>
      <c r="I69" s="445" t="s">
        <v>3718</v>
      </c>
      <c r="J69" s="443" t="s">
        <v>3742</v>
      </c>
      <c r="K69" s="443">
        <f t="shared" ref="K69" si="42">H69-F69</f>
        <v>27</v>
      </c>
      <c r="L69" s="457">
        <f t="shared" ref="L69" si="43">(H69*N69)*0.035%</f>
        <v>219.60750000000004</v>
      </c>
      <c r="M69" s="519">
        <f t="shared" si="41"/>
        <v>7880.3924999999999</v>
      </c>
      <c r="N69" s="443">
        <v>300</v>
      </c>
      <c r="O69" s="447" t="s">
        <v>599</v>
      </c>
      <c r="P69" s="481">
        <v>44116</v>
      </c>
      <c r="Q69" s="391"/>
      <c r="R69" s="344"/>
      <c r="S69" s="40"/>
      <c r="Y69" s="40"/>
      <c r="Z69" s="40"/>
    </row>
    <row r="70" spans="1:26" s="404" customFormat="1" ht="14.25" customHeight="1">
      <c r="A70" s="524">
        <v>8</v>
      </c>
      <c r="B70" s="525">
        <v>44116</v>
      </c>
      <c r="C70" s="526"/>
      <c r="D70" s="527" t="s">
        <v>3667</v>
      </c>
      <c r="E70" s="517" t="s">
        <v>600</v>
      </c>
      <c r="F70" s="488">
        <v>1457</v>
      </c>
      <c r="G70" s="488">
        <v>1440</v>
      </c>
      <c r="H70" s="488">
        <v>1440</v>
      </c>
      <c r="I70" s="488">
        <v>1490</v>
      </c>
      <c r="J70" s="478" t="s">
        <v>3743</v>
      </c>
      <c r="K70" s="478">
        <f t="shared" ref="K70" si="44">H70-F70</f>
        <v>-17</v>
      </c>
      <c r="L70" s="459">
        <f t="shared" ref="L70" si="45">(H70*N70)*0.035%</f>
        <v>352.80000000000007</v>
      </c>
      <c r="M70" s="528">
        <f t="shared" ref="M70" si="46">(K70*N70)-L70</f>
        <v>-12252.8</v>
      </c>
      <c r="N70" s="478">
        <v>700</v>
      </c>
      <c r="O70" s="439" t="s">
        <v>663</v>
      </c>
      <c r="P70" s="518">
        <v>44116</v>
      </c>
      <c r="Q70" s="391"/>
      <c r="R70" s="344"/>
      <c r="S70" s="40"/>
      <c r="Y70" s="40"/>
      <c r="Z70" s="40"/>
    </row>
    <row r="71" spans="1:26" s="404" customFormat="1" ht="14.25" customHeight="1">
      <c r="A71" s="511">
        <v>9</v>
      </c>
      <c r="B71" s="520">
        <v>44116</v>
      </c>
      <c r="C71" s="521"/>
      <c r="D71" s="390" t="s">
        <v>3745</v>
      </c>
      <c r="E71" s="510" t="s">
        <v>600</v>
      </c>
      <c r="F71" s="522" t="s">
        <v>3746</v>
      </c>
      <c r="G71" s="456">
        <v>157.5</v>
      </c>
      <c r="H71" s="456"/>
      <c r="I71" s="456">
        <v>168</v>
      </c>
      <c r="J71" s="511" t="s">
        <v>601</v>
      </c>
      <c r="K71" s="511"/>
      <c r="L71" s="512"/>
      <c r="M71" s="512"/>
      <c r="N71" s="456"/>
      <c r="O71" s="417"/>
      <c r="P71" s="504"/>
      <c r="Q71" s="391"/>
      <c r="R71" s="344"/>
      <c r="S71" s="40"/>
      <c r="Y71" s="40"/>
      <c r="Z71" s="40"/>
    </row>
    <row r="72" spans="1:26" s="404" customFormat="1" ht="14.25" customHeight="1">
      <c r="A72" s="523"/>
      <c r="B72" s="520"/>
      <c r="C72" s="521"/>
      <c r="D72" s="509"/>
      <c r="E72" s="510"/>
      <c r="F72" s="456"/>
      <c r="G72" s="456"/>
      <c r="H72" s="456"/>
      <c r="I72" s="456"/>
      <c r="J72" s="511"/>
      <c r="K72" s="511"/>
      <c r="L72" s="511"/>
      <c r="M72" s="512"/>
      <c r="N72" s="456"/>
      <c r="O72" s="417"/>
      <c r="P72" s="474"/>
      <c r="Q72" s="391"/>
      <c r="R72" s="344"/>
      <c r="S72" s="40"/>
      <c r="Y72" s="40"/>
      <c r="Z72" s="40"/>
    </row>
    <row r="73" spans="1:26" s="404" customFormat="1" ht="13.9" customHeight="1">
      <c r="A73" s="511"/>
      <c r="B73" s="520"/>
      <c r="C73" s="521"/>
      <c r="D73" s="390"/>
      <c r="E73" s="510"/>
      <c r="F73" s="522"/>
      <c r="G73" s="456"/>
      <c r="H73" s="456"/>
      <c r="I73" s="456"/>
      <c r="J73" s="511"/>
      <c r="K73" s="511"/>
      <c r="L73" s="512"/>
      <c r="M73" s="512"/>
      <c r="N73" s="456"/>
      <c r="O73" s="417"/>
      <c r="P73" s="474"/>
      <c r="Q73" s="391"/>
      <c r="R73" s="344"/>
      <c r="S73" s="40"/>
      <c r="Y73" s="40"/>
      <c r="Z73" s="40"/>
    </row>
    <row r="74" spans="1:26" s="404" customFormat="1" ht="13.9" customHeight="1">
      <c r="A74" s="523"/>
      <c r="B74" s="520"/>
      <c r="C74" s="521"/>
      <c r="D74" s="509"/>
      <c r="E74" s="510"/>
      <c r="F74" s="456"/>
      <c r="G74" s="456"/>
      <c r="H74" s="456"/>
      <c r="I74" s="456"/>
      <c r="J74" s="511"/>
      <c r="K74" s="511"/>
      <c r="L74" s="513"/>
      <c r="M74" s="512"/>
      <c r="N74" s="456"/>
      <c r="O74" s="417"/>
      <c r="P74" s="474"/>
      <c r="Q74" s="391"/>
      <c r="R74" s="344"/>
      <c r="S74" s="40"/>
      <c r="Y74" s="40"/>
      <c r="Z74" s="40"/>
    </row>
    <row r="75" spans="1:26" s="404" customFormat="1" ht="13.9" customHeight="1">
      <c r="A75" s="523"/>
      <c r="B75" s="520"/>
      <c r="C75" s="521"/>
      <c r="D75" s="509"/>
      <c r="E75" s="510"/>
      <c r="F75" s="456"/>
      <c r="G75" s="456"/>
      <c r="H75" s="456"/>
      <c r="I75" s="456"/>
      <c r="J75" s="511"/>
      <c r="K75" s="511"/>
      <c r="L75" s="512"/>
      <c r="M75" s="512"/>
      <c r="N75" s="456"/>
      <c r="O75" s="417"/>
      <c r="P75" s="504"/>
      <c r="Q75" s="391"/>
      <c r="R75" s="344"/>
      <c r="S75" s="40"/>
      <c r="Y75" s="40"/>
      <c r="Z75" s="40"/>
    </row>
    <row r="76" spans="1:26" s="404" customFormat="1" ht="13.9" customHeight="1">
      <c r="A76" s="511"/>
      <c r="B76" s="520"/>
      <c r="C76" s="521"/>
      <c r="D76" s="390"/>
      <c r="E76" s="510"/>
      <c r="F76" s="522"/>
      <c r="G76" s="456"/>
      <c r="H76" s="456"/>
      <c r="I76" s="456"/>
      <c r="J76" s="511"/>
      <c r="K76" s="511"/>
      <c r="L76" s="512"/>
      <c r="M76" s="512"/>
      <c r="N76" s="456"/>
      <c r="O76" s="417"/>
      <c r="P76" s="474"/>
      <c r="Q76" s="391"/>
      <c r="R76" s="344"/>
      <c r="S76" s="40"/>
      <c r="Y76" s="40"/>
      <c r="Z76" s="40"/>
    </row>
    <row r="77" spans="1:26" s="404" customFormat="1" ht="13.9" customHeight="1">
      <c r="A77" s="511"/>
      <c r="B77" s="520"/>
      <c r="C77" s="521"/>
      <c r="D77" s="390"/>
      <c r="E77" s="510"/>
      <c r="F77" s="522"/>
      <c r="G77" s="456"/>
      <c r="H77" s="456"/>
      <c r="I77" s="456"/>
      <c r="J77" s="511"/>
      <c r="K77" s="511"/>
      <c r="L77" s="512"/>
      <c r="M77" s="512"/>
      <c r="N77" s="456"/>
      <c r="O77" s="417"/>
      <c r="P77" s="504"/>
      <c r="Q77" s="391"/>
      <c r="R77" s="344"/>
      <c r="S77" s="40"/>
      <c r="Y77" s="40"/>
      <c r="Z77" s="40"/>
    </row>
    <row r="78" spans="1:26" s="404" customFormat="1" ht="13.9" customHeight="1">
      <c r="A78" s="523"/>
      <c r="B78" s="520"/>
      <c r="C78" s="521"/>
      <c r="D78" s="509"/>
      <c r="E78" s="510"/>
      <c r="F78" s="456"/>
      <c r="G78" s="456"/>
      <c r="H78" s="456"/>
      <c r="I78" s="511"/>
      <c r="J78" s="511"/>
      <c r="K78" s="511"/>
      <c r="L78" s="511"/>
      <c r="M78" s="511"/>
      <c r="N78" s="511"/>
      <c r="O78" s="511"/>
      <c r="P78" s="511"/>
      <c r="Q78" s="391"/>
      <c r="R78" s="344"/>
      <c r="S78" s="40"/>
      <c r="Y78" s="40"/>
      <c r="Z78" s="40"/>
    </row>
    <row r="79" spans="1:26" s="404" customFormat="1" ht="13.9" customHeight="1">
      <c r="A79" s="523"/>
      <c r="B79" s="520"/>
      <c r="C79" s="521"/>
      <c r="D79" s="509"/>
      <c r="E79" s="510"/>
      <c r="F79" s="456"/>
      <c r="G79" s="456"/>
      <c r="H79" s="456"/>
      <c r="I79" s="511"/>
      <c r="J79" s="511"/>
      <c r="K79" s="511"/>
      <c r="L79" s="511"/>
      <c r="M79" s="511"/>
      <c r="N79" s="511"/>
      <c r="O79" s="511"/>
      <c r="P79" s="511"/>
      <c r="Q79" s="391"/>
      <c r="R79" s="344"/>
      <c r="S79" s="40"/>
      <c r="Y79" s="40"/>
      <c r="Z79" s="40"/>
    </row>
    <row r="80" spans="1:26" s="404" customFormat="1" ht="13.9" customHeight="1">
      <c r="A80" s="523"/>
      <c r="B80" s="520"/>
      <c r="C80" s="521"/>
      <c r="D80" s="509"/>
      <c r="E80" s="510"/>
      <c r="F80" s="456"/>
      <c r="G80" s="456"/>
      <c r="H80" s="456"/>
      <c r="I80" s="377"/>
      <c r="J80" s="377"/>
      <c r="K80" s="377"/>
      <c r="L80" s="377"/>
      <c r="M80" s="377"/>
      <c r="N80" s="377"/>
      <c r="O80" s="377"/>
      <c r="P80" s="377"/>
      <c r="Q80" s="391"/>
      <c r="R80" s="344"/>
      <c r="S80" s="40"/>
      <c r="Y80" s="40"/>
      <c r="Z80" s="40"/>
    </row>
    <row r="81" spans="1:34" s="9" customFormat="1" ht="15">
      <c r="A81" s="378"/>
      <c r="B81" s="379"/>
      <c r="C81" s="379"/>
      <c r="D81" s="380"/>
      <c r="E81" s="378"/>
      <c r="F81" s="386"/>
      <c r="G81" s="378"/>
      <c r="H81" s="378"/>
      <c r="I81" s="378"/>
      <c r="J81" s="379"/>
      <c r="K81" s="79"/>
      <c r="L81" s="378"/>
      <c r="M81" s="378"/>
      <c r="N81" s="378"/>
      <c r="O81" s="387"/>
      <c r="P81" s="4"/>
      <c r="Q81" s="4"/>
      <c r="R81" s="93"/>
      <c r="S81" s="6"/>
      <c r="Y81" s="6"/>
      <c r="Z81" s="6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1"/>
      <c r="L82" s="91"/>
      <c r="M82" s="17"/>
      <c r="N82" s="16"/>
      <c r="O82" s="92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5">
      <c r="A83" s="50" t="s">
        <v>616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8.25">
      <c r="A84" s="21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52" t="s">
        <v>609</v>
      </c>
      <c r="H84" s="21" t="s">
        <v>592</v>
      </c>
      <c r="I84" s="21" t="s">
        <v>593</v>
      </c>
      <c r="J84" s="20" t="s">
        <v>594</v>
      </c>
      <c r="K84" s="20" t="s">
        <v>617</v>
      </c>
      <c r="L84" s="63" t="s">
        <v>3630</v>
      </c>
      <c r="M84" s="77" t="s">
        <v>611</v>
      </c>
      <c r="N84" s="21" t="s">
        <v>612</v>
      </c>
      <c r="O84" s="21" t="s">
        <v>597</v>
      </c>
      <c r="P84" s="22" t="s">
        <v>598</v>
      </c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0" customFormat="1" ht="14.25">
      <c r="A85" s="470">
        <v>1</v>
      </c>
      <c r="B85" s="486">
        <v>44103</v>
      </c>
      <c r="C85" s="486"/>
      <c r="D85" s="487" t="s">
        <v>3656</v>
      </c>
      <c r="E85" s="488" t="s">
        <v>600</v>
      </c>
      <c r="F85" s="488">
        <v>57</v>
      </c>
      <c r="G85" s="484"/>
      <c r="H85" s="484">
        <v>0</v>
      </c>
      <c r="I85" s="488">
        <v>120</v>
      </c>
      <c r="J85" s="478" t="s">
        <v>3672</v>
      </c>
      <c r="K85" s="478">
        <f t="shared" ref="K85" si="47">H85-F85</f>
        <v>-57</v>
      </c>
      <c r="L85" s="478">
        <v>100</v>
      </c>
      <c r="M85" s="478">
        <f t="shared" ref="M85" si="48">(K85*N85)-100</f>
        <v>-4375</v>
      </c>
      <c r="N85" s="478">
        <v>75</v>
      </c>
      <c r="O85" s="439" t="s">
        <v>663</v>
      </c>
      <c r="P85" s="426">
        <v>44105</v>
      </c>
      <c r="Q85" s="391"/>
      <c r="R85" s="344" t="s">
        <v>3186</v>
      </c>
      <c r="Z85" s="404"/>
      <c r="AA85" s="404"/>
      <c r="AB85" s="404"/>
      <c r="AC85" s="404"/>
      <c r="AD85" s="404"/>
      <c r="AE85" s="404"/>
      <c r="AF85" s="404"/>
      <c r="AG85" s="404"/>
      <c r="AH85" s="404"/>
    </row>
    <row r="86" spans="1:34" s="404" customFormat="1" ht="14.25" customHeight="1">
      <c r="A86" s="466">
        <v>2</v>
      </c>
      <c r="B86" s="444">
        <v>44109</v>
      </c>
      <c r="C86" s="473"/>
      <c r="D86" s="489" t="s">
        <v>3677</v>
      </c>
      <c r="E86" s="472" t="s">
        <v>600</v>
      </c>
      <c r="F86" s="445">
        <v>76.5</v>
      </c>
      <c r="G86" s="445">
        <v>35</v>
      </c>
      <c r="H86" s="445">
        <v>91</v>
      </c>
      <c r="I86" s="445">
        <v>150</v>
      </c>
      <c r="J86" s="443" t="s">
        <v>3690</v>
      </c>
      <c r="K86" s="443">
        <f t="shared" ref="K86" si="49">H86-F86</f>
        <v>14.5</v>
      </c>
      <c r="L86" s="457">
        <v>100</v>
      </c>
      <c r="M86" s="443">
        <f t="shared" ref="M86" si="50">(K86*N86)-100</f>
        <v>987.5</v>
      </c>
      <c r="N86" s="443">
        <v>75</v>
      </c>
      <c r="O86" s="447" t="s">
        <v>599</v>
      </c>
      <c r="P86" s="449">
        <v>44109</v>
      </c>
      <c r="Q86" s="391"/>
      <c r="R86" s="344"/>
      <c r="S86" s="40"/>
      <c r="Y86" s="40"/>
      <c r="Z86" s="40"/>
    </row>
    <row r="87" spans="1:34" s="404" customFormat="1" ht="14.25" customHeight="1">
      <c r="A87" s="466">
        <v>3</v>
      </c>
      <c r="B87" s="444">
        <v>44111</v>
      </c>
      <c r="C87" s="473"/>
      <c r="D87" s="489" t="s">
        <v>3689</v>
      </c>
      <c r="E87" s="472" t="s">
        <v>600</v>
      </c>
      <c r="F87" s="445">
        <v>49</v>
      </c>
      <c r="G87" s="445"/>
      <c r="H87" s="445">
        <v>62</v>
      </c>
      <c r="I87" s="445">
        <v>100</v>
      </c>
      <c r="J87" s="443" t="s">
        <v>3691</v>
      </c>
      <c r="K87" s="443">
        <f t="shared" ref="K87:K88" si="51">H87-F87</f>
        <v>13</v>
      </c>
      <c r="L87" s="457">
        <v>100</v>
      </c>
      <c r="M87" s="443">
        <f t="shared" ref="M87:M88" si="52">(K87*N87)-100</f>
        <v>875</v>
      </c>
      <c r="N87" s="443">
        <v>75</v>
      </c>
      <c r="O87" s="447" t="s">
        <v>599</v>
      </c>
      <c r="P87" s="449">
        <v>44111</v>
      </c>
      <c r="Q87" s="391"/>
      <c r="R87" s="344"/>
      <c r="S87" s="40"/>
      <c r="Y87" s="40"/>
      <c r="Z87" s="40"/>
    </row>
    <row r="88" spans="1:34" s="40" customFormat="1" ht="14.25">
      <c r="A88" s="470">
        <v>4</v>
      </c>
      <c r="B88" s="486">
        <v>44111</v>
      </c>
      <c r="C88" s="486"/>
      <c r="D88" s="487" t="s">
        <v>3689</v>
      </c>
      <c r="E88" s="488" t="s">
        <v>600</v>
      </c>
      <c r="F88" s="488">
        <v>40</v>
      </c>
      <c r="G88" s="484"/>
      <c r="H88" s="484">
        <v>0</v>
      </c>
      <c r="I88" s="488">
        <v>80</v>
      </c>
      <c r="J88" s="478" t="s">
        <v>3695</v>
      </c>
      <c r="K88" s="478">
        <f t="shared" si="51"/>
        <v>-40</v>
      </c>
      <c r="L88" s="478">
        <v>100</v>
      </c>
      <c r="M88" s="478">
        <f t="shared" si="52"/>
        <v>-3100</v>
      </c>
      <c r="N88" s="478">
        <v>75</v>
      </c>
      <c r="O88" s="439" t="s">
        <v>663</v>
      </c>
      <c r="P88" s="426">
        <v>44112</v>
      </c>
      <c r="Q88" s="391"/>
      <c r="R88" s="344"/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79"/>
      <c r="B89" s="454"/>
      <c r="C89" s="454"/>
      <c r="D89" s="455"/>
      <c r="E89" s="456"/>
      <c r="F89" s="456"/>
      <c r="G89" s="424"/>
      <c r="H89" s="424"/>
      <c r="I89" s="456"/>
      <c r="J89" s="377"/>
      <c r="K89" s="377"/>
      <c r="L89" s="377"/>
      <c r="M89" s="377"/>
      <c r="N89" s="377"/>
      <c r="O89" s="377"/>
      <c r="P89" s="377"/>
      <c r="Q89" s="391"/>
      <c r="R89" s="344"/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79"/>
      <c r="B90" s="454"/>
      <c r="C90" s="454"/>
      <c r="D90" s="455"/>
      <c r="E90" s="456"/>
      <c r="F90" s="456"/>
      <c r="G90" s="424"/>
      <c r="H90" s="424"/>
      <c r="I90" s="456"/>
      <c r="J90" s="377"/>
      <c r="K90" s="377"/>
      <c r="L90" s="377"/>
      <c r="M90" s="377"/>
      <c r="N90" s="377"/>
      <c r="O90" s="377"/>
      <c r="P90" s="377"/>
      <c r="Q90" s="391"/>
      <c r="R90" s="344"/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36"/>
      <c r="B91" s="491"/>
      <c r="C91" s="491"/>
      <c r="D91" s="492"/>
      <c r="E91" s="493"/>
      <c r="F91" s="493"/>
      <c r="G91" s="494"/>
      <c r="H91" s="494"/>
      <c r="I91" s="493"/>
      <c r="J91" s="477"/>
      <c r="K91" s="477"/>
      <c r="L91" s="477"/>
      <c r="M91" s="477"/>
      <c r="N91" s="477"/>
      <c r="O91" s="477"/>
      <c r="P91" s="477"/>
      <c r="Q91" s="391"/>
      <c r="R91" s="344"/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36"/>
      <c r="B92" s="491"/>
      <c r="C92" s="491"/>
      <c r="D92" s="492"/>
      <c r="E92" s="493"/>
      <c r="F92" s="493"/>
      <c r="G92" s="494"/>
      <c r="H92" s="494"/>
      <c r="I92" s="493"/>
      <c r="J92" s="477"/>
      <c r="K92" s="477"/>
      <c r="L92" s="477"/>
      <c r="M92" s="477"/>
      <c r="N92" s="477"/>
      <c r="O92" s="477"/>
      <c r="P92" s="477"/>
      <c r="Q92" s="391"/>
      <c r="R92" s="344"/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36"/>
      <c r="B93" s="491"/>
      <c r="C93" s="491"/>
      <c r="D93" s="492"/>
      <c r="E93" s="493"/>
      <c r="F93" s="493"/>
      <c r="G93" s="494"/>
      <c r="H93" s="494"/>
      <c r="I93" s="493"/>
      <c r="J93" s="477"/>
      <c r="K93" s="477"/>
      <c r="L93" s="477"/>
      <c r="M93" s="477"/>
      <c r="N93" s="477"/>
      <c r="O93" s="477"/>
      <c r="P93" s="477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36"/>
      <c r="B94" s="491"/>
      <c r="C94" s="491"/>
      <c r="D94" s="492"/>
      <c r="E94" s="493"/>
      <c r="F94" s="493"/>
      <c r="G94" s="494"/>
      <c r="H94" s="494"/>
      <c r="I94" s="493"/>
      <c r="J94" s="477"/>
      <c r="K94" s="477"/>
      <c r="L94" s="477"/>
      <c r="M94" s="477"/>
      <c r="N94" s="477"/>
      <c r="O94" s="477"/>
      <c r="P94" s="477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36"/>
      <c r="B95" s="491"/>
      <c r="C95" s="491"/>
      <c r="D95" s="492"/>
      <c r="E95" s="493"/>
      <c r="F95" s="493"/>
      <c r="G95" s="494"/>
      <c r="H95" s="494"/>
      <c r="I95" s="493"/>
      <c r="J95" s="477"/>
      <c r="K95" s="477"/>
      <c r="L95" s="477"/>
      <c r="M95" s="477"/>
      <c r="N95" s="477"/>
      <c r="O95" s="477"/>
      <c r="P95" s="477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36"/>
      <c r="B96" s="491"/>
      <c r="C96" s="491"/>
      <c r="D96" s="492"/>
      <c r="E96" s="493"/>
      <c r="F96" s="493"/>
      <c r="G96" s="494"/>
      <c r="H96" s="494"/>
      <c r="I96" s="493"/>
      <c r="J96" s="477"/>
      <c r="K96" s="477"/>
      <c r="L96" s="477"/>
      <c r="M96" s="477"/>
      <c r="N96" s="477"/>
      <c r="O96" s="477"/>
      <c r="P96" s="477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36"/>
      <c r="B97" s="491"/>
      <c r="C97" s="491"/>
      <c r="D97" s="492"/>
      <c r="E97" s="493"/>
      <c r="F97" s="493"/>
      <c r="G97" s="494"/>
      <c r="H97" s="494"/>
      <c r="I97" s="493"/>
      <c r="J97" s="477"/>
      <c r="K97" s="477"/>
      <c r="L97" s="477"/>
      <c r="M97" s="477"/>
      <c r="N97" s="477"/>
      <c r="O97" s="477"/>
      <c r="P97" s="477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1"/>
      <c r="C98" s="491"/>
      <c r="D98" s="492"/>
      <c r="E98" s="493"/>
      <c r="F98" s="493"/>
      <c r="G98" s="494"/>
      <c r="H98" s="494"/>
      <c r="I98" s="493"/>
      <c r="J98" s="477"/>
      <c r="K98" s="477"/>
      <c r="L98" s="477"/>
      <c r="M98" s="477"/>
      <c r="N98" s="477"/>
      <c r="O98" s="477"/>
      <c r="P98" s="477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1"/>
      <c r="C99" s="491"/>
      <c r="D99" s="492"/>
      <c r="E99" s="493"/>
      <c r="F99" s="493"/>
      <c r="G99" s="494"/>
      <c r="H99" s="494"/>
      <c r="I99" s="493"/>
      <c r="J99" s="477"/>
      <c r="K99" s="477"/>
      <c r="L99" s="477"/>
      <c r="M99" s="477"/>
      <c r="N99" s="477"/>
      <c r="O99" s="477"/>
      <c r="P99" s="477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1"/>
      <c r="C100" s="491"/>
      <c r="D100" s="492"/>
      <c r="E100" s="493"/>
      <c r="F100" s="493"/>
      <c r="G100" s="494"/>
      <c r="H100" s="494"/>
      <c r="I100" s="493"/>
      <c r="J100" s="477"/>
      <c r="K100" s="477"/>
      <c r="L100" s="477"/>
      <c r="M100" s="477"/>
      <c r="N100" s="477"/>
      <c r="O100" s="477"/>
      <c r="P100" s="477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1"/>
      <c r="C101" s="491"/>
      <c r="D101" s="492"/>
      <c r="E101" s="493"/>
      <c r="F101" s="493"/>
      <c r="G101" s="494"/>
      <c r="H101" s="494"/>
      <c r="I101" s="493"/>
      <c r="J101" s="477"/>
      <c r="K101" s="477"/>
      <c r="L101" s="477"/>
      <c r="M101" s="477"/>
      <c r="N101" s="477"/>
      <c r="O101" s="477"/>
      <c r="P101" s="477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1"/>
      <c r="C102" s="491"/>
      <c r="D102" s="492"/>
      <c r="E102" s="493"/>
      <c r="F102" s="493"/>
      <c r="G102" s="494"/>
      <c r="H102" s="494"/>
      <c r="I102" s="493"/>
      <c r="J102" s="477"/>
      <c r="K102" s="477"/>
      <c r="L102" s="477"/>
      <c r="M102" s="477"/>
      <c r="N102" s="477"/>
      <c r="O102" s="495"/>
      <c r="P102" s="477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78"/>
      <c r="B103" s="379"/>
      <c r="C103" s="379"/>
      <c r="D103" s="380"/>
      <c r="E103" s="378"/>
      <c r="F103" s="405"/>
      <c r="G103" s="378"/>
      <c r="H103" s="378"/>
      <c r="I103" s="378"/>
      <c r="J103" s="379"/>
      <c r="K103" s="406"/>
      <c r="L103" s="378"/>
      <c r="M103" s="378"/>
      <c r="N103" s="378"/>
      <c r="O103" s="407"/>
      <c r="P103" s="391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ht="15">
      <c r="A104" s="100" t="s">
        <v>618</v>
      </c>
      <c r="B104" s="101"/>
      <c r="C104" s="101"/>
      <c r="D104" s="102"/>
      <c r="E104" s="34"/>
      <c r="F104" s="32"/>
      <c r="G104" s="32"/>
      <c r="H104" s="73"/>
      <c r="I104" s="120"/>
      <c r="J104" s="121"/>
      <c r="K104" s="17"/>
      <c r="L104" s="17"/>
      <c r="M104" s="17"/>
      <c r="N104" s="11"/>
      <c r="O104" s="53"/>
      <c r="Q104" s="9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 ht="38.25">
      <c r="A105" s="20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21" t="s">
        <v>591</v>
      </c>
      <c r="H105" s="21" t="s">
        <v>592</v>
      </c>
      <c r="I105" s="21" t="s">
        <v>593</v>
      </c>
      <c r="J105" s="20" t="s">
        <v>594</v>
      </c>
      <c r="K105" s="62" t="s">
        <v>610</v>
      </c>
      <c r="L105" s="465" t="s">
        <v>3630</v>
      </c>
      <c r="M105" s="63" t="s">
        <v>3629</v>
      </c>
      <c r="N105" s="21" t="s">
        <v>597</v>
      </c>
      <c r="O105" s="78" t="s">
        <v>598</v>
      </c>
      <c r="P105" s="98"/>
      <c r="Q105" s="11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 s="404" customFormat="1" ht="14.25">
      <c r="A106" s="479"/>
      <c r="B106" s="454"/>
      <c r="C106" s="454"/>
      <c r="D106" s="455"/>
      <c r="E106" s="456"/>
      <c r="F106" s="456"/>
      <c r="G106" s="424"/>
      <c r="H106" s="424"/>
      <c r="I106" s="456"/>
      <c r="J106" s="511"/>
      <c r="K106" s="511"/>
      <c r="L106" s="512"/>
      <c r="M106" s="496"/>
      <c r="N106" s="417"/>
      <c r="O106" s="504"/>
      <c r="P106" s="99"/>
      <c r="Q106" s="514"/>
      <c r="R106" s="31"/>
      <c r="S106" s="505"/>
      <c r="T106" s="505"/>
      <c r="U106" s="505"/>
      <c r="V106" s="505"/>
      <c r="W106" s="505"/>
      <c r="X106" s="505"/>
      <c r="Y106" s="505"/>
      <c r="Z106" s="505"/>
    </row>
    <row r="107" spans="1:34" s="8" customFormat="1">
      <c r="A107" s="392"/>
      <c r="B107" s="393"/>
      <c r="C107" s="394"/>
      <c r="D107" s="395"/>
      <c r="E107" s="396"/>
      <c r="F107" s="396"/>
      <c r="G107" s="397"/>
      <c r="H107" s="397"/>
      <c r="I107" s="396"/>
      <c r="J107" s="398"/>
      <c r="K107" s="399"/>
      <c r="L107" s="400"/>
      <c r="M107" s="401"/>
      <c r="N107" s="402"/>
      <c r="O107" s="403"/>
      <c r="P107" s="124"/>
      <c r="Q107"/>
      <c r="R107" s="95"/>
      <c r="T107" s="57"/>
      <c r="U107" s="57"/>
      <c r="V107" s="57"/>
      <c r="W107" s="57"/>
      <c r="X107" s="57"/>
      <c r="Y107" s="57"/>
      <c r="Z107" s="57"/>
    </row>
    <row r="108" spans="1:34">
      <c r="A108" s="23" t="s">
        <v>603</v>
      </c>
      <c r="B108" s="23"/>
      <c r="C108" s="23"/>
      <c r="D108" s="23"/>
      <c r="E108" s="5"/>
      <c r="F108" s="30" t="s">
        <v>605</v>
      </c>
      <c r="G108" s="82"/>
      <c r="H108" s="82"/>
      <c r="I108" s="38"/>
      <c r="J108" s="85"/>
      <c r="K108" s="83"/>
      <c r="L108" s="84"/>
      <c r="M108" s="85"/>
      <c r="N108" s="86"/>
      <c r="O108" s="125"/>
      <c r="P108" s="11"/>
      <c r="Q108" s="16"/>
      <c r="R108" s="97"/>
      <c r="S108" s="16"/>
      <c r="T108" s="16"/>
      <c r="U108" s="16"/>
      <c r="V108" s="16"/>
      <c r="W108" s="16"/>
      <c r="X108" s="16"/>
      <c r="Y108" s="16"/>
    </row>
    <row r="109" spans="1:34">
      <c r="A109" s="29" t="s">
        <v>604</v>
      </c>
      <c r="B109" s="23"/>
      <c r="C109" s="23"/>
      <c r="D109" s="23"/>
      <c r="E109" s="32"/>
      <c r="F109" s="30" t="s">
        <v>607</v>
      </c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11"/>
      <c r="B111" s="33" t="s">
        <v>3643</v>
      </c>
      <c r="C111" s="33"/>
      <c r="D111" s="33"/>
      <c r="E111" s="33"/>
      <c r="F111" s="34"/>
      <c r="G111" s="32"/>
      <c r="H111" s="32"/>
      <c r="I111" s="73"/>
      <c r="J111" s="74"/>
      <c r="K111" s="75"/>
      <c r="L111" s="464"/>
      <c r="M111" s="12"/>
      <c r="N111" s="11"/>
      <c r="O111" s="53"/>
      <c r="Q111" s="7"/>
      <c r="R111" s="82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609</v>
      </c>
      <c r="H112" s="21" t="s">
        <v>592</v>
      </c>
      <c r="I112" s="21" t="s">
        <v>593</v>
      </c>
      <c r="J112" s="76" t="s">
        <v>594</v>
      </c>
      <c r="K112" s="62" t="s">
        <v>610</v>
      </c>
      <c r="L112" s="77" t="s">
        <v>611</v>
      </c>
      <c r="M112" s="21" t="s">
        <v>612</v>
      </c>
      <c r="N112" s="465" t="s">
        <v>3630</v>
      </c>
      <c r="O112" s="63" t="s">
        <v>3629</v>
      </c>
      <c r="P112" s="21" t="s">
        <v>597</v>
      </c>
      <c r="Q112" s="78" t="s">
        <v>598</v>
      </c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9" ht="14.25">
      <c r="A113" s="466">
        <v>1</v>
      </c>
      <c r="B113" s="444">
        <v>44105</v>
      </c>
      <c r="C113" s="467"/>
      <c r="D113" s="480" t="s">
        <v>93</v>
      </c>
      <c r="E113" s="468" t="s">
        <v>3627</v>
      </c>
      <c r="F113" s="507">
        <v>158</v>
      </c>
      <c r="G113" s="471">
        <v>163</v>
      </c>
      <c r="H113" s="468">
        <v>155.5</v>
      </c>
      <c r="I113" s="469">
        <v>148</v>
      </c>
      <c r="J113" s="443" t="s">
        <v>3646</v>
      </c>
      <c r="K113" s="443">
        <f>F113-H113</f>
        <v>2.5</v>
      </c>
      <c r="L113" s="457"/>
      <c r="M113" s="472"/>
      <c r="N113" s="457">
        <f t="shared" ref="N113:N114" si="53">(H113*-0.07)/100</f>
        <v>-0.10885000000000002</v>
      </c>
      <c r="O113" s="446">
        <f t="shared" ref="O113:O114" si="54">(K113+N113)/F113</f>
        <v>1.5133860759493672E-2</v>
      </c>
      <c r="P113" s="447" t="s">
        <v>599</v>
      </c>
      <c r="Q113" s="449">
        <v>44105</v>
      </c>
      <c r="R113" s="506" t="s">
        <v>3186</v>
      </c>
      <c r="S113" s="495"/>
      <c r="T113" s="16"/>
      <c r="U113" s="505"/>
      <c r="V113" s="505"/>
      <c r="W113" s="505"/>
      <c r="X113" s="505"/>
      <c r="Y113" s="505"/>
      <c r="Z113" s="505"/>
      <c r="AA113" s="404"/>
      <c r="AB113" s="404"/>
      <c r="AC113" s="404"/>
    </row>
    <row r="114" spans="1:29" ht="14.25">
      <c r="A114" s="466">
        <v>2</v>
      </c>
      <c r="B114" s="444">
        <v>44105</v>
      </c>
      <c r="C114" s="467"/>
      <c r="D114" s="480" t="s">
        <v>122</v>
      </c>
      <c r="E114" s="468" t="s">
        <v>600</v>
      </c>
      <c r="F114" s="507">
        <v>394</v>
      </c>
      <c r="G114" s="471">
        <v>385</v>
      </c>
      <c r="H114" s="468">
        <v>398.5</v>
      </c>
      <c r="I114" s="469" t="s">
        <v>3664</v>
      </c>
      <c r="J114" s="443" t="s">
        <v>3673</v>
      </c>
      <c r="K114" s="443">
        <f>H114-F114</f>
        <v>4.5</v>
      </c>
      <c r="L114" s="457"/>
      <c r="M114" s="472"/>
      <c r="N114" s="457">
        <f t="shared" si="53"/>
        <v>-0.27895000000000003</v>
      </c>
      <c r="O114" s="446">
        <f t="shared" si="54"/>
        <v>1.0713324873096447E-2</v>
      </c>
      <c r="P114" s="447" t="s">
        <v>599</v>
      </c>
      <c r="Q114" s="449">
        <v>44105</v>
      </c>
      <c r="R114" s="506" t="s">
        <v>3186</v>
      </c>
      <c r="S114" s="495"/>
      <c r="T114" s="16"/>
      <c r="U114" s="505"/>
      <c r="V114" s="505"/>
      <c r="W114" s="505"/>
      <c r="X114" s="505"/>
      <c r="Y114" s="505"/>
      <c r="Z114" s="505"/>
      <c r="AA114" s="404"/>
      <c r="AB114" s="404"/>
      <c r="AC114" s="404"/>
    </row>
    <row r="115" spans="1:29" s="404" customFormat="1" ht="14.25">
      <c r="A115" s="482">
        <v>3</v>
      </c>
      <c r="B115" s="438">
        <v>44109</v>
      </c>
      <c r="C115" s="441"/>
      <c r="D115" s="483" t="s">
        <v>93</v>
      </c>
      <c r="E115" s="442" t="s">
        <v>3627</v>
      </c>
      <c r="F115" s="516">
        <v>158</v>
      </c>
      <c r="G115" s="484">
        <v>163</v>
      </c>
      <c r="H115" s="442">
        <v>159.75</v>
      </c>
      <c r="I115" s="485">
        <v>148</v>
      </c>
      <c r="J115" s="478" t="s">
        <v>3679</v>
      </c>
      <c r="K115" s="478">
        <f>F115-H115</f>
        <v>-1.75</v>
      </c>
      <c r="L115" s="459"/>
      <c r="M115" s="517"/>
      <c r="N115" s="459">
        <f t="shared" ref="N115" si="55">(H115*-0.07)/100</f>
        <v>-0.11182500000000001</v>
      </c>
      <c r="O115" s="425">
        <f t="shared" ref="O115" si="56">(K115+N115)/F115</f>
        <v>-1.178370253164557E-2</v>
      </c>
      <c r="P115" s="439" t="s">
        <v>663</v>
      </c>
      <c r="Q115" s="518">
        <v>44109</v>
      </c>
      <c r="R115" s="503"/>
      <c r="S115" s="505"/>
      <c r="T115" s="505"/>
      <c r="U115" s="505"/>
      <c r="V115" s="505"/>
      <c r="W115" s="505"/>
      <c r="X115" s="505"/>
      <c r="Y115" s="505"/>
      <c r="Z115" s="505"/>
    </row>
    <row r="116" spans="1:29" s="404" customFormat="1" ht="14.25">
      <c r="A116" s="383"/>
      <c r="B116" s="408"/>
      <c r="C116" s="415"/>
      <c r="D116" s="448"/>
      <c r="E116" s="416"/>
      <c r="F116" s="511"/>
      <c r="G116" s="456"/>
      <c r="H116" s="416"/>
      <c r="I116" s="411"/>
      <c r="J116" s="511"/>
      <c r="K116" s="511"/>
      <c r="L116" s="512"/>
      <c r="M116" s="510"/>
      <c r="N116" s="512"/>
      <c r="O116" s="496"/>
      <c r="P116" s="417"/>
      <c r="Q116" s="474"/>
      <c r="R116" s="503"/>
      <c r="S116" s="505"/>
      <c r="T116" s="505"/>
      <c r="U116" s="505"/>
      <c r="V116" s="505"/>
      <c r="W116" s="505"/>
      <c r="X116" s="505"/>
      <c r="Y116" s="505"/>
      <c r="Z116" s="505"/>
    </row>
    <row r="117" spans="1:29" s="404" customFormat="1" ht="14.25">
      <c r="A117" s="383"/>
      <c r="B117" s="408"/>
      <c r="C117" s="415"/>
      <c r="D117" s="448"/>
      <c r="E117" s="416"/>
      <c r="F117" s="511"/>
      <c r="G117" s="456"/>
      <c r="H117" s="416"/>
      <c r="I117" s="411"/>
      <c r="J117" s="511"/>
      <c r="K117" s="511"/>
      <c r="L117" s="512"/>
      <c r="M117" s="510"/>
      <c r="N117" s="512"/>
      <c r="O117" s="496"/>
      <c r="P117" s="417"/>
      <c r="Q117" s="474"/>
      <c r="R117" s="503"/>
      <c r="S117" s="505"/>
      <c r="T117" s="505"/>
      <c r="U117" s="505"/>
      <c r="V117" s="505"/>
      <c r="W117" s="505"/>
      <c r="X117" s="505"/>
      <c r="Y117" s="505"/>
      <c r="Z117" s="505"/>
    </row>
    <row r="118" spans="1:29" s="404" customFormat="1" ht="14.25">
      <c r="A118" s="383"/>
      <c r="B118" s="408"/>
      <c r="C118" s="415"/>
      <c r="D118" s="448"/>
      <c r="E118" s="416"/>
      <c r="F118" s="498"/>
      <c r="G118" s="424"/>
      <c r="H118" s="416"/>
      <c r="I118" s="411"/>
      <c r="J118" s="511"/>
      <c r="K118" s="500"/>
      <c r="L118" s="512"/>
      <c r="M118" s="510"/>
      <c r="N118" s="512"/>
      <c r="O118" s="496"/>
      <c r="P118" s="502"/>
      <c r="Q118" s="474"/>
      <c r="R118" s="503"/>
      <c r="S118" s="505"/>
      <c r="T118" s="505"/>
      <c r="U118" s="505"/>
      <c r="V118" s="505"/>
      <c r="W118" s="505"/>
      <c r="X118" s="505"/>
      <c r="Y118" s="505"/>
      <c r="Z118" s="505"/>
    </row>
    <row r="119" spans="1:29" s="404" customFormat="1" ht="14.25">
      <c r="A119" s="383"/>
      <c r="B119" s="408"/>
      <c r="C119" s="415"/>
      <c r="D119" s="448"/>
      <c r="E119" s="416"/>
      <c r="F119" s="498"/>
      <c r="G119" s="424"/>
      <c r="H119" s="416"/>
      <c r="I119" s="411"/>
      <c r="J119" s="500"/>
      <c r="K119" s="500"/>
      <c r="L119" s="500"/>
      <c r="M119" s="500"/>
      <c r="N119" s="501"/>
      <c r="O119" s="515"/>
      <c r="P119" s="502"/>
      <c r="Q119" s="474"/>
      <c r="R119" s="503"/>
      <c r="S119" s="505"/>
      <c r="T119" s="505"/>
      <c r="U119" s="505"/>
      <c r="V119" s="505"/>
      <c r="W119" s="505"/>
      <c r="X119" s="505"/>
      <c r="Y119" s="505"/>
      <c r="Z119" s="505"/>
    </row>
    <row r="120" spans="1:29" s="404" customFormat="1" ht="14.25">
      <c r="A120" s="383"/>
      <c r="B120" s="408"/>
      <c r="C120" s="415"/>
      <c r="D120" s="448"/>
      <c r="E120" s="416"/>
      <c r="F120" s="511"/>
      <c r="G120" s="456"/>
      <c r="H120" s="416"/>
      <c r="I120" s="411"/>
      <c r="J120" s="511"/>
      <c r="K120" s="511"/>
      <c r="L120" s="512"/>
      <c r="M120" s="510"/>
      <c r="N120" s="512"/>
      <c r="O120" s="496"/>
      <c r="P120" s="417"/>
      <c r="Q120" s="474"/>
      <c r="R120" s="506"/>
      <c r="S120" s="495"/>
      <c r="T120" s="505"/>
      <c r="U120" s="505"/>
      <c r="V120" s="505"/>
      <c r="W120" s="505"/>
      <c r="X120" s="505"/>
      <c r="Y120" s="505"/>
      <c r="Z120" s="505"/>
    </row>
    <row r="121" spans="1:29" s="404" customFormat="1" ht="14.25">
      <c r="A121" s="383"/>
      <c r="B121" s="408"/>
      <c r="C121" s="415"/>
      <c r="D121" s="448"/>
      <c r="E121" s="416"/>
      <c r="F121" s="498"/>
      <c r="G121" s="424"/>
      <c r="H121" s="416"/>
      <c r="I121" s="411"/>
      <c r="J121" s="500"/>
      <c r="K121" s="500"/>
      <c r="L121" s="500"/>
      <c r="M121" s="500"/>
      <c r="N121" s="501"/>
      <c r="O121" s="515"/>
      <c r="P121" s="502"/>
      <c r="Q121" s="474"/>
      <c r="R121" s="506"/>
      <c r="S121" s="495"/>
      <c r="T121" s="505"/>
      <c r="U121" s="505"/>
      <c r="V121" s="505"/>
      <c r="W121" s="505"/>
      <c r="X121" s="505"/>
      <c r="Y121" s="505"/>
      <c r="Z121" s="505"/>
    </row>
    <row r="122" spans="1:29" s="404" customFormat="1" ht="14.25">
      <c r="A122" s="383"/>
      <c r="B122" s="408"/>
      <c r="C122" s="415"/>
      <c r="D122" s="448"/>
      <c r="E122" s="416"/>
      <c r="F122" s="498"/>
      <c r="G122" s="424"/>
      <c r="H122" s="416"/>
      <c r="I122" s="411"/>
      <c r="J122" s="500"/>
      <c r="K122" s="500"/>
      <c r="L122" s="500"/>
      <c r="M122" s="500"/>
      <c r="N122" s="501"/>
      <c r="O122" s="515"/>
      <c r="P122" s="502"/>
      <c r="Q122" s="474"/>
      <c r="R122" s="506"/>
      <c r="S122" s="495"/>
      <c r="T122" s="505"/>
      <c r="U122" s="505"/>
      <c r="V122" s="505"/>
      <c r="W122" s="505"/>
      <c r="X122" s="505"/>
      <c r="Y122" s="505"/>
      <c r="Z122" s="505"/>
    </row>
    <row r="123" spans="1:29" s="404" customFormat="1" ht="14.25">
      <c r="A123" s="383"/>
      <c r="B123" s="408"/>
      <c r="C123" s="415"/>
      <c r="D123" s="448"/>
      <c r="E123" s="416"/>
      <c r="F123" s="498"/>
      <c r="G123" s="424"/>
      <c r="H123" s="416"/>
      <c r="I123" s="411"/>
      <c r="J123" s="511"/>
      <c r="K123" s="500"/>
      <c r="L123" s="512"/>
      <c r="M123" s="510"/>
      <c r="N123" s="512"/>
      <c r="O123" s="496"/>
      <c r="P123" s="417"/>
      <c r="Q123" s="474"/>
      <c r="R123" s="506"/>
      <c r="S123" s="495"/>
      <c r="T123" s="505"/>
      <c r="U123" s="505"/>
      <c r="V123" s="505"/>
      <c r="W123" s="505"/>
      <c r="X123" s="505"/>
      <c r="Y123" s="505"/>
      <c r="Z123" s="505"/>
    </row>
    <row r="124" spans="1:29" s="404" customFormat="1" ht="14.25">
      <c r="A124" s="383"/>
      <c r="B124" s="408"/>
      <c r="C124" s="415"/>
      <c r="D124" s="448"/>
      <c r="E124" s="416"/>
      <c r="F124" s="511"/>
      <c r="G124" s="456"/>
      <c r="H124" s="416"/>
      <c r="I124" s="411"/>
      <c r="J124" s="511"/>
      <c r="K124" s="511"/>
      <c r="L124" s="512"/>
      <c r="M124" s="510"/>
      <c r="N124" s="512"/>
      <c r="O124" s="496"/>
      <c r="P124" s="417"/>
      <c r="Q124" s="474"/>
      <c r="R124" s="506"/>
      <c r="S124" s="495"/>
      <c r="T124" s="505"/>
      <c r="U124" s="505"/>
      <c r="V124" s="505"/>
      <c r="W124" s="505"/>
      <c r="X124" s="505"/>
      <c r="Y124" s="505"/>
      <c r="Z124" s="505"/>
    </row>
    <row r="125" spans="1:29" s="404" customFormat="1" ht="14.25">
      <c r="A125" s="383"/>
      <c r="B125" s="408"/>
      <c r="C125" s="415"/>
      <c r="D125" s="448"/>
      <c r="E125" s="416"/>
      <c r="F125" s="498"/>
      <c r="G125" s="424"/>
      <c r="H125" s="416"/>
      <c r="I125" s="411"/>
      <c r="J125" s="500"/>
      <c r="K125" s="500"/>
      <c r="L125" s="500"/>
      <c r="M125" s="500"/>
      <c r="N125" s="501"/>
      <c r="O125" s="515"/>
      <c r="P125" s="502"/>
      <c r="Q125" s="474"/>
      <c r="R125" s="506"/>
      <c r="S125" s="495"/>
      <c r="T125" s="505"/>
      <c r="U125" s="505"/>
      <c r="V125" s="505"/>
      <c r="W125" s="505"/>
      <c r="X125" s="505"/>
      <c r="Y125" s="505"/>
      <c r="Z125" s="505"/>
    </row>
    <row r="126" spans="1:29" s="404" customFormat="1" ht="14.25">
      <c r="A126" s="383"/>
      <c r="B126" s="408"/>
      <c r="C126" s="415"/>
      <c r="D126" s="448"/>
      <c r="E126" s="416"/>
      <c r="F126" s="498"/>
      <c r="G126" s="424"/>
      <c r="H126" s="416"/>
      <c r="I126" s="411"/>
      <c r="J126" s="500"/>
      <c r="K126" s="500"/>
      <c r="L126" s="500"/>
      <c r="M126" s="500"/>
      <c r="N126" s="501"/>
      <c r="O126" s="515"/>
      <c r="P126" s="502"/>
      <c r="Q126" s="474"/>
      <c r="R126" s="506"/>
      <c r="S126" s="495"/>
      <c r="T126" s="505"/>
      <c r="U126" s="505"/>
      <c r="V126" s="505"/>
      <c r="W126" s="505"/>
      <c r="X126" s="505"/>
      <c r="Y126" s="505"/>
      <c r="Z126" s="505"/>
    </row>
    <row r="127" spans="1:29" s="404" customFormat="1" ht="14.25">
      <c r="A127" s="383"/>
      <c r="B127" s="408"/>
      <c r="C127" s="415"/>
      <c r="D127" s="448"/>
      <c r="E127" s="416"/>
      <c r="F127" s="498"/>
      <c r="G127" s="424"/>
      <c r="H127" s="416"/>
      <c r="I127" s="411"/>
      <c r="J127" s="500"/>
      <c r="K127" s="500"/>
      <c r="L127" s="500"/>
      <c r="M127" s="500"/>
      <c r="N127" s="501"/>
      <c r="O127" s="515"/>
      <c r="P127" s="502"/>
      <c r="Q127" s="474"/>
      <c r="R127" s="506"/>
      <c r="S127" s="495"/>
      <c r="T127" s="505"/>
      <c r="U127" s="505"/>
      <c r="V127" s="505"/>
      <c r="W127" s="505"/>
      <c r="X127" s="505"/>
      <c r="Y127" s="505"/>
      <c r="Z127" s="505"/>
    </row>
    <row r="128" spans="1:29" s="404" customFormat="1" ht="14.25">
      <c r="A128" s="383"/>
      <c r="B128" s="408"/>
      <c r="C128" s="415"/>
      <c r="D128" s="448"/>
      <c r="E128" s="416"/>
      <c r="F128" s="498"/>
      <c r="G128" s="424"/>
      <c r="H128" s="416"/>
      <c r="I128" s="411"/>
      <c r="J128" s="511"/>
      <c r="K128" s="511"/>
      <c r="L128" s="512"/>
      <c r="M128" s="510"/>
      <c r="N128" s="512"/>
      <c r="O128" s="496"/>
      <c r="P128" s="417"/>
      <c r="Q128" s="474"/>
      <c r="R128" s="506"/>
      <c r="S128" s="495"/>
      <c r="T128" s="505"/>
      <c r="U128" s="505"/>
      <c r="V128" s="505"/>
      <c r="W128" s="505"/>
      <c r="X128" s="505"/>
      <c r="Y128" s="505"/>
      <c r="Z128" s="505"/>
    </row>
    <row r="129" spans="1:26" s="404" customFormat="1" ht="14.25">
      <c r="A129" s="383"/>
      <c r="B129" s="408"/>
      <c r="C129" s="415"/>
      <c r="D129" s="448"/>
      <c r="E129" s="416"/>
      <c r="F129" s="498"/>
      <c r="G129" s="424"/>
      <c r="H129" s="416"/>
      <c r="I129" s="411"/>
      <c r="J129" s="511"/>
      <c r="K129" s="511"/>
      <c r="L129" s="512"/>
      <c r="M129" s="510"/>
      <c r="N129" s="512"/>
      <c r="O129" s="496"/>
      <c r="P129" s="417"/>
      <c r="Q129" s="474"/>
      <c r="R129" s="506"/>
      <c r="S129" s="495"/>
      <c r="T129" s="505"/>
      <c r="U129" s="505"/>
      <c r="V129" s="505"/>
      <c r="W129" s="505"/>
      <c r="X129" s="505"/>
      <c r="Y129" s="505"/>
      <c r="Z129" s="505"/>
    </row>
    <row r="130" spans="1:26" s="404" customFormat="1" ht="14.25">
      <c r="A130" s="383"/>
      <c r="B130" s="408"/>
      <c r="C130" s="415"/>
      <c r="D130" s="448"/>
      <c r="E130" s="416"/>
      <c r="F130" s="498"/>
      <c r="G130" s="424"/>
      <c r="H130" s="416"/>
      <c r="I130" s="411"/>
      <c r="J130" s="500"/>
      <c r="K130" s="500"/>
      <c r="L130" s="500"/>
      <c r="M130" s="500"/>
      <c r="N130" s="501"/>
      <c r="O130" s="515"/>
      <c r="P130" s="502"/>
      <c r="Q130" s="474"/>
      <c r="R130" s="506"/>
      <c r="S130" s="495"/>
      <c r="T130" s="505"/>
      <c r="U130" s="505"/>
      <c r="V130" s="505"/>
      <c r="W130" s="505"/>
      <c r="X130" s="505"/>
      <c r="Y130" s="505"/>
      <c r="Z130" s="505"/>
    </row>
    <row r="131" spans="1:26" s="404" customFormat="1" ht="14.25">
      <c r="A131" s="383"/>
      <c r="B131" s="408"/>
      <c r="C131" s="415"/>
      <c r="D131" s="448"/>
      <c r="E131" s="416"/>
      <c r="F131" s="498"/>
      <c r="G131" s="424"/>
      <c r="H131" s="416"/>
      <c r="I131" s="411"/>
      <c r="J131" s="500"/>
      <c r="K131" s="500"/>
      <c r="L131" s="500"/>
      <c r="M131" s="500"/>
      <c r="N131" s="501"/>
      <c r="O131" s="515"/>
      <c r="P131" s="502"/>
      <c r="Q131" s="474"/>
      <c r="R131" s="506"/>
      <c r="S131" s="495"/>
      <c r="T131" s="505"/>
      <c r="U131" s="505"/>
      <c r="V131" s="505"/>
      <c r="W131" s="505"/>
      <c r="X131" s="505"/>
      <c r="Y131" s="505"/>
      <c r="Z131" s="505"/>
    </row>
    <row r="132" spans="1:26" ht="14.25">
      <c r="A132" s="383"/>
      <c r="B132" s="408"/>
      <c r="C132" s="415"/>
      <c r="D132" s="448"/>
      <c r="E132" s="416"/>
      <c r="F132" s="498"/>
      <c r="G132" s="424"/>
      <c r="H132" s="416"/>
      <c r="I132" s="411"/>
      <c r="J132" s="377"/>
      <c r="K132" s="377"/>
      <c r="L132" s="377"/>
      <c r="M132" s="377"/>
      <c r="N132" s="499"/>
      <c r="O132" s="496"/>
      <c r="P132" s="418"/>
      <c r="Q132" s="504"/>
      <c r="R132" s="142"/>
      <c r="S132" s="16"/>
      <c r="T132" s="16"/>
      <c r="U132" s="16"/>
      <c r="V132" s="16"/>
      <c r="W132" s="16"/>
      <c r="X132" s="16"/>
      <c r="Y132" s="16"/>
      <c r="Z132" s="16"/>
    </row>
    <row r="133" spans="1:26" ht="14.25">
      <c r="A133" s="383"/>
      <c r="B133" s="408"/>
      <c r="C133" s="415"/>
      <c r="D133" s="448"/>
      <c r="E133" s="416"/>
      <c r="F133" s="498"/>
      <c r="G133" s="424"/>
      <c r="H133" s="416"/>
      <c r="I133" s="411"/>
      <c r="J133" s="377"/>
      <c r="K133" s="377"/>
      <c r="L133" s="377"/>
      <c r="M133" s="377"/>
      <c r="N133" s="499"/>
      <c r="O133" s="496"/>
      <c r="P133" s="418"/>
      <c r="Q133" s="504"/>
      <c r="R133" s="14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P134" s="7"/>
      <c r="Q134" s="11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11"/>
      <c r="Q135" s="16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3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4" t="s">
        <v>619</v>
      </c>
      <c r="C137" s="104"/>
      <c r="D137" s="104"/>
      <c r="E137" s="104"/>
      <c r="F137" s="17"/>
      <c r="G137" s="17"/>
      <c r="H137" s="105"/>
      <c r="I137" s="17"/>
      <c r="J137" s="74"/>
      <c r="K137" s="75"/>
      <c r="L137" s="17"/>
      <c r="M137" s="17"/>
      <c r="N137" s="16"/>
      <c r="O137" s="99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620</v>
      </c>
      <c r="H138" s="21" t="s">
        <v>621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9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</v>
      </c>
      <c r="B139" s="106">
        <v>41579</v>
      </c>
      <c r="C139" s="106"/>
      <c r="D139" s="107" t="s">
        <v>622</v>
      </c>
      <c r="E139" s="108" t="s">
        <v>623</v>
      </c>
      <c r="F139" s="109">
        <v>82</v>
      </c>
      <c r="G139" s="108" t="s">
        <v>624</v>
      </c>
      <c r="H139" s="108">
        <v>100</v>
      </c>
      <c r="I139" s="126">
        <v>100</v>
      </c>
      <c r="J139" s="127" t="s">
        <v>625</v>
      </c>
      <c r="K139" s="128">
        <f t="shared" ref="K139:K170" si="57">H139-F139</f>
        <v>18</v>
      </c>
      <c r="L139" s="129">
        <f t="shared" ref="L139:L170" si="58">K139/F139</f>
        <v>0.21951219512195122</v>
      </c>
      <c r="M139" s="130" t="s">
        <v>599</v>
      </c>
      <c r="N139" s="131">
        <v>42657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</v>
      </c>
      <c r="B140" s="106">
        <v>41794</v>
      </c>
      <c r="C140" s="106"/>
      <c r="D140" s="107" t="s">
        <v>626</v>
      </c>
      <c r="E140" s="108" t="s">
        <v>600</v>
      </c>
      <c r="F140" s="109">
        <v>257</v>
      </c>
      <c r="G140" s="108" t="s">
        <v>624</v>
      </c>
      <c r="H140" s="108">
        <v>300</v>
      </c>
      <c r="I140" s="126">
        <v>300</v>
      </c>
      <c r="J140" s="127" t="s">
        <v>625</v>
      </c>
      <c r="K140" s="128">
        <f t="shared" si="57"/>
        <v>43</v>
      </c>
      <c r="L140" s="129">
        <f t="shared" si="58"/>
        <v>0.16731517509727625</v>
      </c>
      <c r="M140" s="130" t="s">
        <v>599</v>
      </c>
      <c r="N140" s="131">
        <v>41822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</v>
      </c>
      <c r="B141" s="106">
        <v>41828</v>
      </c>
      <c r="C141" s="106"/>
      <c r="D141" s="107" t="s">
        <v>627</v>
      </c>
      <c r="E141" s="108" t="s">
        <v>600</v>
      </c>
      <c r="F141" s="109">
        <v>393</v>
      </c>
      <c r="G141" s="108" t="s">
        <v>624</v>
      </c>
      <c r="H141" s="108">
        <v>468</v>
      </c>
      <c r="I141" s="126">
        <v>468</v>
      </c>
      <c r="J141" s="127" t="s">
        <v>625</v>
      </c>
      <c r="K141" s="128">
        <f t="shared" si="57"/>
        <v>75</v>
      </c>
      <c r="L141" s="129">
        <f t="shared" si="58"/>
        <v>0.19083969465648856</v>
      </c>
      <c r="M141" s="130" t="s">
        <v>599</v>
      </c>
      <c r="N141" s="131">
        <v>41863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</v>
      </c>
      <c r="B142" s="106">
        <v>41857</v>
      </c>
      <c r="C142" s="106"/>
      <c r="D142" s="107" t="s">
        <v>628</v>
      </c>
      <c r="E142" s="108" t="s">
        <v>600</v>
      </c>
      <c r="F142" s="109">
        <v>205</v>
      </c>
      <c r="G142" s="108" t="s">
        <v>624</v>
      </c>
      <c r="H142" s="108">
        <v>275</v>
      </c>
      <c r="I142" s="126">
        <v>250</v>
      </c>
      <c r="J142" s="127" t="s">
        <v>625</v>
      </c>
      <c r="K142" s="128">
        <f t="shared" si="57"/>
        <v>70</v>
      </c>
      <c r="L142" s="129">
        <f t="shared" si="58"/>
        <v>0.34146341463414637</v>
      </c>
      <c r="M142" s="130" t="s">
        <v>599</v>
      </c>
      <c r="N142" s="131">
        <v>41962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</v>
      </c>
      <c r="B143" s="106">
        <v>41886</v>
      </c>
      <c r="C143" s="106"/>
      <c r="D143" s="107" t="s">
        <v>629</v>
      </c>
      <c r="E143" s="108" t="s">
        <v>600</v>
      </c>
      <c r="F143" s="109">
        <v>162</v>
      </c>
      <c r="G143" s="108" t="s">
        <v>624</v>
      </c>
      <c r="H143" s="108">
        <v>190</v>
      </c>
      <c r="I143" s="126">
        <v>190</v>
      </c>
      <c r="J143" s="127" t="s">
        <v>625</v>
      </c>
      <c r="K143" s="128">
        <f t="shared" si="57"/>
        <v>28</v>
      </c>
      <c r="L143" s="129">
        <f t="shared" si="58"/>
        <v>0.1728395061728395</v>
      </c>
      <c r="M143" s="130" t="s">
        <v>599</v>
      </c>
      <c r="N143" s="131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</v>
      </c>
      <c r="B144" s="106">
        <v>41886</v>
      </c>
      <c r="C144" s="106"/>
      <c r="D144" s="107" t="s">
        <v>630</v>
      </c>
      <c r="E144" s="108" t="s">
        <v>600</v>
      </c>
      <c r="F144" s="109">
        <v>75</v>
      </c>
      <c r="G144" s="108" t="s">
        <v>624</v>
      </c>
      <c r="H144" s="108">
        <v>91.5</v>
      </c>
      <c r="I144" s="126" t="s">
        <v>631</v>
      </c>
      <c r="J144" s="127" t="s">
        <v>632</v>
      </c>
      <c r="K144" s="128">
        <f t="shared" si="57"/>
        <v>16.5</v>
      </c>
      <c r="L144" s="129">
        <f t="shared" si="58"/>
        <v>0.22</v>
      </c>
      <c r="M144" s="130" t="s">
        <v>599</v>
      </c>
      <c r="N144" s="131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</v>
      </c>
      <c r="B145" s="106">
        <v>41913</v>
      </c>
      <c r="C145" s="106"/>
      <c r="D145" s="107" t="s">
        <v>633</v>
      </c>
      <c r="E145" s="108" t="s">
        <v>600</v>
      </c>
      <c r="F145" s="109">
        <v>850</v>
      </c>
      <c r="G145" s="108" t="s">
        <v>624</v>
      </c>
      <c r="H145" s="108">
        <v>982.5</v>
      </c>
      <c r="I145" s="126">
        <v>1050</v>
      </c>
      <c r="J145" s="127" t="s">
        <v>634</v>
      </c>
      <c r="K145" s="128">
        <f t="shared" si="57"/>
        <v>132.5</v>
      </c>
      <c r="L145" s="129">
        <f t="shared" si="58"/>
        <v>0.15588235294117647</v>
      </c>
      <c r="M145" s="130" t="s">
        <v>599</v>
      </c>
      <c r="N145" s="131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</v>
      </c>
      <c r="B146" s="106">
        <v>41913</v>
      </c>
      <c r="C146" s="106"/>
      <c r="D146" s="107" t="s">
        <v>635</v>
      </c>
      <c r="E146" s="108" t="s">
        <v>600</v>
      </c>
      <c r="F146" s="109">
        <v>475</v>
      </c>
      <c r="G146" s="108" t="s">
        <v>624</v>
      </c>
      <c r="H146" s="108">
        <v>515</v>
      </c>
      <c r="I146" s="126">
        <v>600</v>
      </c>
      <c r="J146" s="127" t="s">
        <v>636</v>
      </c>
      <c r="K146" s="128">
        <f t="shared" si="57"/>
        <v>40</v>
      </c>
      <c r="L146" s="129">
        <f t="shared" si="58"/>
        <v>8.4210526315789472E-2</v>
      </c>
      <c r="M146" s="130" t="s">
        <v>599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9</v>
      </c>
      <c r="B147" s="106">
        <v>41913</v>
      </c>
      <c r="C147" s="106"/>
      <c r="D147" s="107" t="s">
        <v>637</v>
      </c>
      <c r="E147" s="108" t="s">
        <v>600</v>
      </c>
      <c r="F147" s="109">
        <v>86</v>
      </c>
      <c r="G147" s="108" t="s">
        <v>624</v>
      </c>
      <c r="H147" s="108">
        <v>99</v>
      </c>
      <c r="I147" s="126">
        <v>140</v>
      </c>
      <c r="J147" s="127" t="s">
        <v>638</v>
      </c>
      <c r="K147" s="128">
        <f t="shared" si="57"/>
        <v>13</v>
      </c>
      <c r="L147" s="129">
        <f t="shared" si="58"/>
        <v>0.15116279069767441</v>
      </c>
      <c r="M147" s="130" t="s">
        <v>599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10</v>
      </c>
      <c r="B148" s="106">
        <v>41926</v>
      </c>
      <c r="C148" s="106"/>
      <c r="D148" s="107" t="s">
        <v>639</v>
      </c>
      <c r="E148" s="108" t="s">
        <v>600</v>
      </c>
      <c r="F148" s="109">
        <v>496.6</v>
      </c>
      <c r="G148" s="108" t="s">
        <v>624</v>
      </c>
      <c r="H148" s="108">
        <v>621</v>
      </c>
      <c r="I148" s="126">
        <v>580</v>
      </c>
      <c r="J148" s="127" t="s">
        <v>625</v>
      </c>
      <c r="K148" s="128">
        <f t="shared" si="57"/>
        <v>124.39999999999998</v>
      </c>
      <c r="L148" s="129">
        <f t="shared" si="58"/>
        <v>0.25050342327829234</v>
      </c>
      <c r="M148" s="130" t="s">
        <v>599</v>
      </c>
      <c r="N148" s="131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11</v>
      </c>
      <c r="B149" s="106">
        <v>41926</v>
      </c>
      <c r="C149" s="106"/>
      <c r="D149" s="107" t="s">
        <v>640</v>
      </c>
      <c r="E149" s="108" t="s">
        <v>600</v>
      </c>
      <c r="F149" s="109">
        <v>2481.9</v>
      </c>
      <c r="G149" s="108" t="s">
        <v>624</v>
      </c>
      <c r="H149" s="108">
        <v>2840</v>
      </c>
      <c r="I149" s="126">
        <v>2870</v>
      </c>
      <c r="J149" s="127" t="s">
        <v>641</v>
      </c>
      <c r="K149" s="128">
        <f t="shared" si="57"/>
        <v>358.09999999999991</v>
      </c>
      <c r="L149" s="129">
        <f t="shared" si="58"/>
        <v>0.14428462065353154</v>
      </c>
      <c r="M149" s="130" t="s">
        <v>599</v>
      </c>
      <c r="N149" s="131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12</v>
      </c>
      <c r="B150" s="106">
        <v>41928</v>
      </c>
      <c r="C150" s="106"/>
      <c r="D150" s="107" t="s">
        <v>642</v>
      </c>
      <c r="E150" s="108" t="s">
        <v>600</v>
      </c>
      <c r="F150" s="109">
        <v>84.5</v>
      </c>
      <c r="G150" s="108" t="s">
        <v>624</v>
      </c>
      <c r="H150" s="108">
        <v>93</v>
      </c>
      <c r="I150" s="126">
        <v>110</v>
      </c>
      <c r="J150" s="127" t="s">
        <v>643</v>
      </c>
      <c r="K150" s="128">
        <f t="shared" si="57"/>
        <v>8.5</v>
      </c>
      <c r="L150" s="129">
        <f t="shared" si="58"/>
        <v>0.10059171597633136</v>
      </c>
      <c r="M150" s="130" t="s">
        <v>599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13</v>
      </c>
      <c r="B151" s="106">
        <v>41928</v>
      </c>
      <c r="C151" s="106"/>
      <c r="D151" s="107" t="s">
        <v>644</v>
      </c>
      <c r="E151" s="108" t="s">
        <v>600</v>
      </c>
      <c r="F151" s="109">
        <v>401</v>
      </c>
      <c r="G151" s="108" t="s">
        <v>624</v>
      </c>
      <c r="H151" s="108">
        <v>428</v>
      </c>
      <c r="I151" s="126">
        <v>450</v>
      </c>
      <c r="J151" s="127" t="s">
        <v>645</v>
      </c>
      <c r="K151" s="128">
        <f t="shared" si="57"/>
        <v>27</v>
      </c>
      <c r="L151" s="129">
        <f t="shared" si="58"/>
        <v>6.7331670822942641E-2</v>
      </c>
      <c r="M151" s="130" t="s">
        <v>599</v>
      </c>
      <c r="N151" s="131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14</v>
      </c>
      <c r="B152" s="106">
        <v>41928</v>
      </c>
      <c r="C152" s="106"/>
      <c r="D152" s="107" t="s">
        <v>646</v>
      </c>
      <c r="E152" s="108" t="s">
        <v>600</v>
      </c>
      <c r="F152" s="109">
        <v>101</v>
      </c>
      <c r="G152" s="108" t="s">
        <v>624</v>
      </c>
      <c r="H152" s="108">
        <v>112</v>
      </c>
      <c r="I152" s="126">
        <v>120</v>
      </c>
      <c r="J152" s="127" t="s">
        <v>647</v>
      </c>
      <c r="K152" s="128">
        <f t="shared" si="57"/>
        <v>11</v>
      </c>
      <c r="L152" s="129">
        <f t="shared" si="58"/>
        <v>0.10891089108910891</v>
      </c>
      <c r="M152" s="130" t="s">
        <v>599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15</v>
      </c>
      <c r="B153" s="106">
        <v>41954</v>
      </c>
      <c r="C153" s="106"/>
      <c r="D153" s="107" t="s">
        <v>648</v>
      </c>
      <c r="E153" s="108" t="s">
        <v>600</v>
      </c>
      <c r="F153" s="109">
        <v>59</v>
      </c>
      <c r="G153" s="108" t="s">
        <v>624</v>
      </c>
      <c r="H153" s="108">
        <v>76</v>
      </c>
      <c r="I153" s="126">
        <v>76</v>
      </c>
      <c r="J153" s="127" t="s">
        <v>625</v>
      </c>
      <c r="K153" s="128">
        <f t="shared" si="57"/>
        <v>17</v>
      </c>
      <c r="L153" s="129">
        <f t="shared" si="58"/>
        <v>0.28813559322033899</v>
      </c>
      <c r="M153" s="130" t="s">
        <v>599</v>
      </c>
      <c r="N153" s="131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16</v>
      </c>
      <c r="B154" s="106">
        <v>41954</v>
      </c>
      <c r="C154" s="106"/>
      <c r="D154" s="107" t="s">
        <v>637</v>
      </c>
      <c r="E154" s="108" t="s">
        <v>600</v>
      </c>
      <c r="F154" s="109">
        <v>99</v>
      </c>
      <c r="G154" s="108" t="s">
        <v>624</v>
      </c>
      <c r="H154" s="108">
        <v>120</v>
      </c>
      <c r="I154" s="126">
        <v>120</v>
      </c>
      <c r="J154" s="127" t="s">
        <v>649</v>
      </c>
      <c r="K154" s="128">
        <f t="shared" si="57"/>
        <v>21</v>
      </c>
      <c r="L154" s="129">
        <f t="shared" si="58"/>
        <v>0.21212121212121213</v>
      </c>
      <c r="M154" s="130" t="s">
        <v>599</v>
      </c>
      <c r="N154" s="131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17</v>
      </c>
      <c r="B155" s="106">
        <v>41956</v>
      </c>
      <c r="C155" s="106"/>
      <c r="D155" s="107" t="s">
        <v>650</v>
      </c>
      <c r="E155" s="108" t="s">
        <v>600</v>
      </c>
      <c r="F155" s="109">
        <v>22</v>
      </c>
      <c r="G155" s="108" t="s">
        <v>624</v>
      </c>
      <c r="H155" s="108">
        <v>33.549999999999997</v>
      </c>
      <c r="I155" s="126">
        <v>32</v>
      </c>
      <c r="J155" s="127" t="s">
        <v>651</v>
      </c>
      <c r="K155" s="128">
        <f t="shared" si="57"/>
        <v>11.549999999999997</v>
      </c>
      <c r="L155" s="129">
        <f t="shared" si="58"/>
        <v>0.52499999999999991</v>
      </c>
      <c r="M155" s="130" t="s">
        <v>599</v>
      </c>
      <c r="N155" s="131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18</v>
      </c>
      <c r="B156" s="106">
        <v>41976</v>
      </c>
      <c r="C156" s="106"/>
      <c r="D156" s="107" t="s">
        <v>652</v>
      </c>
      <c r="E156" s="108" t="s">
        <v>600</v>
      </c>
      <c r="F156" s="109">
        <v>440</v>
      </c>
      <c r="G156" s="108" t="s">
        <v>624</v>
      </c>
      <c r="H156" s="108">
        <v>520</v>
      </c>
      <c r="I156" s="126">
        <v>520</v>
      </c>
      <c r="J156" s="127" t="s">
        <v>653</v>
      </c>
      <c r="K156" s="128">
        <f t="shared" si="57"/>
        <v>80</v>
      </c>
      <c r="L156" s="129">
        <f t="shared" si="58"/>
        <v>0.18181818181818182</v>
      </c>
      <c r="M156" s="130" t="s">
        <v>599</v>
      </c>
      <c r="N156" s="131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19</v>
      </c>
      <c r="B157" s="106">
        <v>41976</v>
      </c>
      <c r="C157" s="106"/>
      <c r="D157" s="107" t="s">
        <v>654</v>
      </c>
      <c r="E157" s="108" t="s">
        <v>600</v>
      </c>
      <c r="F157" s="109">
        <v>360</v>
      </c>
      <c r="G157" s="108" t="s">
        <v>624</v>
      </c>
      <c r="H157" s="108">
        <v>427</v>
      </c>
      <c r="I157" s="126">
        <v>425</v>
      </c>
      <c r="J157" s="127" t="s">
        <v>655</v>
      </c>
      <c r="K157" s="128">
        <f t="shared" si="57"/>
        <v>67</v>
      </c>
      <c r="L157" s="129">
        <f t="shared" si="58"/>
        <v>0.18611111111111112</v>
      </c>
      <c r="M157" s="130" t="s">
        <v>599</v>
      </c>
      <c r="N157" s="131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20</v>
      </c>
      <c r="B158" s="106">
        <v>42012</v>
      </c>
      <c r="C158" s="106"/>
      <c r="D158" s="107" t="s">
        <v>656</v>
      </c>
      <c r="E158" s="108" t="s">
        <v>600</v>
      </c>
      <c r="F158" s="109">
        <v>360</v>
      </c>
      <c r="G158" s="108" t="s">
        <v>624</v>
      </c>
      <c r="H158" s="108">
        <v>455</v>
      </c>
      <c r="I158" s="126">
        <v>420</v>
      </c>
      <c r="J158" s="127" t="s">
        <v>657</v>
      </c>
      <c r="K158" s="128">
        <f t="shared" si="57"/>
        <v>95</v>
      </c>
      <c r="L158" s="129">
        <f t="shared" si="58"/>
        <v>0.2638888888888889</v>
      </c>
      <c r="M158" s="130" t="s">
        <v>599</v>
      </c>
      <c r="N158" s="131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21</v>
      </c>
      <c r="B159" s="106">
        <v>42012</v>
      </c>
      <c r="C159" s="106"/>
      <c r="D159" s="107" t="s">
        <v>658</v>
      </c>
      <c r="E159" s="108" t="s">
        <v>600</v>
      </c>
      <c r="F159" s="109">
        <v>130</v>
      </c>
      <c r="G159" s="108"/>
      <c r="H159" s="108">
        <v>175.5</v>
      </c>
      <c r="I159" s="126">
        <v>165</v>
      </c>
      <c r="J159" s="127" t="s">
        <v>659</v>
      </c>
      <c r="K159" s="128">
        <f t="shared" si="57"/>
        <v>45.5</v>
      </c>
      <c r="L159" s="129">
        <f t="shared" si="58"/>
        <v>0.35</v>
      </c>
      <c r="M159" s="130" t="s">
        <v>599</v>
      </c>
      <c r="N159" s="131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22</v>
      </c>
      <c r="B160" s="106">
        <v>42040</v>
      </c>
      <c r="C160" s="106"/>
      <c r="D160" s="107" t="s">
        <v>390</v>
      </c>
      <c r="E160" s="108" t="s">
        <v>623</v>
      </c>
      <c r="F160" s="109">
        <v>98</v>
      </c>
      <c r="G160" s="108"/>
      <c r="H160" s="108">
        <v>120</v>
      </c>
      <c r="I160" s="126">
        <v>120</v>
      </c>
      <c r="J160" s="127" t="s">
        <v>625</v>
      </c>
      <c r="K160" s="128">
        <f t="shared" si="57"/>
        <v>22</v>
      </c>
      <c r="L160" s="129">
        <f t="shared" si="58"/>
        <v>0.22448979591836735</v>
      </c>
      <c r="M160" s="130" t="s">
        <v>599</v>
      </c>
      <c r="N160" s="131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23</v>
      </c>
      <c r="B161" s="106">
        <v>42040</v>
      </c>
      <c r="C161" s="106"/>
      <c r="D161" s="107" t="s">
        <v>660</v>
      </c>
      <c r="E161" s="108" t="s">
        <v>623</v>
      </c>
      <c r="F161" s="109">
        <v>196</v>
      </c>
      <c r="G161" s="108"/>
      <c r="H161" s="108">
        <v>262</v>
      </c>
      <c r="I161" s="126">
        <v>255</v>
      </c>
      <c r="J161" s="127" t="s">
        <v>625</v>
      </c>
      <c r="K161" s="128">
        <f t="shared" si="57"/>
        <v>66</v>
      </c>
      <c r="L161" s="129">
        <f t="shared" si="58"/>
        <v>0.33673469387755101</v>
      </c>
      <c r="M161" s="130" t="s">
        <v>599</v>
      </c>
      <c r="N161" s="131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24</v>
      </c>
      <c r="B162" s="110">
        <v>42067</v>
      </c>
      <c r="C162" s="110"/>
      <c r="D162" s="111" t="s">
        <v>389</v>
      </c>
      <c r="E162" s="112" t="s">
        <v>623</v>
      </c>
      <c r="F162" s="113">
        <v>235</v>
      </c>
      <c r="G162" s="113"/>
      <c r="H162" s="114">
        <v>77</v>
      </c>
      <c r="I162" s="132" t="s">
        <v>661</v>
      </c>
      <c r="J162" s="133" t="s">
        <v>662</v>
      </c>
      <c r="K162" s="134">
        <f t="shared" si="57"/>
        <v>-158</v>
      </c>
      <c r="L162" s="135">
        <f t="shared" si="58"/>
        <v>-0.67234042553191486</v>
      </c>
      <c r="M162" s="136" t="s">
        <v>663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25</v>
      </c>
      <c r="B163" s="106">
        <v>42067</v>
      </c>
      <c r="C163" s="106"/>
      <c r="D163" s="107" t="s">
        <v>481</v>
      </c>
      <c r="E163" s="108" t="s">
        <v>623</v>
      </c>
      <c r="F163" s="109">
        <v>185</v>
      </c>
      <c r="G163" s="108"/>
      <c r="H163" s="108">
        <v>224</v>
      </c>
      <c r="I163" s="126" t="s">
        <v>664</v>
      </c>
      <c r="J163" s="127" t="s">
        <v>625</v>
      </c>
      <c r="K163" s="128">
        <f t="shared" si="57"/>
        <v>39</v>
      </c>
      <c r="L163" s="129">
        <f t="shared" si="58"/>
        <v>0.21081081081081082</v>
      </c>
      <c r="M163" s="130" t="s">
        <v>599</v>
      </c>
      <c r="N163" s="131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26</v>
      </c>
      <c r="B164" s="115">
        <v>42090</v>
      </c>
      <c r="C164" s="115"/>
      <c r="D164" s="116" t="s">
        <v>665</v>
      </c>
      <c r="E164" s="117" t="s">
        <v>623</v>
      </c>
      <c r="F164" s="118">
        <v>49.5</v>
      </c>
      <c r="G164" s="119"/>
      <c r="H164" s="119">
        <v>15.85</v>
      </c>
      <c r="I164" s="119">
        <v>67</v>
      </c>
      <c r="J164" s="138" t="s">
        <v>666</v>
      </c>
      <c r="K164" s="119">
        <f t="shared" si="57"/>
        <v>-33.65</v>
      </c>
      <c r="L164" s="139">
        <f t="shared" si="58"/>
        <v>-0.67979797979797973</v>
      </c>
      <c r="M164" s="136" t="s">
        <v>663</v>
      </c>
      <c r="N164" s="140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27</v>
      </c>
      <c r="B165" s="106">
        <v>42093</v>
      </c>
      <c r="C165" s="106"/>
      <c r="D165" s="107" t="s">
        <v>667</v>
      </c>
      <c r="E165" s="108" t="s">
        <v>623</v>
      </c>
      <c r="F165" s="109">
        <v>183.5</v>
      </c>
      <c r="G165" s="108"/>
      <c r="H165" s="108">
        <v>219</v>
      </c>
      <c r="I165" s="126">
        <v>218</v>
      </c>
      <c r="J165" s="127" t="s">
        <v>668</v>
      </c>
      <c r="K165" s="128">
        <f t="shared" si="57"/>
        <v>35.5</v>
      </c>
      <c r="L165" s="129">
        <f t="shared" si="58"/>
        <v>0.19346049046321526</v>
      </c>
      <c r="M165" s="130" t="s">
        <v>599</v>
      </c>
      <c r="N165" s="131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28</v>
      </c>
      <c r="B166" s="106">
        <v>42114</v>
      </c>
      <c r="C166" s="106"/>
      <c r="D166" s="107" t="s">
        <v>669</v>
      </c>
      <c r="E166" s="108" t="s">
        <v>623</v>
      </c>
      <c r="F166" s="109">
        <f>(227+237)/2</f>
        <v>232</v>
      </c>
      <c r="G166" s="108"/>
      <c r="H166" s="108">
        <v>298</v>
      </c>
      <c r="I166" s="126">
        <v>298</v>
      </c>
      <c r="J166" s="127" t="s">
        <v>625</v>
      </c>
      <c r="K166" s="128">
        <f t="shared" si="57"/>
        <v>66</v>
      </c>
      <c r="L166" s="129">
        <f t="shared" si="58"/>
        <v>0.28448275862068967</v>
      </c>
      <c r="M166" s="130" t="s">
        <v>599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29</v>
      </c>
      <c r="B167" s="106">
        <v>42128</v>
      </c>
      <c r="C167" s="106"/>
      <c r="D167" s="107" t="s">
        <v>670</v>
      </c>
      <c r="E167" s="108" t="s">
        <v>600</v>
      </c>
      <c r="F167" s="109">
        <v>385</v>
      </c>
      <c r="G167" s="108"/>
      <c r="H167" s="108">
        <f>212.5+331</f>
        <v>543.5</v>
      </c>
      <c r="I167" s="126">
        <v>510</v>
      </c>
      <c r="J167" s="127" t="s">
        <v>671</v>
      </c>
      <c r="K167" s="128">
        <f t="shared" si="57"/>
        <v>158.5</v>
      </c>
      <c r="L167" s="129">
        <f t="shared" si="58"/>
        <v>0.41168831168831171</v>
      </c>
      <c r="M167" s="130" t="s">
        <v>599</v>
      </c>
      <c r="N167" s="131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30</v>
      </c>
      <c r="B168" s="106">
        <v>42128</v>
      </c>
      <c r="C168" s="106"/>
      <c r="D168" s="107" t="s">
        <v>672</v>
      </c>
      <c r="E168" s="108" t="s">
        <v>600</v>
      </c>
      <c r="F168" s="109">
        <v>115.5</v>
      </c>
      <c r="G168" s="108"/>
      <c r="H168" s="108">
        <v>146</v>
      </c>
      <c r="I168" s="126">
        <v>142</v>
      </c>
      <c r="J168" s="127" t="s">
        <v>673</v>
      </c>
      <c r="K168" s="128">
        <f t="shared" si="57"/>
        <v>30.5</v>
      </c>
      <c r="L168" s="129">
        <f t="shared" si="58"/>
        <v>0.26406926406926406</v>
      </c>
      <c r="M168" s="130" t="s">
        <v>599</v>
      </c>
      <c r="N168" s="131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31</v>
      </c>
      <c r="B169" s="106">
        <v>42151</v>
      </c>
      <c r="C169" s="106"/>
      <c r="D169" s="107" t="s">
        <v>674</v>
      </c>
      <c r="E169" s="108" t="s">
        <v>600</v>
      </c>
      <c r="F169" s="109">
        <v>237.5</v>
      </c>
      <c r="G169" s="108"/>
      <c r="H169" s="108">
        <v>279.5</v>
      </c>
      <c r="I169" s="126">
        <v>278</v>
      </c>
      <c r="J169" s="127" t="s">
        <v>625</v>
      </c>
      <c r="K169" s="128">
        <f t="shared" si="57"/>
        <v>42</v>
      </c>
      <c r="L169" s="129">
        <f t="shared" si="58"/>
        <v>0.17684210526315788</v>
      </c>
      <c r="M169" s="130" t="s">
        <v>599</v>
      </c>
      <c r="N169" s="131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32</v>
      </c>
      <c r="B170" s="106">
        <v>42174</v>
      </c>
      <c r="C170" s="106"/>
      <c r="D170" s="107" t="s">
        <v>644</v>
      </c>
      <c r="E170" s="108" t="s">
        <v>623</v>
      </c>
      <c r="F170" s="109">
        <v>340</v>
      </c>
      <c r="G170" s="108"/>
      <c r="H170" s="108">
        <v>448</v>
      </c>
      <c r="I170" s="126">
        <v>448</v>
      </c>
      <c r="J170" s="127" t="s">
        <v>625</v>
      </c>
      <c r="K170" s="128">
        <f t="shared" si="57"/>
        <v>108</v>
      </c>
      <c r="L170" s="129">
        <f t="shared" si="58"/>
        <v>0.31764705882352939</v>
      </c>
      <c r="M170" s="130" t="s">
        <v>599</v>
      </c>
      <c r="N170" s="131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33</v>
      </c>
      <c r="B171" s="106">
        <v>42191</v>
      </c>
      <c r="C171" s="106"/>
      <c r="D171" s="107" t="s">
        <v>675</v>
      </c>
      <c r="E171" s="108" t="s">
        <v>623</v>
      </c>
      <c r="F171" s="109">
        <v>390</v>
      </c>
      <c r="G171" s="108"/>
      <c r="H171" s="108">
        <v>460</v>
      </c>
      <c r="I171" s="126">
        <v>460</v>
      </c>
      <c r="J171" s="127" t="s">
        <v>625</v>
      </c>
      <c r="K171" s="128">
        <f t="shared" ref="K171:K191" si="59">H171-F171</f>
        <v>70</v>
      </c>
      <c r="L171" s="129">
        <f t="shared" ref="L171:L191" si="60">K171/F171</f>
        <v>0.17948717948717949</v>
      </c>
      <c r="M171" s="130" t="s">
        <v>599</v>
      </c>
      <c r="N171" s="131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34</v>
      </c>
      <c r="B172" s="110">
        <v>42195</v>
      </c>
      <c r="C172" s="110"/>
      <c r="D172" s="111" t="s">
        <v>676</v>
      </c>
      <c r="E172" s="112" t="s">
        <v>623</v>
      </c>
      <c r="F172" s="113">
        <v>122.5</v>
      </c>
      <c r="G172" s="113"/>
      <c r="H172" s="114">
        <v>61</v>
      </c>
      <c r="I172" s="132">
        <v>172</v>
      </c>
      <c r="J172" s="133" t="s">
        <v>677</v>
      </c>
      <c r="K172" s="134">
        <f t="shared" si="59"/>
        <v>-61.5</v>
      </c>
      <c r="L172" s="135">
        <f t="shared" si="60"/>
        <v>-0.50204081632653064</v>
      </c>
      <c r="M172" s="136" t="s">
        <v>663</v>
      </c>
      <c r="N172" s="137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35</v>
      </c>
      <c r="B173" s="106">
        <v>42219</v>
      </c>
      <c r="C173" s="106"/>
      <c r="D173" s="107" t="s">
        <v>678</v>
      </c>
      <c r="E173" s="108" t="s">
        <v>623</v>
      </c>
      <c r="F173" s="109">
        <v>297.5</v>
      </c>
      <c r="G173" s="108"/>
      <c r="H173" s="108">
        <v>350</v>
      </c>
      <c r="I173" s="126">
        <v>360</v>
      </c>
      <c r="J173" s="127" t="s">
        <v>679</v>
      </c>
      <c r="K173" s="128">
        <f t="shared" si="59"/>
        <v>52.5</v>
      </c>
      <c r="L173" s="129">
        <f t="shared" si="60"/>
        <v>0.17647058823529413</v>
      </c>
      <c r="M173" s="130" t="s">
        <v>599</v>
      </c>
      <c r="N173" s="131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36</v>
      </c>
      <c r="B174" s="106">
        <v>42219</v>
      </c>
      <c r="C174" s="106"/>
      <c r="D174" s="107" t="s">
        <v>680</v>
      </c>
      <c r="E174" s="108" t="s">
        <v>623</v>
      </c>
      <c r="F174" s="109">
        <v>115.5</v>
      </c>
      <c r="G174" s="108"/>
      <c r="H174" s="108">
        <v>149</v>
      </c>
      <c r="I174" s="126">
        <v>140</v>
      </c>
      <c r="J174" s="141" t="s">
        <v>681</v>
      </c>
      <c r="K174" s="128">
        <f t="shared" si="59"/>
        <v>33.5</v>
      </c>
      <c r="L174" s="129">
        <f t="shared" si="60"/>
        <v>0.29004329004329005</v>
      </c>
      <c r="M174" s="130" t="s">
        <v>599</v>
      </c>
      <c r="N174" s="131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37</v>
      </c>
      <c r="B175" s="106">
        <v>42251</v>
      </c>
      <c r="C175" s="106"/>
      <c r="D175" s="107" t="s">
        <v>674</v>
      </c>
      <c r="E175" s="108" t="s">
        <v>623</v>
      </c>
      <c r="F175" s="109">
        <v>226</v>
      </c>
      <c r="G175" s="108"/>
      <c r="H175" s="108">
        <v>292</v>
      </c>
      <c r="I175" s="126">
        <v>292</v>
      </c>
      <c r="J175" s="127" t="s">
        <v>682</v>
      </c>
      <c r="K175" s="128">
        <f t="shared" si="59"/>
        <v>66</v>
      </c>
      <c r="L175" s="129">
        <f t="shared" si="60"/>
        <v>0.29203539823008851</v>
      </c>
      <c r="M175" s="130" t="s">
        <v>599</v>
      </c>
      <c r="N175" s="131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38</v>
      </c>
      <c r="B176" s="106">
        <v>42254</v>
      </c>
      <c r="C176" s="106"/>
      <c r="D176" s="107" t="s">
        <v>669</v>
      </c>
      <c r="E176" s="108" t="s">
        <v>623</v>
      </c>
      <c r="F176" s="109">
        <v>232.5</v>
      </c>
      <c r="G176" s="108"/>
      <c r="H176" s="108">
        <v>312.5</v>
      </c>
      <c r="I176" s="126">
        <v>310</v>
      </c>
      <c r="J176" s="127" t="s">
        <v>625</v>
      </c>
      <c r="K176" s="128">
        <f t="shared" si="59"/>
        <v>80</v>
      </c>
      <c r="L176" s="129">
        <f t="shared" si="60"/>
        <v>0.34408602150537637</v>
      </c>
      <c r="M176" s="130" t="s">
        <v>599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39</v>
      </c>
      <c r="B177" s="106">
        <v>42268</v>
      </c>
      <c r="C177" s="106"/>
      <c r="D177" s="107" t="s">
        <v>683</v>
      </c>
      <c r="E177" s="108" t="s">
        <v>623</v>
      </c>
      <c r="F177" s="109">
        <v>196.5</v>
      </c>
      <c r="G177" s="108"/>
      <c r="H177" s="108">
        <v>238</v>
      </c>
      <c r="I177" s="126">
        <v>238</v>
      </c>
      <c r="J177" s="127" t="s">
        <v>682</v>
      </c>
      <c r="K177" s="128">
        <f t="shared" si="59"/>
        <v>41.5</v>
      </c>
      <c r="L177" s="129">
        <f t="shared" si="60"/>
        <v>0.21119592875318066</v>
      </c>
      <c r="M177" s="130" t="s">
        <v>599</v>
      </c>
      <c r="N177" s="131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40</v>
      </c>
      <c r="B178" s="106">
        <v>42271</v>
      </c>
      <c r="C178" s="106"/>
      <c r="D178" s="107" t="s">
        <v>622</v>
      </c>
      <c r="E178" s="108" t="s">
        <v>623</v>
      </c>
      <c r="F178" s="109">
        <v>65</v>
      </c>
      <c r="G178" s="108"/>
      <c r="H178" s="108">
        <v>82</v>
      </c>
      <c r="I178" s="126">
        <v>82</v>
      </c>
      <c r="J178" s="127" t="s">
        <v>682</v>
      </c>
      <c r="K178" s="128">
        <f t="shared" si="59"/>
        <v>17</v>
      </c>
      <c r="L178" s="129">
        <f t="shared" si="60"/>
        <v>0.26153846153846155</v>
      </c>
      <c r="M178" s="130" t="s">
        <v>599</v>
      </c>
      <c r="N178" s="131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41</v>
      </c>
      <c r="B179" s="106">
        <v>42291</v>
      </c>
      <c r="C179" s="106"/>
      <c r="D179" s="107" t="s">
        <v>684</v>
      </c>
      <c r="E179" s="108" t="s">
        <v>623</v>
      </c>
      <c r="F179" s="109">
        <v>144</v>
      </c>
      <c r="G179" s="108"/>
      <c r="H179" s="108">
        <v>182.5</v>
      </c>
      <c r="I179" s="126">
        <v>181</v>
      </c>
      <c r="J179" s="127" t="s">
        <v>682</v>
      </c>
      <c r="K179" s="128">
        <f t="shared" si="59"/>
        <v>38.5</v>
      </c>
      <c r="L179" s="129">
        <f t="shared" si="60"/>
        <v>0.2673611111111111</v>
      </c>
      <c r="M179" s="130" t="s">
        <v>599</v>
      </c>
      <c r="N179" s="131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42</v>
      </c>
      <c r="B180" s="106">
        <v>42291</v>
      </c>
      <c r="C180" s="106"/>
      <c r="D180" s="107" t="s">
        <v>685</v>
      </c>
      <c r="E180" s="108" t="s">
        <v>623</v>
      </c>
      <c r="F180" s="109">
        <v>264</v>
      </c>
      <c r="G180" s="108"/>
      <c r="H180" s="108">
        <v>311</v>
      </c>
      <c r="I180" s="126">
        <v>311</v>
      </c>
      <c r="J180" s="127" t="s">
        <v>682</v>
      </c>
      <c r="K180" s="128">
        <f t="shared" si="59"/>
        <v>47</v>
      </c>
      <c r="L180" s="129">
        <f t="shared" si="60"/>
        <v>0.17803030303030304</v>
      </c>
      <c r="M180" s="130" t="s">
        <v>599</v>
      </c>
      <c r="N180" s="131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43</v>
      </c>
      <c r="B181" s="106">
        <v>42318</v>
      </c>
      <c r="C181" s="106"/>
      <c r="D181" s="107" t="s">
        <v>686</v>
      </c>
      <c r="E181" s="108" t="s">
        <v>600</v>
      </c>
      <c r="F181" s="109">
        <v>549.5</v>
      </c>
      <c r="G181" s="108"/>
      <c r="H181" s="108">
        <v>630</v>
      </c>
      <c r="I181" s="126">
        <v>630</v>
      </c>
      <c r="J181" s="127" t="s">
        <v>682</v>
      </c>
      <c r="K181" s="128">
        <f t="shared" si="59"/>
        <v>80.5</v>
      </c>
      <c r="L181" s="129">
        <f t="shared" si="60"/>
        <v>0.1464968152866242</v>
      </c>
      <c r="M181" s="130" t="s">
        <v>599</v>
      </c>
      <c r="N181" s="131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44</v>
      </c>
      <c r="B182" s="106">
        <v>42342</v>
      </c>
      <c r="C182" s="106"/>
      <c r="D182" s="107" t="s">
        <v>687</v>
      </c>
      <c r="E182" s="108" t="s">
        <v>623</v>
      </c>
      <c r="F182" s="109">
        <v>1027.5</v>
      </c>
      <c r="G182" s="108"/>
      <c r="H182" s="108">
        <v>1315</v>
      </c>
      <c r="I182" s="126">
        <v>1250</v>
      </c>
      <c r="J182" s="127" t="s">
        <v>682</v>
      </c>
      <c r="K182" s="128">
        <f t="shared" si="59"/>
        <v>287.5</v>
      </c>
      <c r="L182" s="129">
        <f t="shared" si="60"/>
        <v>0.27980535279805352</v>
      </c>
      <c r="M182" s="130" t="s">
        <v>599</v>
      </c>
      <c r="N182" s="131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45</v>
      </c>
      <c r="B183" s="106">
        <v>42367</v>
      </c>
      <c r="C183" s="106"/>
      <c r="D183" s="107" t="s">
        <v>688</v>
      </c>
      <c r="E183" s="108" t="s">
        <v>623</v>
      </c>
      <c r="F183" s="109">
        <v>465</v>
      </c>
      <c r="G183" s="108"/>
      <c r="H183" s="108">
        <v>540</v>
      </c>
      <c r="I183" s="126">
        <v>540</v>
      </c>
      <c r="J183" s="127" t="s">
        <v>682</v>
      </c>
      <c r="K183" s="128">
        <f t="shared" si="59"/>
        <v>75</v>
      </c>
      <c r="L183" s="129">
        <f t="shared" si="60"/>
        <v>0.16129032258064516</v>
      </c>
      <c r="M183" s="130" t="s">
        <v>599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46</v>
      </c>
      <c r="B184" s="106">
        <v>42380</v>
      </c>
      <c r="C184" s="106"/>
      <c r="D184" s="107" t="s">
        <v>390</v>
      </c>
      <c r="E184" s="108" t="s">
        <v>600</v>
      </c>
      <c r="F184" s="109">
        <v>81</v>
      </c>
      <c r="G184" s="108"/>
      <c r="H184" s="108">
        <v>110</v>
      </c>
      <c r="I184" s="126">
        <v>110</v>
      </c>
      <c r="J184" s="127" t="s">
        <v>682</v>
      </c>
      <c r="K184" s="128">
        <f t="shared" si="59"/>
        <v>29</v>
      </c>
      <c r="L184" s="129">
        <f t="shared" si="60"/>
        <v>0.35802469135802467</v>
      </c>
      <c r="M184" s="130" t="s">
        <v>599</v>
      </c>
      <c r="N184" s="131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47</v>
      </c>
      <c r="B185" s="106">
        <v>42382</v>
      </c>
      <c r="C185" s="106"/>
      <c r="D185" s="107" t="s">
        <v>689</v>
      </c>
      <c r="E185" s="108" t="s">
        <v>600</v>
      </c>
      <c r="F185" s="109">
        <v>417.5</v>
      </c>
      <c r="G185" s="108"/>
      <c r="H185" s="108">
        <v>547</v>
      </c>
      <c r="I185" s="126">
        <v>535</v>
      </c>
      <c r="J185" s="127" t="s">
        <v>682</v>
      </c>
      <c r="K185" s="128">
        <f t="shared" si="59"/>
        <v>129.5</v>
      </c>
      <c r="L185" s="129">
        <f t="shared" si="60"/>
        <v>0.31017964071856285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48</v>
      </c>
      <c r="B186" s="106">
        <v>42408</v>
      </c>
      <c r="C186" s="106"/>
      <c r="D186" s="107" t="s">
        <v>690</v>
      </c>
      <c r="E186" s="108" t="s">
        <v>623</v>
      </c>
      <c r="F186" s="109">
        <v>650</v>
      </c>
      <c r="G186" s="108"/>
      <c r="H186" s="108">
        <v>800</v>
      </c>
      <c r="I186" s="126">
        <v>800</v>
      </c>
      <c r="J186" s="127" t="s">
        <v>682</v>
      </c>
      <c r="K186" s="128">
        <f t="shared" si="59"/>
        <v>150</v>
      </c>
      <c r="L186" s="129">
        <f t="shared" si="60"/>
        <v>0.23076923076923078</v>
      </c>
      <c r="M186" s="130" t="s">
        <v>599</v>
      </c>
      <c r="N186" s="131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49</v>
      </c>
      <c r="B187" s="106">
        <v>42433</v>
      </c>
      <c r="C187" s="106"/>
      <c r="D187" s="107" t="s">
        <v>197</v>
      </c>
      <c r="E187" s="108" t="s">
        <v>623</v>
      </c>
      <c r="F187" s="109">
        <v>437.5</v>
      </c>
      <c r="G187" s="108"/>
      <c r="H187" s="108">
        <v>504.5</v>
      </c>
      <c r="I187" s="126">
        <v>522</v>
      </c>
      <c r="J187" s="127" t="s">
        <v>691</v>
      </c>
      <c r="K187" s="128">
        <f t="shared" si="59"/>
        <v>67</v>
      </c>
      <c r="L187" s="129">
        <f t="shared" si="60"/>
        <v>0.15314285714285714</v>
      </c>
      <c r="M187" s="130" t="s">
        <v>599</v>
      </c>
      <c r="N187" s="131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50</v>
      </c>
      <c r="B188" s="106">
        <v>42438</v>
      </c>
      <c r="C188" s="106"/>
      <c r="D188" s="107" t="s">
        <v>692</v>
      </c>
      <c r="E188" s="108" t="s">
        <v>623</v>
      </c>
      <c r="F188" s="109">
        <v>189.5</v>
      </c>
      <c r="G188" s="108"/>
      <c r="H188" s="108">
        <v>218</v>
      </c>
      <c r="I188" s="126">
        <v>218</v>
      </c>
      <c r="J188" s="127" t="s">
        <v>682</v>
      </c>
      <c r="K188" s="128">
        <f t="shared" si="59"/>
        <v>28.5</v>
      </c>
      <c r="L188" s="129">
        <f t="shared" si="60"/>
        <v>0.15039577836411611</v>
      </c>
      <c r="M188" s="130" t="s">
        <v>599</v>
      </c>
      <c r="N188" s="131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51</v>
      </c>
      <c r="B189" s="115">
        <v>42471</v>
      </c>
      <c r="C189" s="115"/>
      <c r="D189" s="116" t="s">
        <v>693</v>
      </c>
      <c r="E189" s="117" t="s">
        <v>623</v>
      </c>
      <c r="F189" s="118">
        <v>36.5</v>
      </c>
      <c r="G189" s="119"/>
      <c r="H189" s="119">
        <v>15.85</v>
      </c>
      <c r="I189" s="119">
        <v>60</v>
      </c>
      <c r="J189" s="138" t="s">
        <v>694</v>
      </c>
      <c r="K189" s="134">
        <f t="shared" si="59"/>
        <v>-20.65</v>
      </c>
      <c r="L189" s="168">
        <f t="shared" si="60"/>
        <v>-0.5657534246575342</v>
      </c>
      <c r="M189" s="136" t="s">
        <v>663</v>
      </c>
      <c r="N189" s="16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52</v>
      </c>
      <c r="B190" s="106">
        <v>42472</v>
      </c>
      <c r="C190" s="106"/>
      <c r="D190" s="107" t="s">
        <v>695</v>
      </c>
      <c r="E190" s="108" t="s">
        <v>623</v>
      </c>
      <c r="F190" s="109">
        <v>93</v>
      </c>
      <c r="G190" s="108"/>
      <c r="H190" s="108">
        <v>149</v>
      </c>
      <c r="I190" s="126">
        <v>140</v>
      </c>
      <c r="J190" s="141" t="s">
        <v>696</v>
      </c>
      <c r="K190" s="128">
        <f t="shared" si="59"/>
        <v>56</v>
      </c>
      <c r="L190" s="129">
        <f t="shared" si="60"/>
        <v>0.60215053763440862</v>
      </c>
      <c r="M190" s="130" t="s">
        <v>599</v>
      </c>
      <c r="N190" s="131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53</v>
      </c>
      <c r="B191" s="106">
        <v>42472</v>
      </c>
      <c r="C191" s="106"/>
      <c r="D191" s="107" t="s">
        <v>697</v>
      </c>
      <c r="E191" s="108" t="s">
        <v>623</v>
      </c>
      <c r="F191" s="109">
        <v>130</v>
      </c>
      <c r="G191" s="108"/>
      <c r="H191" s="108">
        <v>150</v>
      </c>
      <c r="I191" s="126" t="s">
        <v>698</v>
      </c>
      <c r="J191" s="127" t="s">
        <v>682</v>
      </c>
      <c r="K191" s="128">
        <f t="shared" si="59"/>
        <v>20</v>
      </c>
      <c r="L191" s="129">
        <f t="shared" si="60"/>
        <v>0.15384615384615385</v>
      </c>
      <c r="M191" s="130" t="s">
        <v>599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54</v>
      </c>
      <c r="B192" s="106">
        <v>42473</v>
      </c>
      <c r="C192" s="106"/>
      <c r="D192" s="107" t="s">
        <v>354</v>
      </c>
      <c r="E192" s="108" t="s">
        <v>623</v>
      </c>
      <c r="F192" s="109">
        <v>196</v>
      </c>
      <c r="G192" s="108"/>
      <c r="H192" s="108">
        <v>299</v>
      </c>
      <c r="I192" s="126">
        <v>299</v>
      </c>
      <c r="J192" s="127" t="s">
        <v>682</v>
      </c>
      <c r="K192" s="128">
        <v>103</v>
      </c>
      <c r="L192" s="129">
        <v>0.52551020408163296</v>
      </c>
      <c r="M192" s="130" t="s">
        <v>599</v>
      </c>
      <c r="N192" s="131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55</v>
      </c>
      <c r="B193" s="106">
        <v>42473</v>
      </c>
      <c r="C193" s="106"/>
      <c r="D193" s="107" t="s">
        <v>756</v>
      </c>
      <c r="E193" s="108" t="s">
        <v>623</v>
      </c>
      <c r="F193" s="109">
        <v>88</v>
      </c>
      <c r="G193" s="108"/>
      <c r="H193" s="108">
        <v>103</v>
      </c>
      <c r="I193" s="126">
        <v>103</v>
      </c>
      <c r="J193" s="127" t="s">
        <v>682</v>
      </c>
      <c r="K193" s="128">
        <v>15</v>
      </c>
      <c r="L193" s="129">
        <v>0.170454545454545</v>
      </c>
      <c r="M193" s="130" t="s">
        <v>599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56</v>
      </c>
      <c r="B194" s="106">
        <v>42492</v>
      </c>
      <c r="C194" s="106"/>
      <c r="D194" s="107" t="s">
        <v>699</v>
      </c>
      <c r="E194" s="108" t="s">
        <v>623</v>
      </c>
      <c r="F194" s="109">
        <v>127.5</v>
      </c>
      <c r="G194" s="108"/>
      <c r="H194" s="108">
        <v>148</v>
      </c>
      <c r="I194" s="126" t="s">
        <v>700</v>
      </c>
      <c r="J194" s="127" t="s">
        <v>682</v>
      </c>
      <c r="K194" s="128">
        <f>H194-F194</f>
        <v>20.5</v>
      </c>
      <c r="L194" s="129">
        <f>K194/F194</f>
        <v>0.16078431372549021</v>
      </c>
      <c r="M194" s="130" t="s">
        <v>599</v>
      </c>
      <c r="N194" s="131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57</v>
      </c>
      <c r="B195" s="106">
        <v>42493</v>
      </c>
      <c r="C195" s="106"/>
      <c r="D195" s="107" t="s">
        <v>701</v>
      </c>
      <c r="E195" s="108" t="s">
        <v>623</v>
      </c>
      <c r="F195" s="109">
        <v>675</v>
      </c>
      <c r="G195" s="108"/>
      <c r="H195" s="108">
        <v>815</v>
      </c>
      <c r="I195" s="126" t="s">
        <v>702</v>
      </c>
      <c r="J195" s="127" t="s">
        <v>682</v>
      </c>
      <c r="K195" s="128">
        <f>H195-F195</f>
        <v>140</v>
      </c>
      <c r="L195" s="129">
        <f>K195/F195</f>
        <v>0.2074074074074074</v>
      </c>
      <c r="M195" s="130" t="s">
        <v>599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58</v>
      </c>
      <c r="B196" s="110">
        <v>42522</v>
      </c>
      <c r="C196" s="110"/>
      <c r="D196" s="111" t="s">
        <v>757</v>
      </c>
      <c r="E196" s="112" t="s">
        <v>623</v>
      </c>
      <c r="F196" s="113">
        <v>500</v>
      </c>
      <c r="G196" s="113"/>
      <c r="H196" s="114">
        <v>232.5</v>
      </c>
      <c r="I196" s="132" t="s">
        <v>758</v>
      </c>
      <c r="J196" s="133" t="s">
        <v>759</v>
      </c>
      <c r="K196" s="134">
        <f>H196-F196</f>
        <v>-267.5</v>
      </c>
      <c r="L196" s="135">
        <f>K196/F196</f>
        <v>-0.53500000000000003</v>
      </c>
      <c r="M196" s="136" t="s">
        <v>663</v>
      </c>
      <c r="N196" s="137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59</v>
      </c>
      <c r="B197" s="106">
        <v>42527</v>
      </c>
      <c r="C197" s="106"/>
      <c r="D197" s="107" t="s">
        <v>703</v>
      </c>
      <c r="E197" s="108" t="s">
        <v>623</v>
      </c>
      <c r="F197" s="109">
        <v>110</v>
      </c>
      <c r="G197" s="108"/>
      <c r="H197" s="108">
        <v>126.5</v>
      </c>
      <c r="I197" s="126">
        <v>125</v>
      </c>
      <c r="J197" s="127" t="s">
        <v>632</v>
      </c>
      <c r="K197" s="128">
        <f>H197-F197</f>
        <v>16.5</v>
      </c>
      <c r="L197" s="129">
        <f>K197/F197</f>
        <v>0.15</v>
      </c>
      <c r="M197" s="130" t="s">
        <v>599</v>
      </c>
      <c r="N197" s="131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60</v>
      </c>
      <c r="B198" s="106">
        <v>42538</v>
      </c>
      <c r="C198" s="106"/>
      <c r="D198" s="107" t="s">
        <v>704</v>
      </c>
      <c r="E198" s="108" t="s">
        <v>623</v>
      </c>
      <c r="F198" s="109">
        <v>44</v>
      </c>
      <c r="G198" s="108"/>
      <c r="H198" s="108">
        <v>69.5</v>
      </c>
      <c r="I198" s="126">
        <v>69.5</v>
      </c>
      <c r="J198" s="127" t="s">
        <v>705</v>
      </c>
      <c r="K198" s="128">
        <f>H198-F198</f>
        <v>25.5</v>
      </c>
      <c r="L198" s="129">
        <f>K198/F198</f>
        <v>0.57954545454545459</v>
      </c>
      <c r="M198" s="130" t="s">
        <v>599</v>
      </c>
      <c r="N198" s="131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61</v>
      </c>
      <c r="B199" s="106">
        <v>42549</v>
      </c>
      <c r="C199" s="106"/>
      <c r="D199" s="148" t="s">
        <v>760</v>
      </c>
      <c r="E199" s="108" t="s">
        <v>623</v>
      </c>
      <c r="F199" s="109">
        <v>262.5</v>
      </c>
      <c r="G199" s="108"/>
      <c r="H199" s="108">
        <v>340</v>
      </c>
      <c r="I199" s="126">
        <v>333</v>
      </c>
      <c r="J199" s="127" t="s">
        <v>761</v>
      </c>
      <c r="K199" s="128">
        <v>77.5</v>
      </c>
      <c r="L199" s="129">
        <v>0.29523809523809502</v>
      </c>
      <c r="M199" s="130" t="s">
        <v>599</v>
      </c>
      <c r="N199" s="131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62</v>
      </c>
      <c r="B200" s="106">
        <v>42549</v>
      </c>
      <c r="C200" s="106"/>
      <c r="D200" s="148" t="s">
        <v>762</v>
      </c>
      <c r="E200" s="108" t="s">
        <v>623</v>
      </c>
      <c r="F200" s="109">
        <v>840</v>
      </c>
      <c r="G200" s="108"/>
      <c r="H200" s="108">
        <v>1230</v>
      </c>
      <c r="I200" s="126">
        <v>1230</v>
      </c>
      <c r="J200" s="127" t="s">
        <v>682</v>
      </c>
      <c r="K200" s="128">
        <v>390</v>
      </c>
      <c r="L200" s="129">
        <v>0.46428571428571402</v>
      </c>
      <c r="M200" s="130" t="s">
        <v>599</v>
      </c>
      <c r="N200" s="131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5">
        <v>63</v>
      </c>
      <c r="B201" s="143">
        <v>42556</v>
      </c>
      <c r="C201" s="143"/>
      <c r="D201" s="144" t="s">
        <v>706</v>
      </c>
      <c r="E201" s="145" t="s">
        <v>623</v>
      </c>
      <c r="F201" s="146">
        <v>395</v>
      </c>
      <c r="G201" s="147"/>
      <c r="H201" s="147">
        <f>(468.5+342.5)/2</f>
        <v>405.5</v>
      </c>
      <c r="I201" s="147">
        <v>510</v>
      </c>
      <c r="J201" s="170" t="s">
        <v>707</v>
      </c>
      <c r="K201" s="171">
        <f t="shared" ref="K201:K207" si="61">H201-F201</f>
        <v>10.5</v>
      </c>
      <c r="L201" s="172">
        <f t="shared" ref="L201:L207" si="62">K201/F201</f>
        <v>2.6582278481012658E-2</v>
      </c>
      <c r="M201" s="173" t="s">
        <v>708</v>
      </c>
      <c r="N201" s="174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64</v>
      </c>
      <c r="B202" s="110">
        <v>42584</v>
      </c>
      <c r="C202" s="110"/>
      <c r="D202" s="111" t="s">
        <v>709</v>
      </c>
      <c r="E202" s="112" t="s">
        <v>600</v>
      </c>
      <c r="F202" s="113">
        <f>169.5-12.8</f>
        <v>156.69999999999999</v>
      </c>
      <c r="G202" s="113"/>
      <c r="H202" s="114">
        <v>77</v>
      </c>
      <c r="I202" s="132" t="s">
        <v>710</v>
      </c>
      <c r="J202" s="384" t="s">
        <v>3401</v>
      </c>
      <c r="K202" s="134">
        <f t="shared" si="61"/>
        <v>-79.699999999999989</v>
      </c>
      <c r="L202" s="135">
        <f t="shared" si="62"/>
        <v>-0.50861518825781749</v>
      </c>
      <c r="M202" s="136" t="s">
        <v>663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65</v>
      </c>
      <c r="B203" s="110">
        <v>42586</v>
      </c>
      <c r="C203" s="110"/>
      <c r="D203" s="111" t="s">
        <v>711</v>
      </c>
      <c r="E203" s="112" t="s">
        <v>623</v>
      </c>
      <c r="F203" s="113">
        <v>400</v>
      </c>
      <c r="G203" s="113"/>
      <c r="H203" s="114">
        <v>305</v>
      </c>
      <c r="I203" s="132">
        <v>475</v>
      </c>
      <c r="J203" s="133" t="s">
        <v>712</v>
      </c>
      <c r="K203" s="134">
        <f t="shared" si="61"/>
        <v>-95</v>
      </c>
      <c r="L203" s="135">
        <f t="shared" si="62"/>
        <v>-0.23749999999999999</v>
      </c>
      <c r="M203" s="136" t="s">
        <v>663</v>
      </c>
      <c r="N203" s="137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66</v>
      </c>
      <c r="B204" s="106">
        <v>42593</v>
      </c>
      <c r="C204" s="106"/>
      <c r="D204" s="107" t="s">
        <v>713</v>
      </c>
      <c r="E204" s="108" t="s">
        <v>623</v>
      </c>
      <c r="F204" s="109">
        <v>86.5</v>
      </c>
      <c r="G204" s="108"/>
      <c r="H204" s="108">
        <v>130</v>
      </c>
      <c r="I204" s="126">
        <v>130</v>
      </c>
      <c r="J204" s="141" t="s">
        <v>714</v>
      </c>
      <c r="K204" s="128">
        <f t="shared" si="61"/>
        <v>43.5</v>
      </c>
      <c r="L204" s="129">
        <f t="shared" si="62"/>
        <v>0.50289017341040465</v>
      </c>
      <c r="M204" s="130" t="s">
        <v>599</v>
      </c>
      <c r="N204" s="131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67</v>
      </c>
      <c r="B205" s="110">
        <v>42600</v>
      </c>
      <c r="C205" s="110"/>
      <c r="D205" s="111" t="s">
        <v>381</v>
      </c>
      <c r="E205" s="112" t="s">
        <v>623</v>
      </c>
      <c r="F205" s="113">
        <v>133.5</v>
      </c>
      <c r="G205" s="113"/>
      <c r="H205" s="114">
        <v>126.5</v>
      </c>
      <c r="I205" s="132">
        <v>178</v>
      </c>
      <c r="J205" s="133" t="s">
        <v>715</v>
      </c>
      <c r="K205" s="134">
        <f t="shared" si="61"/>
        <v>-7</v>
      </c>
      <c r="L205" s="135">
        <f t="shared" si="62"/>
        <v>-5.2434456928838954E-2</v>
      </c>
      <c r="M205" s="136" t="s">
        <v>663</v>
      </c>
      <c r="N205" s="137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68</v>
      </c>
      <c r="B206" s="106">
        <v>42613</v>
      </c>
      <c r="C206" s="106"/>
      <c r="D206" s="107" t="s">
        <v>716</v>
      </c>
      <c r="E206" s="108" t="s">
        <v>623</v>
      </c>
      <c r="F206" s="109">
        <v>560</v>
      </c>
      <c r="G206" s="108"/>
      <c r="H206" s="108">
        <v>725</v>
      </c>
      <c r="I206" s="126">
        <v>725</v>
      </c>
      <c r="J206" s="127" t="s">
        <v>625</v>
      </c>
      <c r="K206" s="128">
        <f t="shared" si="61"/>
        <v>165</v>
      </c>
      <c r="L206" s="129">
        <f t="shared" si="62"/>
        <v>0.29464285714285715</v>
      </c>
      <c r="M206" s="130" t="s">
        <v>599</v>
      </c>
      <c r="N206" s="131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69</v>
      </c>
      <c r="B207" s="106">
        <v>42614</v>
      </c>
      <c r="C207" s="106"/>
      <c r="D207" s="107" t="s">
        <v>717</v>
      </c>
      <c r="E207" s="108" t="s">
        <v>623</v>
      </c>
      <c r="F207" s="109">
        <v>160.5</v>
      </c>
      <c r="G207" s="108"/>
      <c r="H207" s="108">
        <v>210</v>
      </c>
      <c r="I207" s="126">
        <v>210</v>
      </c>
      <c r="J207" s="127" t="s">
        <v>625</v>
      </c>
      <c r="K207" s="128">
        <f t="shared" si="61"/>
        <v>49.5</v>
      </c>
      <c r="L207" s="129">
        <f t="shared" si="62"/>
        <v>0.30841121495327101</v>
      </c>
      <c r="M207" s="130" t="s">
        <v>599</v>
      </c>
      <c r="N207" s="131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70</v>
      </c>
      <c r="B208" s="106">
        <v>42646</v>
      </c>
      <c r="C208" s="106"/>
      <c r="D208" s="148" t="s">
        <v>405</v>
      </c>
      <c r="E208" s="108" t="s">
        <v>623</v>
      </c>
      <c r="F208" s="109">
        <v>430</v>
      </c>
      <c r="G208" s="108"/>
      <c r="H208" s="108">
        <v>596</v>
      </c>
      <c r="I208" s="126">
        <v>575</v>
      </c>
      <c r="J208" s="127" t="s">
        <v>763</v>
      </c>
      <c r="K208" s="128">
        <v>166</v>
      </c>
      <c r="L208" s="129">
        <v>0.38604651162790699</v>
      </c>
      <c r="M208" s="130" t="s">
        <v>599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71</v>
      </c>
      <c r="B209" s="106">
        <v>42657</v>
      </c>
      <c r="C209" s="106"/>
      <c r="D209" s="107" t="s">
        <v>718</v>
      </c>
      <c r="E209" s="108" t="s">
        <v>623</v>
      </c>
      <c r="F209" s="109">
        <v>280</v>
      </c>
      <c r="G209" s="108"/>
      <c r="H209" s="108">
        <v>345</v>
      </c>
      <c r="I209" s="126">
        <v>345</v>
      </c>
      <c r="J209" s="127" t="s">
        <v>625</v>
      </c>
      <c r="K209" s="128">
        <f t="shared" ref="K209:K214" si="63">H209-F209</f>
        <v>65</v>
      </c>
      <c r="L209" s="129">
        <f>K209/F209</f>
        <v>0.23214285714285715</v>
      </c>
      <c r="M209" s="130" t="s">
        <v>599</v>
      </c>
      <c r="N209" s="131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72</v>
      </c>
      <c r="B210" s="106">
        <v>42657</v>
      </c>
      <c r="C210" s="106"/>
      <c r="D210" s="107" t="s">
        <v>719</v>
      </c>
      <c r="E210" s="108" t="s">
        <v>623</v>
      </c>
      <c r="F210" s="109">
        <v>245</v>
      </c>
      <c r="G210" s="108"/>
      <c r="H210" s="108">
        <v>325.5</v>
      </c>
      <c r="I210" s="126">
        <v>330</v>
      </c>
      <c r="J210" s="127" t="s">
        <v>720</v>
      </c>
      <c r="K210" s="128">
        <f t="shared" si="63"/>
        <v>80.5</v>
      </c>
      <c r="L210" s="129">
        <f>K210/F210</f>
        <v>0.32857142857142857</v>
      </c>
      <c r="M210" s="130" t="s">
        <v>599</v>
      </c>
      <c r="N210" s="131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73</v>
      </c>
      <c r="B211" s="106">
        <v>42660</v>
      </c>
      <c r="C211" s="106"/>
      <c r="D211" s="107" t="s">
        <v>349</v>
      </c>
      <c r="E211" s="108" t="s">
        <v>623</v>
      </c>
      <c r="F211" s="109">
        <v>125</v>
      </c>
      <c r="G211" s="108"/>
      <c r="H211" s="108">
        <v>160</v>
      </c>
      <c r="I211" s="126">
        <v>160</v>
      </c>
      <c r="J211" s="127" t="s">
        <v>682</v>
      </c>
      <c r="K211" s="128">
        <f t="shared" si="63"/>
        <v>35</v>
      </c>
      <c r="L211" s="129">
        <v>0.28000000000000003</v>
      </c>
      <c r="M211" s="130" t="s">
        <v>599</v>
      </c>
      <c r="N211" s="131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74</v>
      </c>
      <c r="B212" s="106">
        <v>42660</v>
      </c>
      <c r="C212" s="106"/>
      <c r="D212" s="107" t="s">
        <v>483</v>
      </c>
      <c r="E212" s="108" t="s">
        <v>623</v>
      </c>
      <c r="F212" s="109">
        <v>114</v>
      </c>
      <c r="G212" s="108"/>
      <c r="H212" s="108">
        <v>145</v>
      </c>
      <c r="I212" s="126">
        <v>145</v>
      </c>
      <c r="J212" s="127" t="s">
        <v>682</v>
      </c>
      <c r="K212" s="128">
        <f t="shared" si="63"/>
        <v>31</v>
      </c>
      <c r="L212" s="129">
        <f>K212/F212</f>
        <v>0.27192982456140352</v>
      </c>
      <c r="M212" s="130" t="s">
        <v>599</v>
      </c>
      <c r="N212" s="131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75</v>
      </c>
      <c r="B213" s="106">
        <v>42660</v>
      </c>
      <c r="C213" s="106"/>
      <c r="D213" s="107" t="s">
        <v>721</v>
      </c>
      <c r="E213" s="108" t="s">
        <v>623</v>
      </c>
      <c r="F213" s="109">
        <v>212</v>
      </c>
      <c r="G213" s="108"/>
      <c r="H213" s="108">
        <v>280</v>
      </c>
      <c r="I213" s="126">
        <v>276</v>
      </c>
      <c r="J213" s="127" t="s">
        <v>722</v>
      </c>
      <c r="K213" s="128">
        <f t="shared" si="63"/>
        <v>68</v>
      </c>
      <c r="L213" s="129">
        <f>K213/F213</f>
        <v>0.32075471698113206</v>
      </c>
      <c r="M213" s="130" t="s">
        <v>599</v>
      </c>
      <c r="N213" s="131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76</v>
      </c>
      <c r="B214" s="106">
        <v>42678</v>
      </c>
      <c r="C214" s="106"/>
      <c r="D214" s="107" t="s">
        <v>151</v>
      </c>
      <c r="E214" s="108" t="s">
        <v>623</v>
      </c>
      <c r="F214" s="109">
        <v>155</v>
      </c>
      <c r="G214" s="108"/>
      <c r="H214" s="108">
        <v>210</v>
      </c>
      <c r="I214" s="126">
        <v>210</v>
      </c>
      <c r="J214" s="127" t="s">
        <v>723</v>
      </c>
      <c r="K214" s="128">
        <f t="shared" si="63"/>
        <v>55</v>
      </c>
      <c r="L214" s="129">
        <f>K214/F214</f>
        <v>0.35483870967741937</v>
      </c>
      <c r="M214" s="130" t="s">
        <v>599</v>
      </c>
      <c r="N214" s="131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77</v>
      </c>
      <c r="B215" s="110">
        <v>42710</v>
      </c>
      <c r="C215" s="110"/>
      <c r="D215" s="111" t="s">
        <v>764</v>
      </c>
      <c r="E215" s="112" t="s">
        <v>623</v>
      </c>
      <c r="F215" s="113">
        <v>150.5</v>
      </c>
      <c r="G215" s="113"/>
      <c r="H215" s="114">
        <v>72.5</v>
      </c>
      <c r="I215" s="132">
        <v>174</v>
      </c>
      <c r="J215" s="133" t="s">
        <v>765</v>
      </c>
      <c r="K215" s="134">
        <v>-78</v>
      </c>
      <c r="L215" s="135">
        <v>-0.51827242524916906</v>
      </c>
      <c r="M215" s="136" t="s">
        <v>663</v>
      </c>
      <c r="N215" s="137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78</v>
      </c>
      <c r="B216" s="106">
        <v>42712</v>
      </c>
      <c r="C216" s="106"/>
      <c r="D216" s="107" t="s">
        <v>125</v>
      </c>
      <c r="E216" s="108" t="s">
        <v>623</v>
      </c>
      <c r="F216" s="109">
        <v>380</v>
      </c>
      <c r="G216" s="108"/>
      <c r="H216" s="108">
        <v>478</v>
      </c>
      <c r="I216" s="126">
        <v>468</v>
      </c>
      <c r="J216" s="127" t="s">
        <v>682</v>
      </c>
      <c r="K216" s="128">
        <f>H216-F216</f>
        <v>98</v>
      </c>
      <c r="L216" s="129">
        <f>K216/F216</f>
        <v>0.25789473684210529</v>
      </c>
      <c r="M216" s="130" t="s">
        <v>599</v>
      </c>
      <c r="N216" s="131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79</v>
      </c>
      <c r="B217" s="106">
        <v>42734</v>
      </c>
      <c r="C217" s="106"/>
      <c r="D217" s="107" t="s">
        <v>248</v>
      </c>
      <c r="E217" s="108" t="s">
        <v>623</v>
      </c>
      <c r="F217" s="109">
        <v>305</v>
      </c>
      <c r="G217" s="108"/>
      <c r="H217" s="108">
        <v>375</v>
      </c>
      <c r="I217" s="126">
        <v>375</v>
      </c>
      <c r="J217" s="127" t="s">
        <v>682</v>
      </c>
      <c r="K217" s="128">
        <f>H217-F217</f>
        <v>70</v>
      </c>
      <c r="L217" s="129">
        <f>K217/F217</f>
        <v>0.22950819672131148</v>
      </c>
      <c r="M217" s="130" t="s">
        <v>599</v>
      </c>
      <c r="N217" s="131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80</v>
      </c>
      <c r="B218" s="106">
        <v>42739</v>
      </c>
      <c r="C218" s="106"/>
      <c r="D218" s="107" t="s">
        <v>351</v>
      </c>
      <c r="E218" s="108" t="s">
        <v>623</v>
      </c>
      <c r="F218" s="109">
        <v>99.5</v>
      </c>
      <c r="G218" s="108"/>
      <c r="H218" s="108">
        <v>158</v>
      </c>
      <c r="I218" s="126">
        <v>158</v>
      </c>
      <c r="J218" s="127" t="s">
        <v>682</v>
      </c>
      <c r="K218" s="128">
        <f>H218-F218</f>
        <v>58.5</v>
      </c>
      <c r="L218" s="129">
        <f>K218/F218</f>
        <v>0.5879396984924623</v>
      </c>
      <c r="M218" s="130" t="s">
        <v>599</v>
      </c>
      <c r="N218" s="131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81</v>
      </c>
      <c r="B219" s="106">
        <v>42739</v>
      </c>
      <c r="C219" s="106"/>
      <c r="D219" s="107" t="s">
        <v>351</v>
      </c>
      <c r="E219" s="108" t="s">
        <v>623</v>
      </c>
      <c r="F219" s="109">
        <v>99.5</v>
      </c>
      <c r="G219" s="108"/>
      <c r="H219" s="108">
        <v>158</v>
      </c>
      <c r="I219" s="126">
        <v>158</v>
      </c>
      <c r="J219" s="127" t="s">
        <v>682</v>
      </c>
      <c r="K219" s="128">
        <v>58.5</v>
      </c>
      <c r="L219" s="129">
        <v>0.58793969849246197</v>
      </c>
      <c r="M219" s="130" t="s">
        <v>599</v>
      </c>
      <c r="N219" s="131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82</v>
      </c>
      <c r="B220" s="106">
        <v>42786</v>
      </c>
      <c r="C220" s="106"/>
      <c r="D220" s="107" t="s">
        <v>169</v>
      </c>
      <c r="E220" s="108" t="s">
        <v>623</v>
      </c>
      <c r="F220" s="109">
        <v>140.5</v>
      </c>
      <c r="G220" s="108"/>
      <c r="H220" s="108">
        <v>220</v>
      </c>
      <c r="I220" s="126">
        <v>220</v>
      </c>
      <c r="J220" s="127" t="s">
        <v>682</v>
      </c>
      <c r="K220" s="128">
        <f>H220-F220</f>
        <v>79.5</v>
      </c>
      <c r="L220" s="129">
        <f>K220/F220</f>
        <v>0.5658362989323843</v>
      </c>
      <c r="M220" s="130" t="s">
        <v>599</v>
      </c>
      <c r="N220" s="131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83</v>
      </c>
      <c r="B221" s="106">
        <v>42786</v>
      </c>
      <c r="C221" s="106"/>
      <c r="D221" s="107" t="s">
        <v>766</v>
      </c>
      <c r="E221" s="108" t="s">
        <v>623</v>
      </c>
      <c r="F221" s="109">
        <v>202.5</v>
      </c>
      <c r="G221" s="108"/>
      <c r="H221" s="108">
        <v>234</v>
      </c>
      <c r="I221" s="126">
        <v>234</v>
      </c>
      <c r="J221" s="127" t="s">
        <v>682</v>
      </c>
      <c r="K221" s="128">
        <v>31.5</v>
      </c>
      <c r="L221" s="129">
        <v>0.155555555555556</v>
      </c>
      <c r="M221" s="130" t="s">
        <v>599</v>
      </c>
      <c r="N221" s="131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84</v>
      </c>
      <c r="B222" s="106">
        <v>42818</v>
      </c>
      <c r="C222" s="106"/>
      <c r="D222" s="107" t="s">
        <v>557</v>
      </c>
      <c r="E222" s="108" t="s">
        <v>623</v>
      </c>
      <c r="F222" s="109">
        <v>300.5</v>
      </c>
      <c r="G222" s="108"/>
      <c r="H222" s="108">
        <v>417.5</v>
      </c>
      <c r="I222" s="126">
        <v>420</v>
      </c>
      <c r="J222" s="127" t="s">
        <v>724</v>
      </c>
      <c r="K222" s="128">
        <f>H222-F222</f>
        <v>117</v>
      </c>
      <c r="L222" s="129">
        <f>K222/F222</f>
        <v>0.38935108153078202</v>
      </c>
      <c r="M222" s="130" t="s">
        <v>599</v>
      </c>
      <c r="N222" s="131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85</v>
      </c>
      <c r="B223" s="106">
        <v>42818</v>
      </c>
      <c r="C223" s="106"/>
      <c r="D223" s="107" t="s">
        <v>762</v>
      </c>
      <c r="E223" s="108" t="s">
        <v>623</v>
      </c>
      <c r="F223" s="109">
        <v>850</v>
      </c>
      <c r="G223" s="108"/>
      <c r="H223" s="108">
        <v>1042.5</v>
      </c>
      <c r="I223" s="126">
        <v>1023</v>
      </c>
      <c r="J223" s="127" t="s">
        <v>767</v>
      </c>
      <c r="K223" s="128">
        <v>192.5</v>
      </c>
      <c r="L223" s="129">
        <v>0.22647058823529401</v>
      </c>
      <c r="M223" s="130" t="s">
        <v>599</v>
      </c>
      <c r="N223" s="131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86</v>
      </c>
      <c r="B224" s="106">
        <v>42830</v>
      </c>
      <c r="C224" s="106"/>
      <c r="D224" s="107" t="s">
        <v>501</v>
      </c>
      <c r="E224" s="108" t="s">
        <v>623</v>
      </c>
      <c r="F224" s="109">
        <v>785</v>
      </c>
      <c r="G224" s="108"/>
      <c r="H224" s="108">
        <v>930</v>
      </c>
      <c r="I224" s="126">
        <v>920</v>
      </c>
      <c r="J224" s="127" t="s">
        <v>725</v>
      </c>
      <c r="K224" s="128">
        <f>H224-F224</f>
        <v>145</v>
      </c>
      <c r="L224" s="129">
        <f>K224/F224</f>
        <v>0.18471337579617833</v>
      </c>
      <c r="M224" s="130" t="s">
        <v>599</v>
      </c>
      <c r="N224" s="131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87</v>
      </c>
      <c r="B225" s="110">
        <v>42831</v>
      </c>
      <c r="C225" s="110"/>
      <c r="D225" s="111" t="s">
        <v>768</v>
      </c>
      <c r="E225" s="112" t="s">
        <v>623</v>
      </c>
      <c r="F225" s="113">
        <v>40</v>
      </c>
      <c r="G225" s="113"/>
      <c r="H225" s="114">
        <v>13.1</v>
      </c>
      <c r="I225" s="132">
        <v>60</v>
      </c>
      <c r="J225" s="138" t="s">
        <v>769</v>
      </c>
      <c r="K225" s="134">
        <v>-26.9</v>
      </c>
      <c r="L225" s="135">
        <v>-0.67249999999999999</v>
      </c>
      <c r="M225" s="136" t="s">
        <v>663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88</v>
      </c>
      <c r="B226" s="106">
        <v>42837</v>
      </c>
      <c r="C226" s="106"/>
      <c r="D226" s="107" t="s">
        <v>88</v>
      </c>
      <c r="E226" s="108" t="s">
        <v>623</v>
      </c>
      <c r="F226" s="109">
        <v>289.5</v>
      </c>
      <c r="G226" s="108"/>
      <c r="H226" s="108">
        <v>354</v>
      </c>
      <c r="I226" s="126">
        <v>360</v>
      </c>
      <c r="J226" s="127" t="s">
        <v>726</v>
      </c>
      <c r="K226" s="128">
        <f t="shared" ref="K226:K234" si="64">H226-F226</f>
        <v>64.5</v>
      </c>
      <c r="L226" s="129">
        <f t="shared" ref="L226:L234" si="65">K226/F226</f>
        <v>0.22279792746113988</v>
      </c>
      <c r="M226" s="130" t="s">
        <v>599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89</v>
      </c>
      <c r="B227" s="106">
        <v>42845</v>
      </c>
      <c r="C227" s="106"/>
      <c r="D227" s="107" t="s">
        <v>438</v>
      </c>
      <c r="E227" s="108" t="s">
        <v>623</v>
      </c>
      <c r="F227" s="109">
        <v>700</v>
      </c>
      <c r="G227" s="108"/>
      <c r="H227" s="108">
        <v>840</v>
      </c>
      <c r="I227" s="126">
        <v>840</v>
      </c>
      <c r="J227" s="127" t="s">
        <v>727</v>
      </c>
      <c r="K227" s="128">
        <f t="shared" si="64"/>
        <v>140</v>
      </c>
      <c r="L227" s="129">
        <f t="shared" si="65"/>
        <v>0.2</v>
      </c>
      <c r="M227" s="130" t="s">
        <v>599</v>
      </c>
      <c r="N227" s="131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90</v>
      </c>
      <c r="B228" s="106">
        <v>42887</v>
      </c>
      <c r="C228" s="106"/>
      <c r="D228" s="148" t="s">
        <v>363</v>
      </c>
      <c r="E228" s="108" t="s">
        <v>623</v>
      </c>
      <c r="F228" s="109">
        <v>130</v>
      </c>
      <c r="G228" s="108"/>
      <c r="H228" s="108">
        <v>144.25</v>
      </c>
      <c r="I228" s="126">
        <v>170</v>
      </c>
      <c r="J228" s="127" t="s">
        <v>728</v>
      </c>
      <c r="K228" s="128">
        <f t="shared" si="64"/>
        <v>14.25</v>
      </c>
      <c r="L228" s="129">
        <f t="shared" si="65"/>
        <v>0.10961538461538461</v>
      </c>
      <c r="M228" s="130" t="s">
        <v>599</v>
      </c>
      <c r="N228" s="131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91</v>
      </c>
      <c r="B229" s="106">
        <v>42901</v>
      </c>
      <c r="C229" s="106"/>
      <c r="D229" s="148" t="s">
        <v>729</v>
      </c>
      <c r="E229" s="108" t="s">
        <v>623</v>
      </c>
      <c r="F229" s="109">
        <v>214.5</v>
      </c>
      <c r="G229" s="108"/>
      <c r="H229" s="108">
        <v>262</v>
      </c>
      <c r="I229" s="126">
        <v>262</v>
      </c>
      <c r="J229" s="127" t="s">
        <v>730</v>
      </c>
      <c r="K229" s="128">
        <f t="shared" si="64"/>
        <v>47.5</v>
      </c>
      <c r="L229" s="129">
        <f t="shared" si="65"/>
        <v>0.22144522144522144</v>
      </c>
      <c r="M229" s="130" t="s">
        <v>599</v>
      </c>
      <c r="N229" s="131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92</v>
      </c>
      <c r="B230" s="154">
        <v>42933</v>
      </c>
      <c r="C230" s="154"/>
      <c r="D230" s="155" t="s">
        <v>731</v>
      </c>
      <c r="E230" s="156" t="s">
        <v>623</v>
      </c>
      <c r="F230" s="157">
        <v>370</v>
      </c>
      <c r="G230" s="156"/>
      <c r="H230" s="156">
        <v>447.5</v>
      </c>
      <c r="I230" s="178">
        <v>450</v>
      </c>
      <c r="J230" s="231" t="s">
        <v>682</v>
      </c>
      <c r="K230" s="128">
        <f t="shared" si="64"/>
        <v>77.5</v>
      </c>
      <c r="L230" s="180">
        <f t="shared" si="65"/>
        <v>0.20945945945945946</v>
      </c>
      <c r="M230" s="181" t="s">
        <v>599</v>
      </c>
      <c r="N230" s="182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93</v>
      </c>
      <c r="B231" s="154">
        <v>42943</v>
      </c>
      <c r="C231" s="154"/>
      <c r="D231" s="155" t="s">
        <v>167</v>
      </c>
      <c r="E231" s="156" t="s">
        <v>623</v>
      </c>
      <c r="F231" s="157">
        <v>657.5</v>
      </c>
      <c r="G231" s="156"/>
      <c r="H231" s="156">
        <v>825</v>
      </c>
      <c r="I231" s="178">
        <v>820</v>
      </c>
      <c r="J231" s="231" t="s">
        <v>682</v>
      </c>
      <c r="K231" s="128">
        <f t="shared" si="64"/>
        <v>167.5</v>
      </c>
      <c r="L231" s="180">
        <f t="shared" si="65"/>
        <v>0.25475285171102663</v>
      </c>
      <c r="M231" s="181" t="s">
        <v>599</v>
      </c>
      <c r="N231" s="182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94</v>
      </c>
      <c r="B232" s="106">
        <v>42964</v>
      </c>
      <c r="C232" s="106"/>
      <c r="D232" s="107" t="s">
        <v>368</v>
      </c>
      <c r="E232" s="108" t="s">
        <v>623</v>
      </c>
      <c r="F232" s="109">
        <v>605</v>
      </c>
      <c r="G232" s="108"/>
      <c r="H232" s="108">
        <v>750</v>
      </c>
      <c r="I232" s="126">
        <v>750</v>
      </c>
      <c r="J232" s="127" t="s">
        <v>725</v>
      </c>
      <c r="K232" s="128">
        <f t="shared" si="64"/>
        <v>145</v>
      </c>
      <c r="L232" s="129">
        <f t="shared" si="65"/>
        <v>0.23966942148760331</v>
      </c>
      <c r="M232" s="130" t="s">
        <v>599</v>
      </c>
      <c r="N232" s="131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6">
        <v>95</v>
      </c>
      <c r="B233" s="149">
        <v>42979</v>
      </c>
      <c r="C233" s="149"/>
      <c r="D233" s="150" t="s">
        <v>509</v>
      </c>
      <c r="E233" s="151" t="s">
        <v>623</v>
      </c>
      <c r="F233" s="152">
        <v>255</v>
      </c>
      <c r="G233" s="153"/>
      <c r="H233" s="153">
        <v>217.25</v>
      </c>
      <c r="I233" s="153">
        <v>320</v>
      </c>
      <c r="J233" s="175" t="s">
        <v>732</v>
      </c>
      <c r="K233" s="134">
        <f t="shared" si="64"/>
        <v>-37.75</v>
      </c>
      <c r="L233" s="176">
        <f t="shared" si="65"/>
        <v>-0.14803921568627451</v>
      </c>
      <c r="M233" s="136" t="s">
        <v>663</v>
      </c>
      <c r="N233" s="17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96</v>
      </c>
      <c r="B234" s="106">
        <v>42997</v>
      </c>
      <c r="C234" s="106"/>
      <c r="D234" s="107" t="s">
        <v>733</v>
      </c>
      <c r="E234" s="108" t="s">
        <v>623</v>
      </c>
      <c r="F234" s="109">
        <v>215</v>
      </c>
      <c r="G234" s="108"/>
      <c r="H234" s="108">
        <v>258</v>
      </c>
      <c r="I234" s="126">
        <v>258</v>
      </c>
      <c r="J234" s="127" t="s">
        <v>682</v>
      </c>
      <c r="K234" s="128">
        <f t="shared" si="64"/>
        <v>43</v>
      </c>
      <c r="L234" s="129">
        <f t="shared" si="65"/>
        <v>0.2</v>
      </c>
      <c r="M234" s="130" t="s">
        <v>599</v>
      </c>
      <c r="N234" s="131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97</v>
      </c>
      <c r="B235" s="106">
        <v>42997</v>
      </c>
      <c r="C235" s="106"/>
      <c r="D235" s="107" t="s">
        <v>733</v>
      </c>
      <c r="E235" s="108" t="s">
        <v>623</v>
      </c>
      <c r="F235" s="109">
        <v>215</v>
      </c>
      <c r="G235" s="108"/>
      <c r="H235" s="108">
        <v>258</v>
      </c>
      <c r="I235" s="126">
        <v>258</v>
      </c>
      <c r="J235" s="231" t="s">
        <v>682</v>
      </c>
      <c r="K235" s="128">
        <v>43</v>
      </c>
      <c r="L235" s="129">
        <v>0.2</v>
      </c>
      <c r="M235" s="130" t="s">
        <v>599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98</v>
      </c>
      <c r="B236" s="207">
        <v>42998</v>
      </c>
      <c r="C236" s="207"/>
      <c r="D236" s="375" t="s">
        <v>2979</v>
      </c>
      <c r="E236" s="208" t="s">
        <v>623</v>
      </c>
      <c r="F236" s="209">
        <v>75</v>
      </c>
      <c r="G236" s="208"/>
      <c r="H236" s="208">
        <v>90</v>
      </c>
      <c r="I236" s="232">
        <v>90</v>
      </c>
      <c r="J236" s="127" t="s">
        <v>734</v>
      </c>
      <c r="K236" s="128">
        <f t="shared" ref="K236:K241" si="66">H236-F236</f>
        <v>15</v>
      </c>
      <c r="L236" s="129">
        <f t="shared" ref="L236:L241" si="67">K236/F236</f>
        <v>0.2</v>
      </c>
      <c r="M236" s="130" t="s">
        <v>599</v>
      </c>
      <c r="N236" s="131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99</v>
      </c>
      <c r="B237" s="154">
        <v>43011</v>
      </c>
      <c r="C237" s="154"/>
      <c r="D237" s="155" t="s">
        <v>735</v>
      </c>
      <c r="E237" s="156" t="s">
        <v>623</v>
      </c>
      <c r="F237" s="157">
        <v>315</v>
      </c>
      <c r="G237" s="156"/>
      <c r="H237" s="156">
        <v>392</v>
      </c>
      <c r="I237" s="178">
        <v>384</v>
      </c>
      <c r="J237" s="231" t="s">
        <v>736</v>
      </c>
      <c r="K237" s="128">
        <f t="shared" si="66"/>
        <v>77</v>
      </c>
      <c r="L237" s="180">
        <f t="shared" si="67"/>
        <v>0.24444444444444444</v>
      </c>
      <c r="M237" s="181" t="s">
        <v>599</v>
      </c>
      <c r="N237" s="182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100</v>
      </c>
      <c r="B238" s="154">
        <v>43013</v>
      </c>
      <c r="C238" s="154"/>
      <c r="D238" s="155" t="s">
        <v>737</v>
      </c>
      <c r="E238" s="156" t="s">
        <v>623</v>
      </c>
      <c r="F238" s="157">
        <v>145</v>
      </c>
      <c r="G238" s="156"/>
      <c r="H238" s="156">
        <v>179</v>
      </c>
      <c r="I238" s="178">
        <v>180</v>
      </c>
      <c r="J238" s="231" t="s">
        <v>613</v>
      </c>
      <c r="K238" s="128">
        <f t="shared" si="66"/>
        <v>34</v>
      </c>
      <c r="L238" s="180">
        <f t="shared" si="67"/>
        <v>0.23448275862068965</v>
      </c>
      <c r="M238" s="181" t="s">
        <v>599</v>
      </c>
      <c r="N238" s="182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101</v>
      </c>
      <c r="B239" s="154">
        <v>43014</v>
      </c>
      <c r="C239" s="154"/>
      <c r="D239" s="155" t="s">
        <v>339</v>
      </c>
      <c r="E239" s="156" t="s">
        <v>623</v>
      </c>
      <c r="F239" s="157">
        <v>256</v>
      </c>
      <c r="G239" s="156"/>
      <c r="H239" s="156">
        <v>323</v>
      </c>
      <c r="I239" s="178">
        <v>320</v>
      </c>
      <c r="J239" s="231" t="s">
        <v>682</v>
      </c>
      <c r="K239" s="128">
        <f t="shared" si="66"/>
        <v>67</v>
      </c>
      <c r="L239" s="180">
        <f t="shared" si="67"/>
        <v>0.26171875</v>
      </c>
      <c r="M239" s="181" t="s">
        <v>599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102</v>
      </c>
      <c r="B240" s="154">
        <v>43017</v>
      </c>
      <c r="C240" s="154"/>
      <c r="D240" s="155" t="s">
        <v>360</v>
      </c>
      <c r="E240" s="156" t="s">
        <v>623</v>
      </c>
      <c r="F240" s="157">
        <v>137.5</v>
      </c>
      <c r="G240" s="156"/>
      <c r="H240" s="156">
        <v>184</v>
      </c>
      <c r="I240" s="178">
        <v>183</v>
      </c>
      <c r="J240" s="179" t="s">
        <v>738</v>
      </c>
      <c r="K240" s="128">
        <f t="shared" si="66"/>
        <v>46.5</v>
      </c>
      <c r="L240" s="180">
        <f t="shared" si="67"/>
        <v>0.33818181818181819</v>
      </c>
      <c r="M240" s="181" t="s">
        <v>599</v>
      </c>
      <c r="N240" s="182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103</v>
      </c>
      <c r="B241" s="154">
        <v>43018</v>
      </c>
      <c r="C241" s="154"/>
      <c r="D241" s="155" t="s">
        <v>739</v>
      </c>
      <c r="E241" s="156" t="s">
        <v>623</v>
      </c>
      <c r="F241" s="157">
        <v>125.5</v>
      </c>
      <c r="G241" s="156"/>
      <c r="H241" s="156">
        <v>158</v>
      </c>
      <c r="I241" s="178">
        <v>155</v>
      </c>
      <c r="J241" s="179" t="s">
        <v>740</v>
      </c>
      <c r="K241" s="128">
        <f t="shared" si="66"/>
        <v>32.5</v>
      </c>
      <c r="L241" s="180">
        <f t="shared" si="67"/>
        <v>0.25896414342629481</v>
      </c>
      <c r="M241" s="181" t="s">
        <v>599</v>
      </c>
      <c r="N241" s="182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104</v>
      </c>
      <c r="B242" s="154">
        <v>43018</v>
      </c>
      <c r="C242" s="154"/>
      <c r="D242" s="155" t="s">
        <v>770</v>
      </c>
      <c r="E242" s="156" t="s">
        <v>623</v>
      </c>
      <c r="F242" s="157">
        <v>895</v>
      </c>
      <c r="G242" s="156"/>
      <c r="H242" s="156">
        <v>1122.5</v>
      </c>
      <c r="I242" s="178">
        <v>1078</v>
      </c>
      <c r="J242" s="179" t="s">
        <v>771</v>
      </c>
      <c r="K242" s="128">
        <v>227.5</v>
      </c>
      <c r="L242" s="180">
        <v>0.25418994413407803</v>
      </c>
      <c r="M242" s="181" t="s">
        <v>599</v>
      </c>
      <c r="N242" s="182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105</v>
      </c>
      <c r="B243" s="154">
        <v>43020</v>
      </c>
      <c r="C243" s="154"/>
      <c r="D243" s="155" t="s">
        <v>347</v>
      </c>
      <c r="E243" s="156" t="s">
        <v>623</v>
      </c>
      <c r="F243" s="157">
        <v>525</v>
      </c>
      <c r="G243" s="156"/>
      <c r="H243" s="156">
        <v>629</v>
      </c>
      <c r="I243" s="178">
        <v>629</v>
      </c>
      <c r="J243" s="231" t="s">
        <v>682</v>
      </c>
      <c r="K243" s="128">
        <v>104</v>
      </c>
      <c r="L243" s="180">
        <v>0.19809523809523799</v>
      </c>
      <c r="M243" s="181" t="s">
        <v>599</v>
      </c>
      <c r="N243" s="182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106</v>
      </c>
      <c r="B244" s="154">
        <v>43046</v>
      </c>
      <c r="C244" s="154"/>
      <c r="D244" s="155" t="s">
        <v>393</v>
      </c>
      <c r="E244" s="156" t="s">
        <v>623</v>
      </c>
      <c r="F244" s="157">
        <v>740</v>
      </c>
      <c r="G244" s="156"/>
      <c r="H244" s="156">
        <v>892.5</v>
      </c>
      <c r="I244" s="178">
        <v>900</v>
      </c>
      <c r="J244" s="179" t="s">
        <v>741</v>
      </c>
      <c r="K244" s="128">
        <f>H244-F244</f>
        <v>152.5</v>
      </c>
      <c r="L244" s="180">
        <f>K244/F244</f>
        <v>0.20608108108108109</v>
      </c>
      <c r="M244" s="181" t="s">
        <v>599</v>
      </c>
      <c r="N244" s="182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107</v>
      </c>
      <c r="B245" s="106">
        <v>43073</v>
      </c>
      <c r="C245" s="106"/>
      <c r="D245" s="107" t="s">
        <v>742</v>
      </c>
      <c r="E245" s="108" t="s">
        <v>623</v>
      </c>
      <c r="F245" s="109">
        <v>118.5</v>
      </c>
      <c r="G245" s="108"/>
      <c r="H245" s="108">
        <v>143.5</v>
      </c>
      <c r="I245" s="126">
        <v>145</v>
      </c>
      <c r="J245" s="141" t="s">
        <v>743</v>
      </c>
      <c r="K245" s="128">
        <f>H245-F245</f>
        <v>25</v>
      </c>
      <c r="L245" s="129">
        <f>K245/F245</f>
        <v>0.2109704641350211</v>
      </c>
      <c r="M245" s="130" t="s">
        <v>599</v>
      </c>
      <c r="N245" s="131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108</v>
      </c>
      <c r="B246" s="110">
        <v>43090</v>
      </c>
      <c r="C246" s="110"/>
      <c r="D246" s="158" t="s">
        <v>443</v>
      </c>
      <c r="E246" s="112" t="s">
        <v>623</v>
      </c>
      <c r="F246" s="113">
        <v>715</v>
      </c>
      <c r="G246" s="113"/>
      <c r="H246" s="114">
        <v>500</v>
      </c>
      <c r="I246" s="132">
        <v>872</v>
      </c>
      <c r="J246" s="138" t="s">
        <v>744</v>
      </c>
      <c r="K246" s="134">
        <f>H246-F246</f>
        <v>-215</v>
      </c>
      <c r="L246" s="135">
        <f>K246/F246</f>
        <v>-0.30069930069930068</v>
      </c>
      <c r="M246" s="136" t="s">
        <v>663</v>
      </c>
      <c r="N246" s="137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109</v>
      </c>
      <c r="B247" s="106">
        <v>43098</v>
      </c>
      <c r="C247" s="106"/>
      <c r="D247" s="107" t="s">
        <v>735</v>
      </c>
      <c r="E247" s="108" t="s">
        <v>623</v>
      </c>
      <c r="F247" s="109">
        <v>435</v>
      </c>
      <c r="G247" s="108"/>
      <c r="H247" s="108">
        <v>542.5</v>
      </c>
      <c r="I247" s="126">
        <v>539</v>
      </c>
      <c r="J247" s="141" t="s">
        <v>682</v>
      </c>
      <c r="K247" s="128">
        <v>107.5</v>
      </c>
      <c r="L247" s="129">
        <v>0.247126436781609</v>
      </c>
      <c r="M247" s="130" t="s">
        <v>599</v>
      </c>
      <c r="N247" s="131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110</v>
      </c>
      <c r="B248" s="106">
        <v>43098</v>
      </c>
      <c r="C248" s="106"/>
      <c r="D248" s="107" t="s">
        <v>571</v>
      </c>
      <c r="E248" s="108" t="s">
        <v>623</v>
      </c>
      <c r="F248" s="109">
        <v>885</v>
      </c>
      <c r="G248" s="108"/>
      <c r="H248" s="108">
        <v>1090</v>
      </c>
      <c r="I248" s="126">
        <v>1084</v>
      </c>
      <c r="J248" s="141" t="s">
        <v>682</v>
      </c>
      <c r="K248" s="128">
        <v>205</v>
      </c>
      <c r="L248" s="129">
        <v>0.23163841807909599</v>
      </c>
      <c r="M248" s="130" t="s">
        <v>599</v>
      </c>
      <c r="N248" s="131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7">
        <v>111</v>
      </c>
      <c r="B249" s="348">
        <v>43192</v>
      </c>
      <c r="C249" s="348"/>
      <c r="D249" s="116" t="s">
        <v>752</v>
      </c>
      <c r="E249" s="351" t="s">
        <v>623</v>
      </c>
      <c r="F249" s="354">
        <v>478.5</v>
      </c>
      <c r="G249" s="351"/>
      <c r="H249" s="351">
        <v>442</v>
      </c>
      <c r="I249" s="357">
        <v>613</v>
      </c>
      <c r="J249" s="384" t="s">
        <v>3403</v>
      </c>
      <c r="K249" s="134">
        <f>H249-F249</f>
        <v>-36.5</v>
      </c>
      <c r="L249" s="135">
        <f>K249/F249</f>
        <v>-7.6280041797283177E-2</v>
      </c>
      <c r="M249" s="136" t="s">
        <v>663</v>
      </c>
      <c r="N249" s="137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112</v>
      </c>
      <c r="B250" s="110">
        <v>43194</v>
      </c>
      <c r="C250" s="110"/>
      <c r="D250" s="374" t="s">
        <v>2978</v>
      </c>
      <c r="E250" s="112" t="s">
        <v>623</v>
      </c>
      <c r="F250" s="113">
        <f>141.5-7.3</f>
        <v>134.19999999999999</v>
      </c>
      <c r="G250" s="113"/>
      <c r="H250" s="114">
        <v>77</v>
      </c>
      <c r="I250" s="132">
        <v>180</v>
      </c>
      <c r="J250" s="384" t="s">
        <v>3402</v>
      </c>
      <c r="K250" s="134">
        <f>H250-F250</f>
        <v>-57.199999999999989</v>
      </c>
      <c r="L250" s="135">
        <f>K250/F250</f>
        <v>-0.42622950819672129</v>
      </c>
      <c r="M250" s="136" t="s">
        <v>663</v>
      </c>
      <c r="N250" s="137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113</v>
      </c>
      <c r="B251" s="110">
        <v>43209</v>
      </c>
      <c r="C251" s="110"/>
      <c r="D251" s="111" t="s">
        <v>745</v>
      </c>
      <c r="E251" s="112" t="s">
        <v>623</v>
      </c>
      <c r="F251" s="113">
        <v>430</v>
      </c>
      <c r="G251" s="113"/>
      <c r="H251" s="114">
        <v>220</v>
      </c>
      <c r="I251" s="132">
        <v>537</v>
      </c>
      <c r="J251" s="138" t="s">
        <v>746</v>
      </c>
      <c r="K251" s="134">
        <f>H251-F251</f>
        <v>-210</v>
      </c>
      <c r="L251" s="135">
        <f>K251/F251</f>
        <v>-0.48837209302325579</v>
      </c>
      <c r="M251" s="136" t="s">
        <v>663</v>
      </c>
      <c r="N251" s="137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114</v>
      </c>
      <c r="B252" s="159">
        <v>43220</v>
      </c>
      <c r="C252" s="159"/>
      <c r="D252" s="160" t="s">
        <v>394</v>
      </c>
      <c r="E252" s="161" t="s">
        <v>623</v>
      </c>
      <c r="F252" s="163">
        <v>153.5</v>
      </c>
      <c r="G252" s="163"/>
      <c r="H252" s="163">
        <v>196</v>
      </c>
      <c r="I252" s="163">
        <v>196</v>
      </c>
      <c r="J252" s="359" t="s">
        <v>3494</v>
      </c>
      <c r="K252" s="183">
        <f>H252-F252</f>
        <v>42.5</v>
      </c>
      <c r="L252" s="184">
        <f>K252/F252</f>
        <v>0.27687296416938112</v>
      </c>
      <c r="M252" s="162" t="s">
        <v>599</v>
      </c>
      <c r="N252" s="185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115</v>
      </c>
      <c r="B253" s="110">
        <v>43306</v>
      </c>
      <c r="C253" s="110"/>
      <c r="D253" s="111" t="s">
        <v>768</v>
      </c>
      <c r="E253" s="112" t="s">
        <v>623</v>
      </c>
      <c r="F253" s="113">
        <v>27.5</v>
      </c>
      <c r="G253" s="113"/>
      <c r="H253" s="114">
        <v>13.1</v>
      </c>
      <c r="I253" s="132">
        <v>60</v>
      </c>
      <c r="J253" s="138" t="s">
        <v>772</v>
      </c>
      <c r="K253" s="134">
        <v>-14.4</v>
      </c>
      <c r="L253" s="135">
        <v>-0.52363636363636401</v>
      </c>
      <c r="M253" s="136" t="s">
        <v>663</v>
      </c>
      <c r="N253" s="137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116</v>
      </c>
      <c r="B254" s="348">
        <v>43318</v>
      </c>
      <c r="C254" s="348"/>
      <c r="D254" s="116" t="s">
        <v>747</v>
      </c>
      <c r="E254" s="351" t="s">
        <v>623</v>
      </c>
      <c r="F254" s="351">
        <v>148.5</v>
      </c>
      <c r="G254" s="351"/>
      <c r="H254" s="351">
        <v>102</v>
      </c>
      <c r="I254" s="357">
        <v>182</v>
      </c>
      <c r="J254" s="138" t="s">
        <v>3493</v>
      </c>
      <c r="K254" s="134">
        <f>H254-F254</f>
        <v>-46.5</v>
      </c>
      <c r="L254" s="135">
        <f>K254/F254</f>
        <v>-0.31313131313131315</v>
      </c>
      <c r="M254" s="136" t="s">
        <v>663</v>
      </c>
      <c r="N254" s="137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117</v>
      </c>
      <c r="B255" s="106">
        <v>43335</v>
      </c>
      <c r="C255" s="106"/>
      <c r="D255" s="107" t="s">
        <v>773</v>
      </c>
      <c r="E255" s="108" t="s">
        <v>623</v>
      </c>
      <c r="F255" s="156">
        <v>285</v>
      </c>
      <c r="G255" s="108"/>
      <c r="H255" s="108">
        <v>355</v>
      </c>
      <c r="I255" s="126">
        <v>364</v>
      </c>
      <c r="J255" s="141" t="s">
        <v>774</v>
      </c>
      <c r="K255" s="128">
        <v>70</v>
      </c>
      <c r="L255" s="129">
        <v>0.24561403508771901</v>
      </c>
      <c r="M255" s="130" t="s">
        <v>599</v>
      </c>
      <c r="N255" s="131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118</v>
      </c>
      <c r="B256" s="106">
        <v>43341</v>
      </c>
      <c r="C256" s="106"/>
      <c r="D256" s="107" t="s">
        <v>384</v>
      </c>
      <c r="E256" s="108" t="s">
        <v>623</v>
      </c>
      <c r="F256" s="156">
        <v>525</v>
      </c>
      <c r="G256" s="108"/>
      <c r="H256" s="108">
        <v>585</v>
      </c>
      <c r="I256" s="126">
        <v>635</v>
      </c>
      <c r="J256" s="141" t="s">
        <v>748</v>
      </c>
      <c r="K256" s="128">
        <f t="shared" ref="K256:K268" si="68">H256-F256</f>
        <v>60</v>
      </c>
      <c r="L256" s="129">
        <f t="shared" ref="L256:L268" si="69">K256/F256</f>
        <v>0.11428571428571428</v>
      </c>
      <c r="M256" s="130" t="s">
        <v>599</v>
      </c>
      <c r="N256" s="131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119</v>
      </c>
      <c r="B257" s="106">
        <v>43395</v>
      </c>
      <c r="C257" s="106"/>
      <c r="D257" s="107" t="s">
        <v>368</v>
      </c>
      <c r="E257" s="108" t="s">
        <v>623</v>
      </c>
      <c r="F257" s="156">
        <v>475</v>
      </c>
      <c r="G257" s="108"/>
      <c r="H257" s="108">
        <v>574</v>
      </c>
      <c r="I257" s="126">
        <v>570</v>
      </c>
      <c r="J257" s="141" t="s">
        <v>682</v>
      </c>
      <c r="K257" s="128">
        <f t="shared" si="68"/>
        <v>99</v>
      </c>
      <c r="L257" s="129">
        <f t="shared" si="69"/>
        <v>0.20842105263157895</v>
      </c>
      <c r="M257" s="130" t="s">
        <v>599</v>
      </c>
      <c r="N257" s="131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120</v>
      </c>
      <c r="B258" s="154">
        <v>43397</v>
      </c>
      <c r="C258" s="154"/>
      <c r="D258" s="413" t="s">
        <v>391</v>
      </c>
      <c r="E258" s="156" t="s">
        <v>623</v>
      </c>
      <c r="F258" s="156">
        <v>707.5</v>
      </c>
      <c r="G258" s="156"/>
      <c r="H258" s="156">
        <v>872</v>
      </c>
      <c r="I258" s="178">
        <v>872</v>
      </c>
      <c r="J258" s="179" t="s">
        <v>682</v>
      </c>
      <c r="K258" s="128">
        <f t="shared" si="68"/>
        <v>164.5</v>
      </c>
      <c r="L258" s="180">
        <f t="shared" si="69"/>
        <v>0.23250883392226149</v>
      </c>
      <c r="M258" s="181" t="s">
        <v>599</v>
      </c>
      <c r="N258" s="182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121</v>
      </c>
      <c r="B259" s="154">
        <v>43398</v>
      </c>
      <c r="C259" s="154"/>
      <c r="D259" s="413" t="s">
        <v>348</v>
      </c>
      <c r="E259" s="156" t="s">
        <v>623</v>
      </c>
      <c r="F259" s="156">
        <v>162</v>
      </c>
      <c r="G259" s="156"/>
      <c r="H259" s="156">
        <v>204</v>
      </c>
      <c r="I259" s="178">
        <v>209</v>
      </c>
      <c r="J259" s="179" t="s">
        <v>3492</v>
      </c>
      <c r="K259" s="128">
        <f t="shared" si="68"/>
        <v>42</v>
      </c>
      <c r="L259" s="180">
        <f t="shared" si="69"/>
        <v>0.25925925925925924</v>
      </c>
      <c r="M259" s="181" t="s">
        <v>599</v>
      </c>
      <c r="N259" s="182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122</v>
      </c>
      <c r="B260" s="207">
        <v>43399</v>
      </c>
      <c r="C260" s="207"/>
      <c r="D260" s="155" t="s">
        <v>495</v>
      </c>
      <c r="E260" s="208" t="s">
        <v>623</v>
      </c>
      <c r="F260" s="208">
        <v>240</v>
      </c>
      <c r="G260" s="208"/>
      <c r="H260" s="208">
        <v>297</v>
      </c>
      <c r="I260" s="232">
        <v>297</v>
      </c>
      <c r="J260" s="179" t="s">
        <v>682</v>
      </c>
      <c r="K260" s="233">
        <f t="shared" si="68"/>
        <v>57</v>
      </c>
      <c r="L260" s="234">
        <f t="shared" si="69"/>
        <v>0.23749999999999999</v>
      </c>
      <c r="M260" s="235" t="s">
        <v>599</v>
      </c>
      <c r="N260" s="236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123</v>
      </c>
      <c r="B261" s="106">
        <v>43439</v>
      </c>
      <c r="C261" s="106"/>
      <c r="D261" s="148" t="s">
        <v>749</v>
      </c>
      <c r="E261" s="108" t="s">
        <v>623</v>
      </c>
      <c r="F261" s="108">
        <v>202.5</v>
      </c>
      <c r="G261" s="108"/>
      <c r="H261" s="108">
        <v>255</v>
      </c>
      <c r="I261" s="126">
        <v>252</v>
      </c>
      <c r="J261" s="141" t="s">
        <v>682</v>
      </c>
      <c r="K261" s="128">
        <f t="shared" si="68"/>
        <v>52.5</v>
      </c>
      <c r="L261" s="129">
        <f t="shared" si="69"/>
        <v>0.25925925925925924</v>
      </c>
      <c r="M261" s="130" t="s">
        <v>599</v>
      </c>
      <c r="N261" s="131">
        <v>43542</v>
      </c>
      <c r="O261" s="57"/>
      <c r="P261" s="16"/>
      <c r="Q261" s="16"/>
      <c r="R261" s="94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124</v>
      </c>
      <c r="B262" s="207">
        <v>43465</v>
      </c>
      <c r="C262" s="106"/>
      <c r="D262" s="413" t="s">
        <v>423</v>
      </c>
      <c r="E262" s="208" t="s">
        <v>623</v>
      </c>
      <c r="F262" s="208">
        <v>710</v>
      </c>
      <c r="G262" s="208"/>
      <c r="H262" s="208">
        <v>866</v>
      </c>
      <c r="I262" s="232">
        <v>866</v>
      </c>
      <c r="J262" s="179" t="s">
        <v>682</v>
      </c>
      <c r="K262" s="128">
        <f t="shared" si="68"/>
        <v>156</v>
      </c>
      <c r="L262" s="129">
        <f t="shared" si="69"/>
        <v>0.21971830985915494</v>
      </c>
      <c r="M262" s="130" t="s">
        <v>599</v>
      </c>
      <c r="N262" s="362">
        <v>43553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125</v>
      </c>
      <c r="B263" s="207">
        <v>43522</v>
      </c>
      <c r="C263" s="207"/>
      <c r="D263" s="413" t="s">
        <v>141</v>
      </c>
      <c r="E263" s="208" t="s">
        <v>623</v>
      </c>
      <c r="F263" s="208">
        <v>337.25</v>
      </c>
      <c r="G263" s="208"/>
      <c r="H263" s="208">
        <v>398.5</v>
      </c>
      <c r="I263" s="232">
        <v>411</v>
      </c>
      <c r="J263" s="141" t="s">
        <v>3491</v>
      </c>
      <c r="K263" s="128">
        <f t="shared" si="68"/>
        <v>61.25</v>
      </c>
      <c r="L263" s="129">
        <f t="shared" si="69"/>
        <v>0.1816160118606375</v>
      </c>
      <c r="M263" s="130" t="s">
        <v>599</v>
      </c>
      <c r="N263" s="362">
        <v>43760</v>
      </c>
      <c r="O263" s="57"/>
      <c r="P263" s="16"/>
      <c r="Q263" s="16"/>
      <c r="R263" s="9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126</v>
      </c>
      <c r="B264" s="164">
        <v>43559</v>
      </c>
      <c r="C264" s="164"/>
      <c r="D264" s="165" t="s">
        <v>410</v>
      </c>
      <c r="E264" s="166" t="s">
        <v>623</v>
      </c>
      <c r="F264" s="166">
        <v>130</v>
      </c>
      <c r="G264" s="166"/>
      <c r="H264" s="166">
        <v>65</v>
      </c>
      <c r="I264" s="186">
        <v>158</v>
      </c>
      <c r="J264" s="138" t="s">
        <v>750</v>
      </c>
      <c r="K264" s="134">
        <f t="shared" si="68"/>
        <v>-65</v>
      </c>
      <c r="L264" s="135">
        <f t="shared" si="69"/>
        <v>-0.5</v>
      </c>
      <c r="M264" s="136" t="s">
        <v>663</v>
      </c>
      <c r="N264" s="137">
        <v>43726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127</v>
      </c>
      <c r="B265" s="187">
        <v>43017</v>
      </c>
      <c r="C265" s="187"/>
      <c r="D265" s="188" t="s">
        <v>169</v>
      </c>
      <c r="E265" s="189" t="s">
        <v>623</v>
      </c>
      <c r="F265" s="190">
        <v>141.5</v>
      </c>
      <c r="G265" s="191"/>
      <c r="H265" s="191">
        <v>183.5</v>
      </c>
      <c r="I265" s="191">
        <v>210</v>
      </c>
      <c r="J265" s="218" t="s">
        <v>3440</v>
      </c>
      <c r="K265" s="219">
        <f t="shared" si="68"/>
        <v>42</v>
      </c>
      <c r="L265" s="220">
        <f t="shared" si="69"/>
        <v>0.29681978798586572</v>
      </c>
      <c r="M265" s="190" t="s">
        <v>599</v>
      </c>
      <c r="N265" s="221">
        <v>43042</v>
      </c>
      <c r="O265" s="57"/>
      <c r="P265" s="16"/>
      <c r="Q265" s="16"/>
      <c r="R265" s="94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128</v>
      </c>
      <c r="B266" s="164">
        <v>43074</v>
      </c>
      <c r="C266" s="164"/>
      <c r="D266" s="165" t="s">
        <v>303</v>
      </c>
      <c r="E266" s="166" t="s">
        <v>623</v>
      </c>
      <c r="F266" s="167">
        <v>172</v>
      </c>
      <c r="G266" s="166"/>
      <c r="H266" s="166">
        <v>155.25</v>
      </c>
      <c r="I266" s="186">
        <v>230</v>
      </c>
      <c r="J266" s="384" t="s">
        <v>3400</v>
      </c>
      <c r="K266" s="134">
        <f t="shared" ref="K266" si="70">H266-F266</f>
        <v>-16.75</v>
      </c>
      <c r="L266" s="135">
        <f t="shared" ref="L266" si="71">K266/F266</f>
        <v>-9.7383720930232565E-2</v>
      </c>
      <c r="M266" s="136" t="s">
        <v>663</v>
      </c>
      <c r="N266" s="137">
        <v>43787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129</v>
      </c>
      <c r="B267" s="187">
        <v>43398</v>
      </c>
      <c r="C267" s="187"/>
      <c r="D267" s="188" t="s">
        <v>104</v>
      </c>
      <c r="E267" s="189" t="s">
        <v>623</v>
      </c>
      <c r="F267" s="191">
        <v>698.5</v>
      </c>
      <c r="G267" s="191"/>
      <c r="H267" s="191">
        <v>850</v>
      </c>
      <c r="I267" s="191">
        <v>890</v>
      </c>
      <c r="J267" s="222" t="s">
        <v>3488</v>
      </c>
      <c r="K267" s="219">
        <f t="shared" si="68"/>
        <v>151.5</v>
      </c>
      <c r="L267" s="220">
        <f t="shared" si="69"/>
        <v>0.21689334287759485</v>
      </c>
      <c r="M267" s="190" t="s">
        <v>599</v>
      </c>
      <c r="N267" s="221">
        <v>43453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130</v>
      </c>
      <c r="B268" s="159">
        <v>42877</v>
      </c>
      <c r="C268" s="159"/>
      <c r="D268" s="160" t="s">
        <v>383</v>
      </c>
      <c r="E268" s="161" t="s">
        <v>623</v>
      </c>
      <c r="F268" s="162">
        <v>127.6</v>
      </c>
      <c r="G268" s="163"/>
      <c r="H268" s="163">
        <v>138</v>
      </c>
      <c r="I268" s="163">
        <v>190</v>
      </c>
      <c r="J268" s="385" t="s">
        <v>3404</v>
      </c>
      <c r="K268" s="183">
        <f t="shared" si="68"/>
        <v>10.400000000000006</v>
      </c>
      <c r="L268" s="184">
        <f t="shared" si="69"/>
        <v>8.1504702194357417E-2</v>
      </c>
      <c r="M268" s="162" t="s">
        <v>599</v>
      </c>
      <c r="N268" s="185">
        <v>43774</v>
      </c>
      <c r="O268" s="57"/>
      <c r="P268" s="16"/>
      <c r="Q268" s="16"/>
      <c r="R268" s="94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131</v>
      </c>
      <c r="B269" s="195">
        <v>43158</v>
      </c>
      <c r="C269" s="195"/>
      <c r="D269" s="192" t="s">
        <v>754</v>
      </c>
      <c r="E269" s="196" t="s">
        <v>623</v>
      </c>
      <c r="F269" s="197">
        <v>317</v>
      </c>
      <c r="G269" s="196"/>
      <c r="H269" s="196"/>
      <c r="I269" s="225">
        <v>398</v>
      </c>
      <c r="J269" s="238" t="s">
        <v>601</v>
      </c>
      <c r="K269" s="194"/>
      <c r="L269" s="193"/>
      <c r="M269" s="224" t="s">
        <v>601</v>
      </c>
      <c r="N269" s="223"/>
      <c r="O269" s="57"/>
      <c r="P269" s="16"/>
      <c r="Q269" s="16"/>
      <c r="R269" s="342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132</v>
      </c>
      <c r="B270" s="164">
        <v>43164</v>
      </c>
      <c r="C270" s="164"/>
      <c r="D270" s="165" t="s">
        <v>135</v>
      </c>
      <c r="E270" s="166" t="s">
        <v>623</v>
      </c>
      <c r="F270" s="167">
        <f>510-14.4</f>
        <v>495.6</v>
      </c>
      <c r="G270" s="166"/>
      <c r="H270" s="166">
        <v>350</v>
      </c>
      <c r="I270" s="186">
        <v>672</v>
      </c>
      <c r="J270" s="384" t="s">
        <v>3461</v>
      </c>
      <c r="K270" s="134">
        <f t="shared" ref="K270" si="72">H270-F270</f>
        <v>-145.60000000000002</v>
      </c>
      <c r="L270" s="135">
        <f t="shared" ref="L270" si="73">K270/F270</f>
        <v>-0.29378531073446329</v>
      </c>
      <c r="M270" s="136" t="s">
        <v>663</v>
      </c>
      <c r="N270" s="137">
        <v>43887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133</v>
      </c>
      <c r="B271" s="164">
        <v>43237</v>
      </c>
      <c r="C271" s="164"/>
      <c r="D271" s="165" t="s">
        <v>489</v>
      </c>
      <c r="E271" s="166" t="s">
        <v>623</v>
      </c>
      <c r="F271" s="167">
        <v>230.3</v>
      </c>
      <c r="G271" s="166"/>
      <c r="H271" s="166">
        <v>102.5</v>
      </c>
      <c r="I271" s="186">
        <v>348</v>
      </c>
      <c r="J271" s="384" t="s">
        <v>3482</v>
      </c>
      <c r="K271" s="134">
        <f t="shared" ref="K271" si="74">H271-F271</f>
        <v>-127.80000000000001</v>
      </c>
      <c r="L271" s="135">
        <f t="shared" ref="L271" si="75">K271/F271</f>
        <v>-0.55492835432045162</v>
      </c>
      <c r="M271" s="136" t="s">
        <v>663</v>
      </c>
      <c r="N271" s="137">
        <v>43896</v>
      </c>
      <c r="O271" s="57"/>
      <c r="P271" s="16"/>
      <c r="Q271" s="16"/>
      <c r="R271" s="34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5">
        <v>134</v>
      </c>
      <c r="B272" s="198">
        <v>43258</v>
      </c>
      <c r="C272" s="198"/>
      <c r="D272" s="201" t="s">
        <v>449</v>
      </c>
      <c r="E272" s="199" t="s">
        <v>623</v>
      </c>
      <c r="F272" s="197">
        <f>342.5-5.1</f>
        <v>337.4</v>
      </c>
      <c r="G272" s="199"/>
      <c r="H272" s="199"/>
      <c r="I272" s="226">
        <v>439</v>
      </c>
      <c r="J272" s="238" t="s">
        <v>601</v>
      </c>
      <c r="K272" s="228"/>
      <c r="L272" s="229"/>
      <c r="M272" s="227" t="s">
        <v>601</v>
      </c>
      <c r="N272" s="230"/>
      <c r="O272" s="57"/>
      <c r="P272" s="16"/>
      <c r="Q272" s="16"/>
      <c r="R272" s="342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5">
        <v>135</v>
      </c>
      <c r="B273" s="198">
        <v>43285</v>
      </c>
      <c r="C273" s="198"/>
      <c r="D273" s="202" t="s">
        <v>49</v>
      </c>
      <c r="E273" s="199" t="s">
        <v>623</v>
      </c>
      <c r="F273" s="197">
        <f>127.5-5.53</f>
        <v>121.97</v>
      </c>
      <c r="G273" s="199"/>
      <c r="H273" s="199"/>
      <c r="I273" s="226">
        <v>170</v>
      </c>
      <c r="J273" s="238" t="s">
        <v>601</v>
      </c>
      <c r="K273" s="228"/>
      <c r="L273" s="229"/>
      <c r="M273" s="227" t="s">
        <v>601</v>
      </c>
      <c r="N273" s="230"/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136</v>
      </c>
      <c r="B274" s="164">
        <v>43294</v>
      </c>
      <c r="C274" s="164"/>
      <c r="D274" s="165" t="s">
        <v>243</v>
      </c>
      <c r="E274" s="166" t="s">
        <v>623</v>
      </c>
      <c r="F274" s="167">
        <v>46.5</v>
      </c>
      <c r="G274" s="166"/>
      <c r="H274" s="166">
        <v>17</v>
      </c>
      <c r="I274" s="186">
        <v>59</v>
      </c>
      <c r="J274" s="384" t="s">
        <v>3460</v>
      </c>
      <c r="K274" s="134">
        <f t="shared" ref="K274" si="76">H274-F274</f>
        <v>-29.5</v>
      </c>
      <c r="L274" s="135">
        <f t="shared" ref="L274" si="77">K274/F274</f>
        <v>-0.63440860215053763</v>
      </c>
      <c r="M274" s="136" t="s">
        <v>663</v>
      </c>
      <c r="N274" s="137">
        <v>43887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137</v>
      </c>
      <c r="B275" s="195">
        <v>43396</v>
      </c>
      <c r="C275" s="195"/>
      <c r="D275" s="202" t="s">
        <v>425</v>
      </c>
      <c r="E275" s="199" t="s">
        <v>623</v>
      </c>
      <c r="F275" s="200">
        <v>156.5</v>
      </c>
      <c r="G275" s="199"/>
      <c r="H275" s="199"/>
      <c r="I275" s="226">
        <v>191</v>
      </c>
      <c r="J275" s="238" t="s">
        <v>601</v>
      </c>
      <c r="K275" s="228"/>
      <c r="L275" s="229"/>
      <c r="M275" s="227" t="s">
        <v>601</v>
      </c>
      <c r="N275" s="230"/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138</v>
      </c>
      <c r="B276" s="195">
        <v>43439</v>
      </c>
      <c r="C276" s="195"/>
      <c r="D276" s="202" t="s">
        <v>330</v>
      </c>
      <c r="E276" s="199" t="s">
        <v>623</v>
      </c>
      <c r="F276" s="200">
        <v>259.5</v>
      </c>
      <c r="G276" s="199"/>
      <c r="H276" s="199"/>
      <c r="I276" s="226">
        <v>321</v>
      </c>
      <c r="J276" s="238" t="s">
        <v>601</v>
      </c>
      <c r="K276" s="228"/>
      <c r="L276" s="229"/>
      <c r="M276" s="227" t="s">
        <v>601</v>
      </c>
      <c r="N276" s="230"/>
      <c r="O276" s="16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139</v>
      </c>
      <c r="B277" s="164">
        <v>43439</v>
      </c>
      <c r="C277" s="164"/>
      <c r="D277" s="165" t="s">
        <v>775</v>
      </c>
      <c r="E277" s="166" t="s">
        <v>623</v>
      </c>
      <c r="F277" s="166">
        <v>715</v>
      </c>
      <c r="G277" s="166"/>
      <c r="H277" s="166">
        <v>445</v>
      </c>
      <c r="I277" s="186">
        <v>840</v>
      </c>
      <c r="J277" s="138" t="s">
        <v>2994</v>
      </c>
      <c r="K277" s="134">
        <f t="shared" ref="K277:K280" si="78">H277-F277</f>
        <v>-270</v>
      </c>
      <c r="L277" s="135">
        <f t="shared" ref="L277:L280" si="79">K277/F277</f>
        <v>-0.3776223776223776</v>
      </c>
      <c r="M277" s="136" t="s">
        <v>663</v>
      </c>
      <c r="N277" s="137">
        <v>43800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140</v>
      </c>
      <c r="B278" s="207">
        <v>43469</v>
      </c>
      <c r="C278" s="207"/>
      <c r="D278" s="155" t="s">
        <v>145</v>
      </c>
      <c r="E278" s="208" t="s">
        <v>623</v>
      </c>
      <c r="F278" s="208">
        <v>875</v>
      </c>
      <c r="G278" s="208"/>
      <c r="H278" s="208">
        <v>1165</v>
      </c>
      <c r="I278" s="232">
        <v>1185</v>
      </c>
      <c r="J278" s="141" t="s">
        <v>3489</v>
      </c>
      <c r="K278" s="128">
        <f t="shared" si="78"/>
        <v>290</v>
      </c>
      <c r="L278" s="129">
        <f t="shared" si="79"/>
        <v>0.33142857142857141</v>
      </c>
      <c r="M278" s="130" t="s">
        <v>599</v>
      </c>
      <c r="N278" s="362">
        <v>43847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141</v>
      </c>
      <c r="B279" s="207">
        <v>43559</v>
      </c>
      <c r="C279" s="207"/>
      <c r="D279" s="413" t="s">
        <v>345</v>
      </c>
      <c r="E279" s="208" t="s">
        <v>623</v>
      </c>
      <c r="F279" s="208">
        <f>387-14.63</f>
        <v>372.37</v>
      </c>
      <c r="G279" s="208"/>
      <c r="H279" s="208">
        <v>490</v>
      </c>
      <c r="I279" s="232">
        <v>490</v>
      </c>
      <c r="J279" s="141" t="s">
        <v>682</v>
      </c>
      <c r="K279" s="128">
        <f t="shared" si="78"/>
        <v>117.63</v>
      </c>
      <c r="L279" s="129">
        <f t="shared" si="79"/>
        <v>0.31589548030185027</v>
      </c>
      <c r="M279" s="130" t="s">
        <v>599</v>
      </c>
      <c r="N279" s="362">
        <v>43850</v>
      </c>
      <c r="O279" s="57"/>
      <c r="P279" s="16"/>
      <c r="Q279" s="16"/>
      <c r="R279" s="344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142</v>
      </c>
      <c r="B280" s="164">
        <v>43578</v>
      </c>
      <c r="C280" s="164"/>
      <c r="D280" s="165" t="s">
        <v>776</v>
      </c>
      <c r="E280" s="166" t="s">
        <v>600</v>
      </c>
      <c r="F280" s="166">
        <v>220</v>
      </c>
      <c r="G280" s="166"/>
      <c r="H280" s="166">
        <v>127.5</v>
      </c>
      <c r="I280" s="186">
        <v>284</v>
      </c>
      <c r="J280" s="384" t="s">
        <v>3483</v>
      </c>
      <c r="K280" s="134">
        <f t="shared" si="78"/>
        <v>-92.5</v>
      </c>
      <c r="L280" s="135">
        <f t="shared" si="79"/>
        <v>-0.42045454545454547</v>
      </c>
      <c r="M280" s="136" t="s">
        <v>663</v>
      </c>
      <c r="N280" s="137">
        <v>43896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143</v>
      </c>
      <c r="B281" s="207">
        <v>43622</v>
      </c>
      <c r="C281" s="207"/>
      <c r="D281" s="413" t="s">
        <v>496</v>
      </c>
      <c r="E281" s="208" t="s">
        <v>600</v>
      </c>
      <c r="F281" s="208">
        <v>332.8</v>
      </c>
      <c r="G281" s="208"/>
      <c r="H281" s="208">
        <v>405</v>
      </c>
      <c r="I281" s="232">
        <v>419</v>
      </c>
      <c r="J281" s="141" t="s">
        <v>3490</v>
      </c>
      <c r="K281" s="128">
        <f t="shared" ref="K281" si="80">H281-F281</f>
        <v>72.199999999999989</v>
      </c>
      <c r="L281" s="129">
        <f t="shared" ref="L281" si="81">K281/F281</f>
        <v>0.21694711538461534</v>
      </c>
      <c r="M281" s="130" t="s">
        <v>599</v>
      </c>
      <c r="N281" s="362">
        <v>43860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4">
        <v>144</v>
      </c>
      <c r="B282" s="143">
        <v>43641</v>
      </c>
      <c r="C282" s="143"/>
      <c r="D282" s="144" t="s">
        <v>139</v>
      </c>
      <c r="E282" s="145" t="s">
        <v>623</v>
      </c>
      <c r="F282" s="146">
        <v>386</v>
      </c>
      <c r="G282" s="147"/>
      <c r="H282" s="147">
        <v>395</v>
      </c>
      <c r="I282" s="147">
        <v>452</v>
      </c>
      <c r="J282" s="170" t="s">
        <v>3405</v>
      </c>
      <c r="K282" s="171">
        <f t="shared" ref="K282" si="82">H282-F282</f>
        <v>9</v>
      </c>
      <c r="L282" s="172">
        <f t="shared" ref="L282" si="83">K282/F282</f>
        <v>2.3316062176165803E-2</v>
      </c>
      <c r="M282" s="173" t="s">
        <v>708</v>
      </c>
      <c r="N282" s="174">
        <v>43868</v>
      </c>
      <c r="O282" s="16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2">
        <v>145</v>
      </c>
      <c r="B283" s="195">
        <v>43707</v>
      </c>
      <c r="C283" s="195"/>
      <c r="D283" s="202" t="s">
        <v>260</v>
      </c>
      <c r="E283" s="199" t="s">
        <v>623</v>
      </c>
      <c r="F283" s="199" t="s">
        <v>755</v>
      </c>
      <c r="G283" s="199"/>
      <c r="H283" s="199"/>
      <c r="I283" s="226">
        <v>190</v>
      </c>
      <c r="J283" s="238" t="s">
        <v>601</v>
      </c>
      <c r="K283" s="228"/>
      <c r="L283" s="229"/>
      <c r="M283" s="358" t="s">
        <v>601</v>
      </c>
      <c r="N283" s="230"/>
      <c r="O283" s="16"/>
      <c r="P283" s="16"/>
      <c r="Q283" s="16"/>
      <c r="R283" s="344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146</v>
      </c>
      <c r="B284" s="207">
        <v>43731</v>
      </c>
      <c r="C284" s="207"/>
      <c r="D284" s="155" t="s">
        <v>440</v>
      </c>
      <c r="E284" s="208" t="s">
        <v>623</v>
      </c>
      <c r="F284" s="208">
        <v>235</v>
      </c>
      <c r="G284" s="208"/>
      <c r="H284" s="208">
        <v>295</v>
      </c>
      <c r="I284" s="232">
        <v>296</v>
      </c>
      <c r="J284" s="141" t="s">
        <v>3147</v>
      </c>
      <c r="K284" s="128">
        <f t="shared" ref="K284" si="84">H284-F284</f>
        <v>60</v>
      </c>
      <c r="L284" s="129">
        <f t="shared" ref="L284" si="85">K284/F284</f>
        <v>0.25531914893617019</v>
      </c>
      <c r="M284" s="130" t="s">
        <v>599</v>
      </c>
      <c r="N284" s="362">
        <v>43844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147</v>
      </c>
      <c r="B285" s="207">
        <v>43752</v>
      </c>
      <c r="C285" s="207"/>
      <c r="D285" s="155" t="s">
        <v>2977</v>
      </c>
      <c r="E285" s="208" t="s">
        <v>623</v>
      </c>
      <c r="F285" s="208">
        <v>277.5</v>
      </c>
      <c r="G285" s="208"/>
      <c r="H285" s="208">
        <v>333</v>
      </c>
      <c r="I285" s="232">
        <v>333</v>
      </c>
      <c r="J285" s="141" t="s">
        <v>3148</v>
      </c>
      <c r="K285" s="128">
        <f t="shared" ref="K285" si="86">H285-F285</f>
        <v>55.5</v>
      </c>
      <c r="L285" s="129">
        <f t="shared" ref="L285" si="87">K285/F285</f>
        <v>0.2</v>
      </c>
      <c r="M285" s="130" t="s">
        <v>599</v>
      </c>
      <c r="N285" s="362">
        <v>43846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148</v>
      </c>
      <c r="B286" s="207">
        <v>43752</v>
      </c>
      <c r="C286" s="207"/>
      <c r="D286" s="155" t="s">
        <v>2976</v>
      </c>
      <c r="E286" s="208" t="s">
        <v>623</v>
      </c>
      <c r="F286" s="208">
        <v>930</v>
      </c>
      <c r="G286" s="208"/>
      <c r="H286" s="208">
        <v>1165</v>
      </c>
      <c r="I286" s="232">
        <v>1200</v>
      </c>
      <c r="J286" s="141" t="s">
        <v>3150</v>
      </c>
      <c r="K286" s="128">
        <f t="shared" ref="K286" si="88">H286-F286</f>
        <v>235</v>
      </c>
      <c r="L286" s="129">
        <f t="shared" ref="L286" si="89">K286/F286</f>
        <v>0.25268817204301075</v>
      </c>
      <c r="M286" s="130" t="s">
        <v>599</v>
      </c>
      <c r="N286" s="362">
        <v>43847</v>
      </c>
      <c r="O286" s="57"/>
      <c r="P286" s="16"/>
      <c r="Q286" s="16"/>
      <c r="R286" s="344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149</v>
      </c>
      <c r="B287" s="347">
        <v>43753</v>
      </c>
      <c r="C287" s="212"/>
      <c r="D287" s="373" t="s">
        <v>2975</v>
      </c>
      <c r="E287" s="350" t="s">
        <v>623</v>
      </c>
      <c r="F287" s="353">
        <v>111</v>
      </c>
      <c r="G287" s="350"/>
      <c r="H287" s="350"/>
      <c r="I287" s="356">
        <v>141</v>
      </c>
      <c r="J287" s="238" t="s">
        <v>601</v>
      </c>
      <c r="K287" s="238"/>
      <c r="L287" s="123"/>
      <c r="M287" s="361" t="s">
        <v>601</v>
      </c>
      <c r="N287" s="240"/>
      <c r="O287" s="1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150</v>
      </c>
      <c r="B288" s="207">
        <v>43753</v>
      </c>
      <c r="C288" s="207"/>
      <c r="D288" s="155" t="s">
        <v>2974</v>
      </c>
      <c r="E288" s="208" t="s">
        <v>623</v>
      </c>
      <c r="F288" s="209">
        <v>296</v>
      </c>
      <c r="G288" s="208"/>
      <c r="H288" s="208">
        <v>370</v>
      </c>
      <c r="I288" s="232">
        <v>370</v>
      </c>
      <c r="J288" s="141" t="s">
        <v>682</v>
      </c>
      <c r="K288" s="128">
        <f t="shared" ref="K288" si="90">H288-F288</f>
        <v>74</v>
      </c>
      <c r="L288" s="129">
        <f t="shared" ref="L288" si="91">K288/F288</f>
        <v>0.25</v>
      </c>
      <c r="M288" s="130" t="s">
        <v>599</v>
      </c>
      <c r="N288" s="362">
        <v>43853</v>
      </c>
      <c r="O288" s="57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2">
        <v>151</v>
      </c>
      <c r="B289" s="211">
        <v>43754</v>
      </c>
      <c r="C289" s="211"/>
      <c r="D289" s="192" t="s">
        <v>2973</v>
      </c>
      <c r="E289" s="349" t="s">
        <v>623</v>
      </c>
      <c r="F289" s="352" t="s">
        <v>2939</v>
      </c>
      <c r="G289" s="349"/>
      <c r="H289" s="349"/>
      <c r="I289" s="355">
        <v>344</v>
      </c>
      <c r="J289" s="238" t="s">
        <v>601</v>
      </c>
      <c r="K289" s="241"/>
      <c r="L289" s="360"/>
      <c r="M289" s="343" t="s">
        <v>601</v>
      </c>
      <c r="N289" s="363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6">
        <v>152</v>
      </c>
      <c r="B290" s="212">
        <v>43832</v>
      </c>
      <c r="C290" s="212"/>
      <c r="D290" s="216" t="s">
        <v>2253</v>
      </c>
      <c r="E290" s="213" t="s">
        <v>623</v>
      </c>
      <c r="F290" s="214" t="s">
        <v>3135</v>
      </c>
      <c r="G290" s="213"/>
      <c r="H290" s="213"/>
      <c r="I290" s="237">
        <v>590</v>
      </c>
      <c r="J290" s="238" t="s">
        <v>601</v>
      </c>
      <c r="K290" s="238"/>
      <c r="L290" s="123"/>
      <c r="M290" s="343" t="s">
        <v>601</v>
      </c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153</v>
      </c>
      <c r="B291" s="207">
        <v>43966</v>
      </c>
      <c r="C291" s="207"/>
      <c r="D291" s="155" t="s">
        <v>65</v>
      </c>
      <c r="E291" s="208" t="s">
        <v>623</v>
      </c>
      <c r="F291" s="209">
        <v>67.5</v>
      </c>
      <c r="G291" s="208"/>
      <c r="H291" s="208">
        <v>86</v>
      </c>
      <c r="I291" s="232">
        <v>86</v>
      </c>
      <c r="J291" s="141" t="s">
        <v>3628</v>
      </c>
      <c r="K291" s="128">
        <f t="shared" ref="K291" si="92">H291-F291</f>
        <v>18.5</v>
      </c>
      <c r="L291" s="129">
        <f t="shared" ref="L291" si="93">K291/F291</f>
        <v>0.27407407407407408</v>
      </c>
      <c r="M291" s="130" t="s">
        <v>599</v>
      </c>
      <c r="N291" s="362">
        <v>44008</v>
      </c>
      <c r="O291" s="57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>
        <v>154</v>
      </c>
      <c r="B292" s="3">
        <v>44035</v>
      </c>
      <c r="C292" s="212"/>
      <c r="D292" s="216" t="s">
        <v>495</v>
      </c>
      <c r="E292" s="213" t="s">
        <v>623</v>
      </c>
      <c r="F292" s="214" t="s">
        <v>3631</v>
      </c>
      <c r="G292" s="213"/>
      <c r="H292" s="213"/>
      <c r="I292" s="237">
        <v>296</v>
      </c>
      <c r="J292" s="238" t="s">
        <v>601</v>
      </c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>
        <v>155</v>
      </c>
      <c r="B293" s="212">
        <v>44092</v>
      </c>
      <c r="C293" s="212"/>
      <c r="D293" s="216" t="s">
        <v>416</v>
      </c>
      <c r="E293" s="213" t="s">
        <v>623</v>
      </c>
      <c r="F293" s="214" t="s">
        <v>3644</v>
      </c>
      <c r="G293" s="213"/>
      <c r="H293" s="213"/>
      <c r="I293" s="237">
        <v>248</v>
      </c>
      <c r="J293" s="238" t="s">
        <v>601</v>
      </c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R296" s="344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R301" s="242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R302" s="242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R303" s="242"/>
    </row>
    <row r="304" spans="1:26">
      <c r="A304" s="210"/>
      <c r="B304" s="200" t="s">
        <v>2980</v>
      </c>
      <c r="O304" s="16"/>
      <c r="R304" s="242"/>
    </row>
    <row r="305" spans="18:18">
      <c r="R305" s="242"/>
    </row>
    <row r="306" spans="18:18">
      <c r="R306" s="242"/>
    </row>
    <row r="307" spans="18:18">
      <c r="R307" s="242"/>
    </row>
    <row r="308" spans="18:18">
      <c r="R308" s="242"/>
    </row>
    <row r="309" spans="18:18">
      <c r="R309" s="242"/>
    </row>
    <row r="310" spans="18:18">
      <c r="R310" s="242"/>
    </row>
    <row r="311" spans="18:18">
      <c r="R311" s="242"/>
    </row>
    <row r="321" spans="1:1">
      <c r="A321" s="217"/>
    </row>
    <row r="322" spans="1:1">
      <c r="A322" s="217"/>
    </row>
    <row r="323" spans="1:1">
      <c r="A323" s="213"/>
    </row>
  </sheetData>
  <autoFilter ref="R1:R31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2020-10-13T02:35:15Z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