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F&amp;O)'!$R$1:$R$294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6" i="3"/>
  <c r="L216"/>
  <c r="K216"/>
  <c r="J216"/>
  <c r="C216"/>
  <c r="D216" s="1"/>
  <c r="M215"/>
  <c r="L215"/>
  <c r="K215"/>
  <c r="C215"/>
  <c r="D215" s="1"/>
  <c r="M214"/>
  <c r="L214"/>
  <c r="K214"/>
  <c r="C214"/>
  <c r="M213"/>
  <c r="L213"/>
  <c r="K213"/>
  <c r="C213"/>
  <c r="D213" s="1"/>
  <c r="M212"/>
  <c r="L212"/>
  <c r="K212"/>
  <c r="J212"/>
  <c r="F212"/>
  <c r="C212"/>
  <c r="D212" s="1"/>
  <c r="M211"/>
  <c r="L211"/>
  <c r="G211" s="1"/>
  <c r="K211"/>
  <c r="J211" s="1"/>
  <c r="I211"/>
  <c r="E211"/>
  <c r="D211"/>
  <c r="H211" s="1"/>
  <c r="C211"/>
  <c r="M210"/>
  <c r="L210"/>
  <c r="K210"/>
  <c r="C210"/>
  <c r="M209"/>
  <c r="L209"/>
  <c r="K209"/>
  <c r="C209"/>
  <c r="D209" s="1"/>
  <c r="M208"/>
  <c r="L208"/>
  <c r="K208"/>
  <c r="J208"/>
  <c r="F208"/>
  <c r="C208"/>
  <c r="D208" s="1"/>
  <c r="M207"/>
  <c r="L207"/>
  <c r="G207" s="1"/>
  <c r="K207"/>
  <c r="J207" s="1"/>
  <c r="I207"/>
  <c r="E207"/>
  <c r="D207"/>
  <c r="H207" s="1"/>
  <c r="C207"/>
  <c r="M206"/>
  <c r="L206"/>
  <c r="K206"/>
  <c r="C206"/>
  <c r="M205"/>
  <c r="L205"/>
  <c r="K205"/>
  <c r="C205"/>
  <c r="D205" s="1"/>
  <c r="M204"/>
  <c r="L204"/>
  <c r="K204"/>
  <c r="J204"/>
  <c r="F204"/>
  <c r="C204"/>
  <c r="D204" s="1"/>
  <c r="M203"/>
  <c r="L203"/>
  <c r="K203"/>
  <c r="C203"/>
  <c r="D203" s="1"/>
  <c r="M202"/>
  <c r="L202"/>
  <c r="K202"/>
  <c r="D202"/>
  <c r="C202"/>
  <c r="M201"/>
  <c r="L201"/>
  <c r="K201"/>
  <c r="C201"/>
  <c r="M200"/>
  <c r="L200"/>
  <c r="K200"/>
  <c r="C200"/>
  <c r="D200" s="1"/>
  <c r="M199"/>
  <c r="L199"/>
  <c r="K199"/>
  <c r="J199" s="1"/>
  <c r="I199"/>
  <c r="C199"/>
  <c r="D199" s="1"/>
  <c r="M198"/>
  <c r="L198"/>
  <c r="K198"/>
  <c r="C198"/>
  <c r="M197"/>
  <c r="L197"/>
  <c r="K197"/>
  <c r="G197" s="1"/>
  <c r="J197"/>
  <c r="C197"/>
  <c r="D197" s="1"/>
  <c r="M196"/>
  <c r="L196"/>
  <c r="K196"/>
  <c r="I196"/>
  <c r="C196"/>
  <c r="D196" s="1"/>
  <c r="H196" s="1"/>
  <c r="M195"/>
  <c r="L195"/>
  <c r="K195"/>
  <c r="I195"/>
  <c r="H195"/>
  <c r="D195"/>
  <c r="F195" s="1"/>
  <c r="C195"/>
  <c r="M194"/>
  <c r="L194"/>
  <c r="K194"/>
  <c r="C194"/>
  <c r="D194" s="1"/>
  <c r="M193"/>
  <c r="L193"/>
  <c r="K193"/>
  <c r="J193"/>
  <c r="G193"/>
  <c r="F193"/>
  <c r="C193"/>
  <c r="D193" s="1"/>
  <c r="M192"/>
  <c r="L192"/>
  <c r="G192" s="1"/>
  <c r="K192"/>
  <c r="I192"/>
  <c r="F192"/>
  <c r="E192"/>
  <c r="C192"/>
  <c r="D192" s="1"/>
  <c r="H192" s="1"/>
  <c r="M191"/>
  <c r="L191"/>
  <c r="K191"/>
  <c r="J191" s="1"/>
  <c r="D191"/>
  <c r="C191"/>
  <c r="M190"/>
  <c r="L190"/>
  <c r="K190"/>
  <c r="C190"/>
  <c r="D190" s="1"/>
  <c r="M189"/>
  <c r="L189"/>
  <c r="K189"/>
  <c r="G189" s="1"/>
  <c r="J189"/>
  <c r="F189"/>
  <c r="C189"/>
  <c r="D189" s="1"/>
  <c r="M188"/>
  <c r="L188"/>
  <c r="K188"/>
  <c r="I188"/>
  <c r="E188"/>
  <c r="C188"/>
  <c r="D188" s="1"/>
  <c r="M187"/>
  <c r="L187"/>
  <c r="K187"/>
  <c r="H187"/>
  <c r="D187"/>
  <c r="I187" s="1"/>
  <c r="C187"/>
  <c r="M186"/>
  <c r="L186"/>
  <c r="K186"/>
  <c r="G186"/>
  <c r="C186"/>
  <c r="D186" s="1"/>
  <c r="M185"/>
  <c r="L185"/>
  <c r="K185"/>
  <c r="J185"/>
  <c r="G185"/>
  <c r="F185"/>
  <c r="C185"/>
  <c r="D185" s="1"/>
  <c r="M184"/>
  <c r="L184"/>
  <c r="K184"/>
  <c r="I184"/>
  <c r="F184"/>
  <c r="E184"/>
  <c r="C184"/>
  <c r="D184" s="1"/>
  <c r="M183"/>
  <c r="L183"/>
  <c r="K183"/>
  <c r="D183"/>
  <c r="C183"/>
  <c r="M182"/>
  <c r="L182"/>
  <c r="K182"/>
  <c r="C182"/>
  <c r="M181"/>
  <c r="L181"/>
  <c r="K181"/>
  <c r="G181" s="1"/>
  <c r="J181"/>
  <c r="F181"/>
  <c r="C181"/>
  <c r="D181" s="1"/>
  <c r="M180"/>
  <c r="L180"/>
  <c r="K180"/>
  <c r="I180"/>
  <c r="E180"/>
  <c r="C180"/>
  <c r="D180" s="1"/>
  <c r="M179"/>
  <c r="L179"/>
  <c r="K179"/>
  <c r="H179"/>
  <c r="D179"/>
  <c r="I179" s="1"/>
  <c r="C179"/>
  <c r="M178"/>
  <c r="L178"/>
  <c r="K178"/>
  <c r="C178"/>
  <c r="D178" s="1"/>
  <c r="M177"/>
  <c r="L177"/>
  <c r="K177"/>
  <c r="J177"/>
  <c r="G177"/>
  <c r="F177"/>
  <c r="C177"/>
  <c r="D177" s="1"/>
  <c r="M176"/>
  <c r="L176"/>
  <c r="K176"/>
  <c r="I176"/>
  <c r="F176"/>
  <c r="E176"/>
  <c r="C176"/>
  <c r="D176" s="1"/>
  <c r="M175"/>
  <c r="L175"/>
  <c r="K175"/>
  <c r="D175"/>
  <c r="C175"/>
  <c r="M174"/>
  <c r="L174"/>
  <c r="K174"/>
  <c r="C174"/>
  <c r="D174" s="1"/>
  <c r="M173"/>
  <c r="L173"/>
  <c r="D173" s="1"/>
  <c r="K173"/>
  <c r="G173"/>
  <c r="C173"/>
  <c r="M172"/>
  <c r="L172"/>
  <c r="K172"/>
  <c r="G172" s="1"/>
  <c r="I172"/>
  <c r="F172"/>
  <c r="C172"/>
  <c r="D172" s="1"/>
  <c r="M171"/>
  <c r="L171"/>
  <c r="K171"/>
  <c r="C171"/>
  <c r="M170"/>
  <c r="L170"/>
  <c r="G170" s="1"/>
  <c r="K170"/>
  <c r="D170"/>
  <c r="C170"/>
  <c r="M169"/>
  <c r="L169"/>
  <c r="K169"/>
  <c r="C169"/>
  <c r="M168"/>
  <c r="L168"/>
  <c r="K168"/>
  <c r="G168"/>
  <c r="E168"/>
  <c r="C168"/>
  <c r="D168" s="1"/>
  <c r="J168" s="1"/>
  <c r="M167"/>
  <c r="L167"/>
  <c r="K167"/>
  <c r="C167"/>
  <c r="M166"/>
  <c r="L166"/>
  <c r="K166"/>
  <c r="G166"/>
  <c r="E166"/>
  <c r="C166"/>
  <c r="D166" s="1"/>
  <c r="I166" s="1"/>
  <c r="M165"/>
  <c r="L165"/>
  <c r="K165"/>
  <c r="D165"/>
  <c r="C165"/>
  <c r="M164"/>
  <c r="L164"/>
  <c r="K164"/>
  <c r="C164"/>
  <c r="D164" s="1"/>
  <c r="M163"/>
  <c r="L163"/>
  <c r="K163"/>
  <c r="J163"/>
  <c r="D163"/>
  <c r="C163"/>
  <c r="M162"/>
  <c r="L162"/>
  <c r="K162"/>
  <c r="I162"/>
  <c r="C162"/>
  <c r="D162" s="1"/>
  <c r="M161"/>
  <c r="L161"/>
  <c r="D161" s="1"/>
  <c r="K161"/>
  <c r="H161"/>
  <c r="C161"/>
  <c r="M160"/>
  <c r="L160"/>
  <c r="K160"/>
  <c r="I160"/>
  <c r="C160"/>
  <c r="D160" s="1"/>
  <c r="M159"/>
  <c r="L159"/>
  <c r="K159"/>
  <c r="J159"/>
  <c r="E159"/>
  <c r="D159"/>
  <c r="I159" s="1"/>
  <c r="C159"/>
  <c r="M158"/>
  <c r="L158"/>
  <c r="K158"/>
  <c r="C158"/>
  <c r="M157"/>
  <c r="L157"/>
  <c r="K157"/>
  <c r="C157"/>
  <c r="D157" s="1"/>
  <c r="M156"/>
  <c r="L156"/>
  <c r="K156"/>
  <c r="G156" s="1"/>
  <c r="J156"/>
  <c r="E156"/>
  <c r="C156"/>
  <c r="D156" s="1"/>
  <c r="H156" s="1"/>
  <c r="M155"/>
  <c r="L155"/>
  <c r="K155"/>
  <c r="C155"/>
  <c r="M154"/>
  <c r="L154"/>
  <c r="K154"/>
  <c r="C154"/>
  <c r="D154" s="1"/>
  <c r="M153"/>
  <c r="L153"/>
  <c r="K153"/>
  <c r="G153" s="1"/>
  <c r="J153"/>
  <c r="D153"/>
  <c r="C153"/>
  <c r="M152"/>
  <c r="L152"/>
  <c r="K152"/>
  <c r="C152"/>
  <c r="M151"/>
  <c r="L151"/>
  <c r="K151"/>
  <c r="C151"/>
  <c r="M150"/>
  <c r="L150"/>
  <c r="K150"/>
  <c r="I150"/>
  <c r="D150"/>
  <c r="C150"/>
  <c r="M149"/>
  <c r="L149"/>
  <c r="K149"/>
  <c r="C149"/>
  <c r="M148"/>
  <c r="L148"/>
  <c r="K148"/>
  <c r="C148"/>
  <c r="M147"/>
  <c r="L147"/>
  <c r="K147"/>
  <c r="C147"/>
  <c r="D147" s="1"/>
  <c r="M146"/>
  <c r="L146"/>
  <c r="K146"/>
  <c r="J146"/>
  <c r="C146"/>
  <c r="D146" s="1"/>
  <c r="M145"/>
  <c r="L145"/>
  <c r="G145" s="1"/>
  <c r="K145"/>
  <c r="I145"/>
  <c r="E145"/>
  <c r="D145"/>
  <c r="H145" s="1"/>
  <c r="C145"/>
  <c r="M144"/>
  <c r="L144"/>
  <c r="K144"/>
  <c r="C144"/>
  <c r="M143"/>
  <c r="L143"/>
  <c r="K143"/>
  <c r="C143"/>
  <c r="D143" s="1"/>
  <c r="M142"/>
  <c r="L142"/>
  <c r="K142"/>
  <c r="J142"/>
  <c r="C142"/>
  <c r="D142" s="1"/>
  <c r="M141"/>
  <c r="L141"/>
  <c r="G141" s="1"/>
  <c r="K141"/>
  <c r="I141"/>
  <c r="E141"/>
  <c r="D141"/>
  <c r="H141" s="1"/>
  <c r="C141"/>
  <c r="M140"/>
  <c r="L140"/>
  <c r="K140"/>
  <c r="C140"/>
  <c r="M139"/>
  <c r="L139"/>
  <c r="K139"/>
  <c r="C139"/>
  <c r="D139" s="1"/>
  <c r="M138"/>
  <c r="L138"/>
  <c r="K138"/>
  <c r="J138"/>
  <c r="C138"/>
  <c r="D138" s="1"/>
  <c r="M137"/>
  <c r="L137"/>
  <c r="G137" s="1"/>
  <c r="K137"/>
  <c r="I137"/>
  <c r="H137"/>
  <c r="E137"/>
  <c r="D137"/>
  <c r="C137"/>
  <c r="M136"/>
  <c r="L136"/>
  <c r="D136" s="1"/>
  <c r="K136"/>
  <c r="C136"/>
  <c r="M135"/>
  <c r="L135"/>
  <c r="K135"/>
  <c r="C135"/>
  <c r="D135" s="1"/>
  <c r="M134"/>
  <c r="L134"/>
  <c r="K134"/>
  <c r="J134"/>
  <c r="C134"/>
  <c r="D134" s="1"/>
  <c r="M133"/>
  <c r="L133"/>
  <c r="D133" s="1"/>
  <c r="K133"/>
  <c r="C133"/>
  <c r="M132"/>
  <c r="L132"/>
  <c r="G132" s="1"/>
  <c r="K132"/>
  <c r="H132"/>
  <c r="D132"/>
  <c r="C132"/>
  <c r="M131"/>
  <c r="L131"/>
  <c r="K131"/>
  <c r="J131" s="1"/>
  <c r="G131"/>
  <c r="C131"/>
  <c r="D131" s="1"/>
  <c r="M130"/>
  <c r="L130"/>
  <c r="K130"/>
  <c r="F130"/>
  <c r="C130"/>
  <c r="D130" s="1"/>
  <c r="I130" s="1"/>
  <c r="M129"/>
  <c r="L129"/>
  <c r="K129"/>
  <c r="C129"/>
  <c r="M128"/>
  <c r="L128"/>
  <c r="D128" s="1"/>
  <c r="K128"/>
  <c r="C128"/>
  <c r="M127"/>
  <c r="L127"/>
  <c r="K127"/>
  <c r="F127"/>
  <c r="C127"/>
  <c r="D127" s="1"/>
  <c r="M126"/>
  <c r="L126"/>
  <c r="K126"/>
  <c r="J126"/>
  <c r="G126"/>
  <c r="E126"/>
  <c r="C126"/>
  <c r="D126" s="1"/>
  <c r="H126" s="1"/>
  <c r="M125"/>
  <c r="L125"/>
  <c r="K125"/>
  <c r="I125"/>
  <c r="D125"/>
  <c r="C125"/>
  <c r="M124"/>
  <c r="L124"/>
  <c r="K124"/>
  <c r="C124"/>
  <c r="M123"/>
  <c r="L123"/>
  <c r="D123" s="1"/>
  <c r="K123"/>
  <c r="C123"/>
  <c r="M122"/>
  <c r="L122"/>
  <c r="K122"/>
  <c r="I122"/>
  <c r="C122"/>
  <c r="D122" s="1"/>
  <c r="M121"/>
  <c r="L121"/>
  <c r="K121"/>
  <c r="C121"/>
  <c r="M120"/>
  <c r="L120"/>
  <c r="D120" s="1"/>
  <c r="K120"/>
  <c r="C120"/>
  <c r="M119"/>
  <c r="L119"/>
  <c r="K119"/>
  <c r="H119"/>
  <c r="C119"/>
  <c r="D119" s="1"/>
  <c r="M118"/>
  <c r="L118"/>
  <c r="K118"/>
  <c r="C118"/>
  <c r="M117"/>
  <c r="L117"/>
  <c r="K117"/>
  <c r="F117"/>
  <c r="D117"/>
  <c r="J117" s="1"/>
  <c r="C117"/>
  <c r="M116"/>
  <c r="L116"/>
  <c r="K116"/>
  <c r="H116"/>
  <c r="C116"/>
  <c r="D116" s="1"/>
  <c r="M115"/>
  <c r="L115"/>
  <c r="K115"/>
  <c r="J115"/>
  <c r="D115"/>
  <c r="C115"/>
  <c r="M114"/>
  <c r="L114"/>
  <c r="K114"/>
  <c r="C114"/>
  <c r="M113"/>
  <c r="L113"/>
  <c r="K113"/>
  <c r="C113"/>
  <c r="M112"/>
  <c r="L112"/>
  <c r="K112"/>
  <c r="I112"/>
  <c r="D112"/>
  <c r="C112"/>
  <c r="M111"/>
  <c r="L111"/>
  <c r="K111"/>
  <c r="F111"/>
  <c r="C111"/>
  <c r="D111" s="1"/>
  <c r="M110"/>
  <c r="L110"/>
  <c r="K110"/>
  <c r="J110"/>
  <c r="G110"/>
  <c r="E110"/>
  <c r="C110"/>
  <c r="D110" s="1"/>
  <c r="H110" s="1"/>
  <c r="M109"/>
  <c r="L109"/>
  <c r="K109"/>
  <c r="I109"/>
  <c r="D109"/>
  <c r="C109"/>
  <c r="M108"/>
  <c r="L108"/>
  <c r="K108"/>
  <c r="C108"/>
  <c r="M107"/>
  <c r="L107"/>
  <c r="G107" s="1"/>
  <c r="K107"/>
  <c r="C107"/>
  <c r="D107" s="1"/>
  <c r="M106"/>
  <c r="L106"/>
  <c r="K106"/>
  <c r="I106"/>
  <c r="C106"/>
  <c r="D106" s="1"/>
  <c r="M105"/>
  <c r="L105"/>
  <c r="K105"/>
  <c r="C105"/>
  <c r="M104"/>
  <c r="L104"/>
  <c r="G104" s="1"/>
  <c r="K104"/>
  <c r="C104"/>
  <c r="D104" s="1"/>
  <c r="M103"/>
  <c r="L103"/>
  <c r="K103"/>
  <c r="H103"/>
  <c r="C103"/>
  <c r="D103" s="1"/>
  <c r="M102"/>
  <c r="L102"/>
  <c r="K102"/>
  <c r="C102"/>
  <c r="M101"/>
  <c r="L101"/>
  <c r="K101"/>
  <c r="C101"/>
  <c r="M100"/>
  <c r="L100"/>
  <c r="K100"/>
  <c r="H100"/>
  <c r="C100"/>
  <c r="D100" s="1"/>
  <c r="M99"/>
  <c r="L99"/>
  <c r="K99"/>
  <c r="G99" s="1"/>
  <c r="J99"/>
  <c r="D99"/>
  <c r="C99"/>
  <c r="M98"/>
  <c r="L98"/>
  <c r="K98"/>
  <c r="C98"/>
  <c r="M97"/>
  <c r="L97"/>
  <c r="K97"/>
  <c r="C97"/>
  <c r="M96"/>
  <c r="L96"/>
  <c r="K96"/>
  <c r="I96"/>
  <c r="D96"/>
  <c r="C96"/>
  <c r="M95"/>
  <c r="L95"/>
  <c r="K95"/>
  <c r="C95"/>
  <c r="D95" s="1"/>
  <c r="M94"/>
  <c r="L94"/>
  <c r="K94"/>
  <c r="G94"/>
  <c r="C94"/>
  <c r="D94" s="1"/>
  <c r="H94" s="1"/>
  <c r="M93"/>
  <c r="L93"/>
  <c r="K93"/>
  <c r="I93"/>
  <c r="D93"/>
  <c r="C93"/>
  <c r="M92"/>
  <c r="L92"/>
  <c r="K92"/>
  <c r="C92"/>
  <c r="D92" s="1"/>
  <c r="M91"/>
  <c r="L91"/>
  <c r="K91"/>
  <c r="G91"/>
  <c r="C91"/>
  <c r="D91" s="1"/>
  <c r="M90"/>
  <c r="L90"/>
  <c r="K90"/>
  <c r="G90" s="1"/>
  <c r="I90"/>
  <c r="C90"/>
  <c r="D90" s="1"/>
  <c r="M89"/>
  <c r="L89"/>
  <c r="K89"/>
  <c r="C89"/>
  <c r="M88"/>
  <c r="L88"/>
  <c r="K88"/>
  <c r="G88"/>
  <c r="C88"/>
  <c r="D88" s="1"/>
  <c r="M87"/>
  <c r="L87"/>
  <c r="K87"/>
  <c r="G87" s="1"/>
  <c r="H87"/>
  <c r="C87"/>
  <c r="D87" s="1"/>
  <c r="M86"/>
  <c r="L86"/>
  <c r="K86"/>
  <c r="C86"/>
  <c r="M85"/>
  <c r="L85"/>
  <c r="K85"/>
  <c r="C85"/>
  <c r="M84"/>
  <c r="L84"/>
  <c r="K84"/>
  <c r="H84"/>
  <c r="C84"/>
  <c r="D84" s="1"/>
  <c r="M83"/>
  <c r="L83"/>
  <c r="K83"/>
  <c r="G83" s="1"/>
  <c r="J83"/>
  <c r="D83"/>
  <c r="C83"/>
  <c r="M82"/>
  <c r="L82"/>
  <c r="K82"/>
  <c r="C82"/>
  <c r="M81"/>
  <c r="L81"/>
  <c r="K81"/>
  <c r="C81"/>
  <c r="M80"/>
  <c r="L80"/>
  <c r="K80"/>
  <c r="D80"/>
  <c r="C80"/>
  <c r="M79"/>
  <c r="L79"/>
  <c r="K79"/>
  <c r="C79"/>
  <c r="M78"/>
  <c r="L78"/>
  <c r="K78"/>
  <c r="G78"/>
  <c r="C78"/>
  <c r="D78" s="1"/>
  <c r="I78" s="1"/>
  <c r="M77"/>
  <c r="L77"/>
  <c r="K77"/>
  <c r="D77"/>
  <c r="C77"/>
  <c r="M76"/>
  <c r="L76"/>
  <c r="K76"/>
  <c r="C76"/>
  <c r="M75"/>
  <c r="L75"/>
  <c r="K75"/>
  <c r="G75"/>
  <c r="C75"/>
  <c r="D75" s="1"/>
  <c r="H75" s="1"/>
  <c r="M74"/>
  <c r="L74"/>
  <c r="K74"/>
  <c r="C74"/>
  <c r="D74" s="1"/>
  <c r="M73"/>
  <c r="L73"/>
  <c r="K73"/>
  <c r="C73"/>
  <c r="M72"/>
  <c r="L72"/>
  <c r="K72"/>
  <c r="G72"/>
  <c r="C72"/>
  <c r="D72" s="1"/>
  <c r="H72" s="1"/>
  <c r="M71"/>
  <c r="L71"/>
  <c r="K71"/>
  <c r="C71"/>
  <c r="D71" s="1"/>
  <c r="M70"/>
  <c r="L70"/>
  <c r="K70"/>
  <c r="C70"/>
  <c r="M69"/>
  <c r="L69"/>
  <c r="K69"/>
  <c r="F69"/>
  <c r="C69"/>
  <c r="D69" s="1"/>
  <c r="H69" s="1"/>
  <c r="M68"/>
  <c r="L68"/>
  <c r="K68"/>
  <c r="E68"/>
  <c r="C68"/>
  <c r="D68" s="1"/>
  <c r="I68" s="1"/>
  <c r="M67"/>
  <c r="L67"/>
  <c r="K67"/>
  <c r="D67"/>
  <c r="E67" s="1"/>
  <c r="C67"/>
  <c r="M66"/>
  <c r="L66"/>
  <c r="K66"/>
  <c r="C66"/>
  <c r="D66" s="1"/>
  <c r="M65"/>
  <c r="L65"/>
  <c r="K65"/>
  <c r="J65"/>
  <c r="G65"/>
  <c r="F65"/>
  <c r="C65"/>
  <c r="D65" s="1"/>
  <c r="M64"/>
  <c r="L64"/>
  <c r="K64"/>
  <c r="I64"/>
  <c r="F64"/>
  <c r="E64"/>
  <c r="C64"/>
  <c r="D64" s="1"/>
  <c r="M63"/>
  <c r="L63"/>
  <c r="D63" s="1"/>
  <c r="K63"/>
  <c r="C63"/>
  <c r="M62"/>
  <c r="L62"/>
  <c r="K62"/>
  <c r="G62"/>
  <c r="D62"/>
  <c r="H62" s="1"/>
  <c r="C62"/>
  <c r="M61"/>
  <c r="L61"/>
  <c r="K61"/>
  <c r="J61" s="1"/>
  <c r="F61"/>
  <c r="C61"/>
  <c r="D61" s="1"/>
  <c r="M60"/>
  <c r="L60"/>
  <c r="K60"/>
  <c r="E60"/>
  <c r="C60"/>
  <c r="D60" s="1"/>
  <c r="I60" s="1"/>
  <c r="M59"/>
  <c r="L59"/>
  <c r="K59"/>
  <c r="D59"/>
  <c r="E59" s="1"/>
  <c r="C59"/>
  <c r="M58"/>
  <c r="L58"/>
  <c r="K58"/>
  <c r="C58"/>
  <c r="D58" s="1"/>
  <c r="M57"/>
  <c r="L57"/>
  <c r="K57"/>
  <c r="J57"/>
  <c r="G57"/>
  <c r="F57"/>
  <c r="C57"/>
  <c r="D57" s="1"/>
  <c r="M56"/>
  <c r="L56"/>
  <c r="K56"/>
  <c r="I56"/>
  <c r="F56"/>
  <c r="E56"/>
  <c r="C56"/>
  <c r="D56" s="1"/>
  <c r="M55"/>
  <c r="L55"/>
  <c r="K55"/>
  <c r="D55"/>
  <c r="H55" s="1"/>
  <c r="C55"/>
  <c r="M54"/>
  <c r="L54"/>
  <c r="K54"/>
  <c r="C54"/>
  <c r="M53"/>
  <c r="L53"/>
  <c r="K53"/>
  <c r="C53"/>
  <c r="M52"/>
  <c r="L52"/>
  <c r="K52"/>
  <c r="J52" s="1"/>
  <c r="C52"/>
  <c r="D52" s="1"/>
  <c r="H52" s="1"/>
  <c r="M51"/>
  <c r="L51"/>
  <c r="K51"/>
  <c r="J51"/>
  <c r="E51"/>
  <c r="D51"/>
  <c r="I51" s="1"/>
  <c r="C51"/>
  <c r="M50"/>
  <c r="L50"/>
  <c r="K50"/>
  <c r="D50" s="1"/>
  <c r="C50"/>
  <c r="M49"/>
  <c r="L49"/>
  <c r="K49"/>
  <c r="C49"/>
  <c r="D49" s="1"/>
  <c r="M48"/>
  <c r="L48"/>
  <c r="K48"/>
  <c r="J48"/>
  <c r="E48"/>
  <c r="C48"/>
  <c r="D48" s="1"/>
  <c r="H48" s="1"/>
  <c r="M47"/>
  <c r="L47"/>
  <c r="K47"/>
  <c r="J47"/>
  <c r="F47"/>
  <c r="E47"/>
  <c r="D47"/>
  <c r="I47" s="1"/>
  <c r="C47"/>
  <c r="M46"/>
  <c r="L46"/>
  <c r="K46"/>
  <c r="C46"/>
  <c r="D46" s="1"/>
  <c r="M45"/>
  <c r="L45"/>
  <c r="K45"/>
  <c r="D45"/>
  <c r="C45"/>
  <c r="M44"/>
  <c r="L44"/>
  <c r="K44"/>
  <c r="C44"/>
  <c r="M43"/>
  <c r="L43"/>
  <c r="K43"/>
  <c r="C43"/>
  <c r="M42"/>
  <c r="L42"/>
  <c r="K42"/>
  <c r="D42"/>
  <c r="F42" s="1"/>
  <c r="C42"/>
  <c r="M41"/>
  <c r="L41"/>
  <c r="K41"/>
  <c r="C41"/>
  <c r="M40"/>
  <c r="L40"/>
  <c r="K40"/>
  <c r="C40"/>
  <c r="M39"/>
  <c r="L39"/>
  <c r="G39" s="1"/>
  <c r="K39"/>
  <c r="I39"/>
  <c r="E39"/>
  <c r="D39"/>
  <c r="H39" s="1"/>
  <c r="C39"/>
  <c r="M38"/>
  <c r="L38"/>
  <c r="K38"/>
  <c r="C38"/>
  <c r="M37"/>
  <c r="L37"/>
  <c r="K37"/>
  <c r="J37" s="1"/>
  <c r="C37"/>
  <c r="D37" s="1"/>
  <c r="M36"/>
  <c r="L36"/>
  <c r="G36" s="1"/>
  <c r="K36"/>
  <c r="J36"/>
  <c r="I36"/>
  <c r="F36"/>
  <c r="E36"/>
  <c r="D36"/>
  <c r="H36" s="1"/>
  <c r="C36"/>
  <c r="M35"/>
  <c r="L35"/>
  <c r="G35" s="1"/>
  <c r="K35"/>
  <c r="J35" s="1"/>
  <c r="I35"/>
  <c r="E35"/>
  <c r="D35"/>
  <c r="H35" s="1"/>
  <c r="C35"/>
  <c r="M34"/>
  <c r="L34"/>
  <c r="K34"/>
  <c r="C34"/>
  <c r="M33"/>
  <c r="L33"/>
  <c r="K33"/>
  <c r="J33" s="1"/>
  <c r="C33"/>
  <c r="D33" s="1"/>
  <c r="M32"/>
  <c r="L32"/>
  <c r="G32" s="1"/>
  <c r="K32"/>
  <c r="J32"/>
  <c r="I32"/>
  <c r="F32"/>
  <c r="E32"/>
  <c r="D32"/>
  <c r="H32" s="1"/>
  <c r="C32"/>
  <c r="M31"/>
  <c r="L31"/>
  <c r="G31" s="1"/>
  <c r="K31"/>
  <c r="J31" s="1"/>
  <c r="I31"/>
  <c r="E31"/>
  <c r="D31"/>
  <c r="H31" s="1"/>
  <c r="C31"/>
  <c r="M30"/>
  <c r="L30"/>
  <c r="K30"/>
  <c r="C30"/>
  <c r="M29"/>
  <c r="L29"/>
  <c r="K29"/>
  <c r="J29" s="1"/>
  <c r="C29"/>
  <c r="D29" s="1"/>
  <c r="M28"/>
  <c r="L28"/>
  <c r="G28" s="1"/>
  <c r="K28"/>
  <c r="J28"/>
  <c r="I28"/>
  <c r="F28"/>
  <c r="E28"/>
  <c r="D28"/>
  <c r="H28" s="1"/>
  <c r="C28"/>
  <c r="M27"/>
  <c r="L27"/>
  <c r="G27" s="1"/>
  <c r="K27"/>
  <c r="J27" s="1"/>
  <c r="I27"/>
  <c r="E27"/>
  <c r="D27"/>
  <c r="H27" s="1"/>
  <c r="C27"/>
  <c r="M26"/>
  <c r="L26"/>
  <c r="K26"/>
  <c r="C26"/>
  <c r="M25"/>
  <c r="L25"/>
  <c r="K25"/>
  <c r="J25" s="1"/>
  <c r="C25"/>
  <c r="D25" s="1"/>
  <c r="M24"/>
  <c r="L24"/>
  <c r="G24" s="1"/>
  <c r="K24"/>
  <c r="J24"/>
  <c r="I24"/>
  <c r="F24"/>
  <c r="E24"/>
  <c r="D24"/>
  <c r="H24" s="1"/>
  <c r="C24"/>
  <c r="M23"/>
  <c r="L23"/>
  <c r="G23" s="1"/>
  <c r="K23"/>
  <c r="J23" s="1"/>
  <c r="I23"/>
  <c r="E23"/>
  <c r="D23"/>
  <c r="H23" s="1"/>
  <c r="C23"/>
  <c r="M22"/>
  <c r="L22"/>
  <c r="K22"/>
  <c r="C22"/>
  <c r="M21"/>
  <c r="L21"/>
  <c r="K21"/>
  <c r="J21" s="1"/>
  <c r="C21"/>
  <c r="D21" s="1"/>
  <c r="M20"/>
  <c r="L20"/>
  <c r="G20" s="1"/>
  <c r="K20"/>
  <c r="J20"/>
  <c r="I20"/>
  <c r="F20"/>
  <c r="E20"/>
  <c r="D20"/>
  <c r="H20" s="1"/>
  <c r="C20"/>
  <c r="M19"/>
  <c r="L19"/>
  <c r="G19" s="1"/>
  <c r="K19"/>
  <c r="J19" s="1"/>
  <c r="I19"/>
  <c r="E19"/>
  <c r="D19"/>
  <c r="H19" s="1"/>
  <c r="C19"/>
  <c r="M18"/>
  <c r="L18"/>
  <c r="K18"/>
  <c r="C18"/>
  <c r="M17"/>
  <c r="L17"/>
  <c r="K17"/>
  <c r="J17" s="1"/>
  <c r="C17"/>
  <c r="D17" s="1"/>
  <c r="L16"/>
  <c r="G16" s="1"/>
  <c r="K16"/>
  <c r="J16" s="1"/>
  <c r="I16"/>
  <c r="E16"/>
  <c r="D16"/>
  <c r="H16" s="1"/>
  <c r="C16"/>
  <c r="L15"/>
  <c r="K15"/>
  <c r="J15" s="1"/>
  <c r="C15"/>
  <c r="D15" s="1"/>
  <c r="L14"/>
  <c r="G14" s="1"/>
  <c r="K14"/>
  <c r="J14" s="1"/>
  <c r="I14"/>
  <c r="E14"/>
  <c r="D14"/>
  <c r="H14" s="1"/>
  <c r="C14"/>
  <c r="L13"/>
  <c r="K13"/>
  <c r="C13"/>
  <c r="D13" s="1"/>
  <c r="L12"/>
  <c r="G12" s="1"/>
  <c r="K12"/>
  <c r="J12" s="1"/>
  <c r="I12"/>
  <c r="E12"/>
  <c r="D12"/>
  <c r="H12" s="1"/>
  <c r="C12"/>
  <c r="L11"/>
  <c r="K11"/>
  <c r="C11"/>
  <c r="D11" s="1"/>
  <c r="L10"/>
  <c r="G10" s="1"/>
  <c r="K10"/>
  <c r="J10" s="1"/>
  <c r="I10"/>
  <c r="E10"/>
  <c r="D10"/>
  <c r="H10" s="1"/>
  <c r="C10"/>
  <c r="L70" i="6"/>
  <c r="K70"/>
  <c r="L71"/>
  <c r="K71"/>
  <c r="L36"/>
  <c r="K36"/>
  <c r="M36" s="1"/>
  <c r="J38" i="3" l="1"/>
  <c r="F46"/>
  <c r="G46"/>
  <c r="E46"/>
  <c r="H46"/>
  <c r="I46"/>
  <c r="G50"/>
  <c r="F58"/>
  <c r="I58"/>
  <c r="E58"/>
  <c r="H58"/>
  <c r="F136"/>
  <c r="I136"/>
  <c r="E136"/>
  <c r="H136"/>
  <c r="F13"/>
  <c r="I13"/>
  <c r="E13"/>
  <c r="H13"/>
  <c r="G38"/>
  <c r="F11"/>
  <c r="I11"/>
  <c r="E11"/>
  <c r="H11"/>
  <c r="J11"/>
  <c r="G22"/>
  <c r="J13"/>
  <c r="F15"/>
  <c r="I15"/>
  <c r="E15"/>
  <c r="H15"/>
  <c r="I49"/>
  <c r="E49"/>
  <c r="G49"/>
  <c r="F49"/>
  <c r="H49"/>
  <c r="I71"/>
  <c r="E71"/>
  <c r="F71"/>
  <c r="J71"/>
  <c r="H71"/>
  <c r="F17"/>
  <c r="I17"/>
  <c r="E17"/>
  <c r="H17"/>
  <c r="F21"/>
  <c r="I21"/>
  <c r="E21"/>
  <c r="H21"/>
  <c r="F25"/>
  <c r="I25"/>
  <c r="E25"/>
  <c r="H25"/>
  <c r="F29"/>
  <c r="I29"/>
  <c r="E29"/>
  <c r="H29"/>
  <c r="F33"/>
  <c r="I33"/>
  <c r="E33"/>
  <c r="H33"/>
  <c r="F37"/>
  <c r="I37"/>
  <c r="E37"/>
  <c r="H37"/>
  <c r="J49"/>
  <c r="F50"/>
  <c r="E50"/>
  <c r="I50"/>
  <c r="H50"/>
  <c r="G53"/>
  <c r="J63"/>
  <c r="F63"/>
  <c r="E63"/>
  <c r="H63"/>
  <c r="I63"/>
  <c r="F66"/>
  <c r="I66"/>
  <c r="E66"/>
  <c r="H66"/>
  <c r="F128"/>
  <c r="I128"/>
  <c r="E128"/>
  <c r="H128"/>
  <c r="G17"/>
  <c r="G25"/>
  <c r="G43"/>
  <c r="G71"/>
  <c r="I135"/>
  <c r="E135"/>
  <c r="H135"/>
  <c r="F135"/>
  <c r="G11"/>
  <c r="D18"/>
  <c r="G37"/>
  <c r="D38"/>
  <c r="I45"/>
  <c r="E45"/>
  <c r="J45"/>
  <c r="H74"/>
  <c r="F74"/>
  <c r="G74"/>
  <c r="H77"/>
  <c r="F77"/>
  <c r="F80"/>
  <c r="H80"/>
  <c r="F92"/>
  <c r="I92"/>
  <c r="H92"/>
  <c r="I95"/>
  <c r="E95"/>
  <c r="H95"/>
  <c r="F104"/>
  <c r="E104"/>
  <c r="I104"/>
  <c r="H104"/>
  <c r="I107"/>
  <c r="E107"/>
  <c r="F107"/>
  <c r="J107"/>
  <c r="H107"/>
  <c r="H164"/>
  <c r="F164"/>
  <c r="I164"/>
  <c r="E164"/>
  <c r="F10"/>
  <c r="F12"/>
  <c r="F14"/>
  <c r="F16"/>
  <c r="F19"/>
  <c r="F23"/>
  <c r="F27"/>
  <c r="F31"/>
  <c r="F35"/>
  <c r="F39"/>
  <c r="J39"/>
  <c r="D40"/>
  <c r="E42"/>
  <c r="J42"/>
  <c r="D43"/>
  <c r="F45"/>
  <c r="H47"/>
  <c r="G47"/>
  <c r="F48"/>
  <c r="F51"/>
  <c r="E52"/>
  <c r="E55"/>
  <c r="J55"/>
  <c r="H56"/>
  <c r="G56"/>
  <c r="J56"/>
  <c r="I57"/>
  <c r="E57"/>
  <c r="H57"/>
  <c r="G59"/>
  <c r="F60"/>
  <c r="G61"/>
  <c r="H64"/>
  <c r="G64"/>
  <c r="J64"/>
  <c r="I65"/>
  <c r="E65"/>
  <c r="H65"/>
  <c r="G67"/>
  <c r="F68"/>
  <c r="E74"/>
  <c r="D76"/>
  <c r="E77"/>
  <c r="D79"/>
  <c r="E80"/>
  <c r="G81"/>
  <c r="D81"/>
  <c r="I83"/>
  <c r="E83"/>
  <c r="H83"/>
  <c r="F83"/>
  <c r="E92"/>
  <c r="F95"/>
  <c r="G103"/>
  <c r="G106"/>
  <c r="D108"/>
  <c r="J111"/>
  <c r="G111"/>
  <c r="F112"/>
  <c r="H112"/>
  <c r="G112"/>
  <c r="E112"/>
  <c r="D113"/>
  <c r="I115"/>
  <c r="E115"/>
  <c r="H115"/>
  <c r="G115"/>
  <c r="F115"/>
  <c r="G119"/>
  <c r="G120"/>
  <c r="G122"/>
  <c r="G123"/>
  <c r="D124"/>
  <c r="J127"/>
  <c r="G127"/>
  <c r="J133"/>
  <c r="F133"/>
  <c r="H133"/>
  <c r="E133"/>
  <c r="J135"/>
  <c r="G135"/>
  <c r="G15"/>
  <c r="G21"/>
  <c r="D22"/>
  <c r="D26"/>
  <c r="D30"/>
  <c r="J30" s="1"/>
  <c r="G33"/>
  <c r="D34"/>
  <c r="I42"/>
  <c r="I52"/>
  <c r="I55"/>
  <c r="J58"/>
  <c r="J59"/>
  <c r="F59"/>
  <c r="J66"/>
  <c r="J67"/>
  <c r="F67"/>
  <c r="G129"/>
  <c r="D129"/>
  <c r="G42"/>
  <c r="D44"/>
  <c r="G45"/>
  <c r="J46"/>
  <c r="G48"/>
  <c r="H51"/>
  <c r="G51"/>
  <c r="F52"/>
  <c r="D53"/>
  <c r="F55"/>
  <c r="G58"/>
  <c r="H59"/>
  <c r="J62"/>
  <c r="G66"/>
  <c r="H67"/>
  <c r="I74"/>
  <c r="I77"/>
  <c r="I80"/>
  <c r="F84"/>
  <c r="E84"/>
  <c r="I84"/>
  <c r="I87"/>
  <c r="E87"/>
  <c r="F87"/>
  <c r="J87"/>
  <c r="H90"/>
  <c r="F90"/>
  <c r="J90"/>
  <c r="E90"/>
  <c r="J92"/>
  <c r="G92"/>
  <c r="H93"/>
  <c r="F93"/>
  <c r="J93"/>
  <c r="E93"/>
  <c r="J95"/>
  <c r="G95"/>
  <c r="F96"/>
  <c r="H96"/>
  <c r="E96"/>
  <c r="D97"/>
  <c r="I99"/>
  <c r="E99"/>
  <c r="H99"/>
  <c r="F99"/>
  <c r="F116"/>
  <c r="E116"/>
  <c r="I116"/>
  <c r="F139"/>
  <c r="I139"/>
  <c r="E139"/>
  <c r="H139"/>
  <c r="F143"/>
  <c r="I143"/>
  <c r="E143"/>
  <c r="H143"/>
  <c r="F147"/>
  <c r="I147"/>
  <c r="E147"/>
  <c r="H147"/>
  <c r="G13"/>
  <c r="G29"/>
  <c r="D41"/>
  <c r="H42"/>
  <c r="H45"/>
  <c r="I48"/>
  <c r="J50"/>
  <c r="G52"/>
  <c r="D54"/>
  <c r="G55"/>
  <c r="I59"/>
  <c r="H60"/>
  <c r="G60"/>
  <c r="J60"/>
  <c r="I61"/>
  <c r="E61"/>
  <c r="H61"/>
  <c r="F62"/>
  <c r="I62"/>
  <c r="E62"/>
  <c r="G63"/>
  <c r="I67"/>
  <c r="H68"/>
  <c r="G68"/>
  <c r="J68"/>
  <c r="J69"/>
  <c r="E69"/>
  <c r="I69"/>
  <c r="G69"/>
  <c r="F72"/>
  <c r="E72"/>
  <c r="I72"/>
  <c r="J74"/>
  <c r="I75"/>
  <c r="E75"/>
  <c r="F75"/>
  <c r="J75"/>
  <c r="J77"/>
  <c r="H78"/>
  <c r="F78"/>
  <c r="J78"/>
  <c r="E78"/>
  <c r="G79"/>
  <c r="F88"/>
  <c r="E88"/>
  <c r="I88"/>
  <c r="H88"/>
  <c r="I91"/>
  <c r="E91"/>
  <c r="F91"/>
  <c r="J91"/>
  <c r="H91"/>
  <c r="F100"/>
  <c r="E100"/>
  <c r="I100"/>
  <c r="I103"/>
  <c r="E103"/>
  <c r="F103"/>
  <c r="H106"/>
  <c r="F106"/>
  <c r="J106"/>
  <c r="E106"/>
  <c r="H109"/>
  <c r="F109"/>
  <c r="J109"/>
  <c r="E109"/>
  <c r="I111"/>
  <c r="E111"/>
  <c r="H111"/>
  <c r="I119"/>
  <c r="E119"/>
  <c r="F119"/>
  <c r="F120"/>
  <c r="E120"/>
  <c r="I120"/>
  <c r="H120"/>
  <c r="H122"/>
  <c r="F122"/>
  <c r="E122"/>
  <c r="I123"/>
  <c r="E123"/>
  <c r="F123"/>
  <c r="J123"/>
  <c r="H123"/>
  <c r="H125"/>
  <c r="F125"/>
  <c r="J125"/>
  <c r="E125"/>
  <c r="I127"/>
  <c r="E127"/>
  <c r="H127"/>
  <c r="G128"/>
  <c r="I133"/>
  <c r="H134"/>
  <c r="G134"/>
  <c r="I134"/>
  <c r="F134"/>
  <c r="E134"/>
  <c r="G136"/>
  <c r="G139"/>
  <c r="J140"/>
  <c r="G143"/>
  <c r="G147"/>
  <c r="J148"/>
  <c r="J80"/>
  <c r="I94"/>
  <c r="J96"/>
  <c r="J103"/>
  <c r="I110"/>
  <c r="J112"/>
  <c r="H117"/>
  <c r="G117"/>
  <c r="J119"/>
  <c r="J122"/>
  <c r="I126"/>
  <c r="J132"/>
  <c r="G144"/>
  <c r="D149"/>
  <c r="G149"/>
  <c r="F150"/>
  <c r="H150"/>
  <c r="E150"/>
  <c r="G151"/>
  <c r="D151"/>
  <c r="I153"/>
  <c r="E153"/>
  <c r="H153"/>
  <c r="F153"/>
  <c r="J164"/>
  <c r="G164"/>
  <c r="I165"/>
  <c r="E165"/>
  <c r="J165"/>
  <c r="H165"/>
  <c r="F165"/>
  <c r="G80"/>
  <c r="D82"/>
  <c r="J82" s="1"/>
  <c r="J84"/>
  <c r="D85"/>
  <c r="G89"/>
  <c r="E94"/>
  <c r="J94"/>
  <c r="G96"/>
  <c r="D98"/>
  <c r="J100"/>
  <c r="D101"/>
  <c r="D114"/>
  <c r="J116"/>
  <c r="I117"/>
  <c r="H130"/>
  <c r="G130"/>
  <c r="J130"/>
  <c r="I131"/>
  <c r="E131"/>
  <c r="H131"/>
  <c r="F132"/>
  <c r="I132"/>
  <c r="E132"/>
  <c r="G133"/>
  <c r="I138"/>
  <c r="E138"/>
  <c r="H138"/>
  <c r="G138"/>
  <c r="J139"/>
  <c r="D140"/>
  <c r="I142"/>
  <c r="E142"/>
  <c r="H142"/>
  <c r="G142"/>
  <c r="J143"/>
  <c r="D144"/>
  <c r="J144" s="1"/>
  <c r="I146"/>
  <c r="E146"/>
  <c r="H146"/>
  <c r="G146"/>
  <c r="J147"/>
  <c r="D148"/>
  <c r="F154"/>
  <c r="G154"/>
  <c r="E154"/>
  <c r="I154"/>
  <c r="I157"/>
  <c r="E157"/>
  <c r="G157"/>
  <c r="F157"/>
  <c r="J157"/>
  <c r="G167"/>
  <c r="D167"/>
  <c r="D70"/>
  <c r="J72"/>
  <c r="D73"/>
  <c r="G73" s="1"/>
  <c r="G77"/>
  <c r="G84"/>
  <c r="D86"/>
  <c r="J88"/>
  <c r="D89"/>
  <c r="G93"/>
  <c r="F94"/>
  <c r="G100"/>
  <c r="D102"/>
  <c r="J104"/>
  <c r="D105"/>
  <c r="G109"/>
  <c r="F110"/>
  <c r="G116"/>
  <c r="E117"/>
  <c r="D118"/>
  <c r="J120"/>
  <c r="D121"/>
  <c r="G125"/>
  <c r="F126"/>
  <c r="J128"/>
  <c r="E130"/>
  <c r="F131"/>
  <c r="J136"/>
  <c r="J137"/>
  <c r="F137"/>
  <c r="F138"/>
  <c r="F142"/>
  <c r="F146"/>
  <c r="H154"/>
  <c r="H157"/>
  <c r="D158"/>
  <c r="H160"/>
  <c r="G160"/>
  <c r="F160"/>
  <c r="J160"/>
  <c r="E160"/>
  <c r="I161"/>
  <c r="E161"/>
  <c r="F161"/>
  <c r="J161"/>
  <c r="F170"/>
  <c r="E170"/>
  <c r="H170"/>
  <c r="F174"/>
  <c r="I174"/>
  <c r="H174"/>
  <c r="F178"/>
  <c r="I178"/>
  <c r="E178"/>
  <c r="H178"/>
  <c r="J183"/>
  <c r="F183"/>
  <c r="I183"/>
  <c r="H183"/>
  <c r="E183"/>
  <c r="F194"/>
  <c r="I194"/>
  <c r="E194"/>
  <c r="H194"/>
  <c r="D198"/>
  <c r="J201"/>
  <c r="F202"/>
  <c r="I202"/>
  <c r="E202"/>
  <c r="H202"/>
  <c r="F141"/>
  <c r="J141"/>
  <c r="F145"/>
  <c r="J145"/>
  <c r="J150"/>
  <c r="F156"/>
  <c r="F159"/>
  <c r="F162"/>
  <c r="H162"/>
  <c r="J162"/>
  <c r="I163"/>
  <c r="E163"/>
  <c r="G165"/>
  <c r="D169"/>
  <c r="G169" s="1"/>
  <c r="H172"/>
  <c r="E172"/>
  <c r="E174"/>
  <c r="G178"/>
  <c r="F190"/>
  <c r="I190"/>
  <c r="E190"/>
  <c r="H190"/>
  <c r="G194"/>
  <c r="G200"/>
  <c r="G150"/>
  <c r="D152"/>
  <c r="J152" s="1"/>
  <c r="J154"/>
  <c r="D155"/>
  <c r="G155" s="1"/>
  <c r="H159"/>
  <c r="G159"/>
  <c r="E162"/>
  <c r="F163"/>
  <c r="G163"/>
  <c r="H168"/>
  <c r="I168"/>
  <c r="F168"/>
  <c r="I170"/>
  <c r="I173"/>
  <c r="E173"/>
  <c r="F173"/>
  <c r="J173"/>
  <c r="H173"/>
  <c r="J174"/>
  <c r="G174"/>
  <c r="J175"/>
  <c r="F175"/>
  <c r="I175"/>
  <c r="H175"/>
  <c r="E175"/>
  <c r="F186"/>
  <c r="I186"/>
  <c r="E186"/>
  <c r="H186"/>
  <c r="J190"/>
  <c r="G190"/>
  <c r="F191"/>
  <c r="I191"/>
  <c r="H191"/>
  <c r="E191"/>
  <c r="I156"/>
  <c r="J158"/>
  <c r="G161"/>
  <c r="G162"/>
  <c r="H163"/>
  <c r="F166"/>
  <c r="H166"/>
  <c r="J166"/>
  <c r="D171"/>
  <c r="D182"/>
  <c r="G182" s="1"/>
  <c r="I200"/>
  <c r="E200"/>
  <c r="H200"/>
  <c r="J200"/>
  <c r="F200"/>
  <c r="H215"/>
  <c r="G215"/>
  <c r="F215"/>
  <c r="I215"/>
  <c r="E215"/>
  <c r="J172"/>
  <c r="G175"/>
  <c r="H180"/>
  <c r="G180"/>
  <c r="J180"/>
  <c r="I181"/>
  <c r="E181"/>
  <c r="H181"/>
  <c r="G183"/>
  <c r="H188"/>
  <c r="G188"/>
  <c r="J188"/>
  <c r="I189"/>
  <c r="E189"/>
  <c r="H189"/>
  <c r="G191"/>
  <c r="J196"/>
  <c r="I197"/>
  <c r="E197"/>
  <c r="H197"/>
  <c r="H203"/>
  <c r="J203"/>
  <c r="F203"/>
  <c r="G203"/>
  <c r="F205"/>
  <c r="I205"/>
  <c r="E205"/>
  <c r="H205"/>
  <c r="F209"/>
  <c r="I209"/>
  <c r="E209"/>
  <c r="H209"/>
  <c r="F213"/>
  <c r="I213"/>
  <c r="E213"/>
  <c r="H213"/>
  <c r="J178"/>
  <c r="J179"/>
  <c r="F179"/>
  <c r="J186"/>
  <c r="J187"/>
  <c r="F187"/>
  <c r="J194"/>
  <c r="J195"/>
  <c r="E196"/>
  <c r="F197"/>
  <c r="H199"/>
  <c r="G199"/>
  <c r="F199"/>
  <c r="D201"/>
  <c r="J202"/>
  <c r="E203"/>
  <c r="G205"/>
  <c r="G209"/>
  <c r="G213"/>
  <c r="I216"/>
  <c r="E216"/>
  <c r="H216"/>
  <c r="G216"/>
  <c r="J170"/>
  <c r="H176"/>
  <c r="G176"/>
  <c r="J176"/>
  <c r="I177"/>
  <c r="E177"/>
  <c r="H177"/>
  <c r="E179"/>
  <c r="G179"/>
  <c r="F180"/>
  <c r="H184"/>
  <c r="G184"/>
  <c r="J184"/>
  <c r="I185"/>
  <c r="E185"/>
  <c r="H185"/>
  <c r="E187"/>
  <c r="G187"/>
  <c r="F188"/>
  <c r="J192"/>
  <c r="I193"/>
  <c r="E193"/>
  <c r="H193"/>
  <c r="E195"/>
  <c r="G195"/>
  <c r="F196"/>
  <c r="G196"/>
  <c r="E199"/>
  <c r="G202"/>
  <c r="I203"/>
  <c r="I204"/>
  <c r="E204"/>
  <c r="H204"/>
  <c r="G204"/>
  <c r="J205"/>
  <c r="D206"/>
  <c r="J206" s="1"/>
  <c r="I208"/>
  <c r="E208"/>
  <c r="H208"/>
  <c r="G208"/>
  <c r="J209"/>
  <c r="D210"/>
  <c r="I212"/>
  <c r="E212"/>
  <c r="H212"/>
  <c r="G212"/>
  <c r="J213"/>
  <c r="D214"/>
  <c r="J215"/>
  <c r="F216"/>
  <c r="F207"/>
  <c r="F211"/>
  <c r="M71" i="6"/>
  <c r="M70"/>
  <c r="K92"/>
  <c r="M92" s="1"/>
  <c r="L64"/>
  <c r="K64"/>
  <c r="L69"/>
  <c r="K69"/>
  <c r="M69" s="1"/>
  <c r="L11"/>
  <c r="K11"/>
  <c r="L20"/>
  <c r="K20"/>
  <c r="M20" s="1"/>
  <c r="L68"/>
  <c r="K68"/>
  <c r="K91"/>
  <c r="M91" s="1"/>
  <c r="L67"/>
  <c r="K67"/>
  <c r="L66"/>
  <c r="K66"/>
  <c r="L65"/>
  <c r="K65"/>
  <c r="L40"/>
  <c r="K40"/>
  <c r="M40" s="1"/>
  <c r="L62"/>
  <c r="K62"/>
  <c r="L39"/>
  <c r="K39"/>
  <c r="L38"/>
  <c r="K38"/>
  <c r="L57"/>
  <c r="K57"/>
  <c r="L58"/>
  <c r="K58"/>
  <c r="K90"/>
  <c r="M90" s="1"/>
  <c r="K86"/>
  <c r="M86" s="1"/>
  <c r="K89"/>
  <c r="M89" s="1"/>
  <c r="K61"/>
  <c r="L61"/>
  <c r="L59"/>
  <c r="K59"/>
  <c r="L60"/>
  <c r="K60"/>
  <c r="L18"/>
  <c r="K18"/>
  <c r="K88"/>
  <c r="M88" s="1"/>
  <c r="K87"/>
  <c r="M87" s="1"/>
  <c r="L17"/>
  <c r="K17"/>
  <c r="M17" s="1"/>
  <c r="L16"/>
  <c r="K16"/>
  <c r="L55"/>
  <c r="K55"/>
  <c r="K85"/>
  <c r="M85" s="1"/>
  <c r="L35"/>
  <c r="K35"/>
  <c r="L34"/>
  <c r="K34"/>
  <c r="J169" i="3" l="1"/>
  <c r="I105"/>
  <c r="H105"/>
  <c r="F105"/>
  <c r="J105"/>
  <c r="E105"/>
  <c r="H86"/>
  <c r="I86"/>
  <c r="F86"/>
  <c r="J86"/>
  <c r="E86"/>
  <c r="H114"/>
  <c r="E114"/>
  <c r="I114"/>
  <c r="F114"/>
  <c r="H98"/>
  <c r="E98"/>
  <c r="I98"/>
  <c r="F98"/>
  <c r="I41"/>
  <c r="E41"/>
  <c r="H41"/>
  <c r="F41"/>
  <c r="F97"/>
  <c r="J97"/>
  <c r="E97"/>
  <c r="I97"/>
  <c r="H97"/>
  <c r="H44"/>
  <c r="E44"/>
  <c r="I44"/>
  <c r="F44"/>
  <c r="F26"/>
  <c r="H26"/>
  <c r="I26"/>
  <c r="E26"/>
  <c r="F124"/>
  <c r="I124"/>
  <c r="H124"/>
  <c r="E124"/>
  <c r="F113"/>
  <c r="J113"/>
  <c r="E113"/>
  <c r="I113"/>
  <c r="H113"/>
  <c r="F108"/>
  <c r="I108"/>
  <c r="H108"/>
  <c r="E108"/>
  <c r="F76"/>
  <c r="I76"/>
  <c r="H76"/>
  <c r="E76"/>
  <c r="F18"/>
  <c r="I18"/>
  <c r="E18"/>
  <c r="H18"/>
  <c r="J18"/>
  <c r="F210"/>
  <c r="I210"/>
  <c r="E210"/>
  <c r="H210"/>
  <c r="F182"/>
  <c r="I182"/>
  <c r="E182"/>
  <c r="H182"/>
  <c r="I171"/>
  <c r="F171"/>
  <c r="E171"/>
  <c r="J171"/>
  <c r="H171"/>
  <c r="J198"/>
  <c r="F198"/>
  <c r="I198"/>
  <c r="E198"/>
  <c r="H198"/>
  <c r="J182"/>
  <c r="I121"/>
  <c r="H121"/>
  <c r="F121"/>
  <c r="J121"/>
  <c r="E121"/>
  <c r="H70"/>
  <c r="I70"/>
  <c r="F70"/>
  <c r="E70"/>
  <c r="J70"/>
  <c r="F148"/>
  <c r="I148"/>
  <c r="E148"/>
  <c r="H148"/>
  <c r="F140"/>
  <c r="I140"/>
  <c r="E140"/>
  <c r="H140"/>
  <c r="G121"/>
  <c r="G105"/>
  <c r="J85"/>
  <c r="E85"/>
  <c r="I85"/>
  <c r="H85"/>
  <c r="F85"/>
  <c r="G152"/>
  <c r="I149"/>
  <c r="E149"/>
  <c r="H149"/>
  <c r="F149"/>
  <c r="G140"/>
  <c r="G124"/>
  <c r="G108"/>
  <c r="G76"/>
  <c r="G97"/>
  <c r="I53"/>
  <c r="E53"/>
  <c r="F53"/>
  <c r="H53"/>
  <c r="F34"/>
  <c r="I34"/>
  <c r="E34"/>
  <c r="H34"/>
  <c r="F22"/>
  <c r="I22"/>
  <c r="E22"/>
  <c r="H22"/>
  <c r="G113"/>
  <c r="G82"/>
  <c r="G44"/>
  <c r="G41"/>
  <c r="J53"/>
  <c r="G18"/>
  <c r="G34"/>
  <c r="J34"/>
  <c r="J210"/>
  <c r="J214"/>
  <c r="F214"/>
  <c r="I214"/>
  <c r="E214"/>
  <c r="H214"/>
  <c r="F206"/>
  <c r="I206"/>
  <c r="E206"/>
  <c r="H206"/>
  <c r="G214"/>
  <c r="G206"/>
  <c r="F201"/>
  <c r="I201"/>
  <c r="E201"/>
  <c r="H201"/>
  <c r="G171"/>
  <c r="J155"/>
  <c r="E155"/>
  <c r="I155"/>
  <c r="H155"/>
  <c r="F155"/>
  <c r="G198"/>
  <c r="H102"/>
  <c r="I102"/>
  <c r="F102"/>
  <c r="J102"/>
  <c r="E102"/>
  <c r="I89"/>
  <c r="H89"/>
  <c r="F89"/>
  <c r="J89"/>
  <c r="E89"/>
  <c r="I167"/>
  <c r="E167"/>
  <c r="J167"/>
  <c r="H167"/>
  <c r="F167"/>
  <c r="J101"/>
  <c r="E101"/>
  <c r="I101"/>
  <c r="H101"/>
  <c r="F101"/>
  <c r="J149"/>
  <c r="G85"/>
  <c r="J124"/>
  <c r="J108"/>
  <c r="G86"/>
  <c r="F54"/>
  <c r="I54"/>
  <c r="H54"/>
  <c r="E54"/>
  <c r="G98"/>
  <c r="J129"/>
  <c r="F129"/>
  <c r="I129"/>
  <c r="H129"/>
  <c r="E129"/>
  <c r="G114"/>
  <c r="I79"/>
  <c r="E79"/>
  <c r="H79"/>
  <c r="F79"/>
  <c r="G70"/>
  <c r="G54"/>
  <c r="F43"/>
  <c r="J43"/>
  <c r="E43"/>
  <c r="H43"/>
  <c r="I43"/>
  <c r="H40"/>
  <c r="F40"/>
  <c r="E40"/>
  <c r="I40"/>
  <c r="G40"/>
  <c r="J76"/>
  <c r="J54"/>
  <c r="F38"/>
  <c r="I38"/>
  <c r="E38"/>
  <c r="H38"/>
  <c r="J79"/>
  <c r="J41"/>
  <c r="G30"/>
  <c r="G210"/>
  <c r="H152"/>
  <c r="E152"/>
  <c r="I152"/>
  <c r="F152"/>
  <c r="I169"/>
  <c r="E169"/>
  <c r="H169"/>
  <c r="F169"/>
  <c r="G201"/>
  <c r="F158"/>
  <c r="E158"/>
  <c r="I158"/>
  <c r="H158"/>
  <c r="G158"/>
  <c r="H118"/>
  <c r="I118"/>
  <c r="G118"/>
  <c r="F118"/>
  <c r="J118"/>
  <c r="E118"/>
  <c r="I73"/>
  <c r="H73"/>
  <c r="F73"/>
  <c r="E73"/>
  <c r="J73"/>
  <c r="F144"/>
  <c r="I144"/>
  <c r="E144"/>
  <c r="H144"/>
  <c r="H82"/>
  <c r="E82"/>
  <c r="I82"/>
  <c r="F82"/>
  <c r="F151"/>
  <c r="J151"/>
  <c r="E151"/>
  <c r="I151"/>
  <c r="H151"/>
  <c r="G148"/>
  <c r="G101"/>
  <c r="J98"/>
  <c r="F30"/>
  <c r="H30"/>
  <c r="I30"/>
  <c r="E30"/>
  <c r="J114"/>
  <c r="F81"/>
  <c r="J81"/>
  <c r="E81"/>
  <c r="I81"/>
  <c r="H81"/>
  <c r="G102"/>
  <c r="J40"/>
  <c r="J22"/>
  <c r="G26"/>
  <c r="J44"/>
  <c r="J26"/>
  <c r="M64" i="6"/>
  <c r="M67"/>
  <c r="M11"/>
  <c r="M39"/>
  <c r="M68"/>
  <c r="M66"/>
  <c r="M65"/>
  <c r="M38"/>
  <c r="M62"/>
  <c r="M35"/>
  <c r="M16"/>
  <c r="M57"/>
  <c r="M58"/>
  <c r="M34"/>
  <c r="M59"/>
  <c r="M60"/>
  <c r="M55"/>
  <c r="M61"/>
  <c r="M18"/>
  <c r="L56"/>
  <c r="K56"/>
  <c r="K84"/>
  <c r="M84" s="1"/>
  <c r="K83"/>
  <c r="M83" s="1"/>
  <c r="K82"/>
  <c r="M82" s="1"/>
  <c r="L54"/>
  <c r="K54"/>
  <c r="L53"/>
  <c r="K53"/>
  <c r="K276"/>
  <c r="L276" s="1"/>
  <c r="L12"/>
  <c r="K12"/>
  <c r="L14"/>
  <c r="K14"/>
  <c r="M56" l="1"/>
  <c r="M53"/>
  <c r="M54"/>
  <c r="M12"/>
  <c r="M14"/>
  <c r="K286" l="1"/>
  <c r="L286" s="1"/>
  <c r="L10"/>
  <c r="K10"/>
  <c r="M10" l="1"/>
  <c r="H282" l="1"/>
  <c r="K282" l="1"/>
  <c r="L282" s="1"/>
  <c r="K271"/>
  <c r="L271" s="1"/>
  <c r="K261"/>
  <c r="L261" s="1"/>
  <c r="K277" l="1"/>
  <c r="L277" s="1"/>
  <c r="K278" l="1"/>
  <c r="L278" s="1"/>
  <c r="K275" l="1"/>
  <c r="L275" s="1"/>
  <c r="K254"/>
  <c r="L254" s="1"/>
  <c r="K274"/>
  <c r="L274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F244"/>
  <c r="K244" s="1"/>
  <c r="L244" s="1"/>
  <c r="F243"/>
  <c r="K243" s="1"/>
  <c r="L243" s="1"/>
  <c r="K242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F221"/>
  <c r="K221" s="1"/>
  <c r="L221" s="1"/>
  <c r="K220"/>
  <c r="L220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F173"/>
  <c r="K173" s="1"/>
  <c r="L173" s="1"/>
  <c r="H172"/>
  <c r="K172" s="1"/>
  <c r="L172" s="1"/>
  <c r="K169"/>
  <c r="L169" s="1"/>
  <c r="K168"/>
  <c r="L168" s="1"/>
  <c r="K167"/>
  <c r="L167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M7"/>
  <c r="D7" i="5"/>
  <c r="K6" i="4"/>
  <c r="K6" i="3"/>
  <c r="L6" i="2"/>
</calcChain>
</file>

<file path=xl/sharedStrings.xml><?xml version="1.0" encoding="utf-8"?>
<sst xmlns="http://schemas.openxmlformats.org/spreadsheetml/2006/main" count="3253" uniqueCount="1235">
  <si>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</si>
  <si>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</si>
  <si>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</si>
  <si>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</si>
  <si>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</si>
  <si>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</si>
  <si>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</si>
  <si>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</si>
  <si>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</si>
  <si>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</si>
  <si>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</si>
  <si>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</si>
  <si>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</si>
  <si>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</si>
  <si>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</si>
  <si>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</si>
  <si>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</si>
  <si>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</si>
  <si>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</si>
  <si>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</si>
  <si>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</si>
  <si>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</si>
  <si>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</si>
  <si>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</si>
  <si>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</si>
  <si>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</si>
  <si>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</si>
  <si>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</si>
  <si>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</si>
  <si>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</si>
  <si>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</si>
  <si>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</si>
  <si>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</si>
  <si>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</si>
  <si>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</si>
  <si>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</si>
  <si>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</si>
  <si>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</si>
  <si>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</si>
  <si>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</si>
  <si>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</si>
  <si>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</si>
  <si>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</si>
  <si>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</si>
  <si>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</si>
  <si>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</si>
  <si>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</si>
  <si>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</si>
  <si>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</si>
  <si>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</si>
  <si>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</si>
  <si>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</si>
  <si>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</si>
  <si>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</si>
  <si>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</si>
  <si>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</si>
  <si>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</si>
  <si>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</si>
  <si>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</si>
  <si>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</si>
  <si>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</si>
  <si>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</si>
  <si>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</si>
  <si>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</si>
  <si>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</si>
  <si>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</si>
  <si>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</si>
  <si>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</si>
  <si>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</si>
  <si>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</si>
  <si>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</si>
  <si>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</si>
  <si>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</si>
  <si>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</si>
  <si>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</si>
  <si>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</si>
  <si>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</si>
  <si>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</si>
  <si>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</si>
  <si>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</si>
  <si>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</si>
  <si>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</si>
  <si>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</si>
  <si>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</si>
  <si>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</si>
  <si>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</si>
  <si>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</si>
  <si>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</si>
  <si>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</si>
  <si>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</si>
  <si>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</si>
  <si>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</si>
  <si>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</si>
  <si>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</si>
  <si>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</si>
  <si>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</si>
  <si>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</si>
  <si>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</si>
  <si>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</si>
  <si>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</si>
  <si>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</si>
  <si>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</si>
  <si>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</si>
  <si>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</si>
  <si>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</si>
  <si>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</si>
  <si>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</si>
  <si>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</si>
  <si>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</si>
  <si>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</si>
  <si>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</si>
  <si>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</si>
  <si>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</si>
  <si>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</si>
  <si>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</si>
  <si>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</si>
  <si>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</si>
  <si>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</si>
  <si>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</si>
  <si>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</si>
  <si>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</si>
  <si>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</si>
  <si>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</si>
  <si>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</si>
  <si>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</si>
  <si>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</si>
  <si>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</si>
  <si>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</si>
  <si>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</si>
  <si>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</si>
  <si>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</si>
  <si>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</si>
  <si>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</si>
  <si>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</si>
  <si>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</si>
  <si>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</si>
  <si>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</si>
  <si>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</si>
  <si>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</si>
  <si>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</si>
  <si>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</si>
  <si>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</si>
  <si>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</si>
  <si>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</si>
  <si>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</si>
  <si>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</si>
  <si>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</si>
  <si>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</si>
  <si>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</si>
  <si>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</si>
  <si>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</si>
  <si>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</si>
  <si>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</si>
  <si>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</si>
  <si>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</si>
  <si>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</si>
  <si>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</si>
  <si>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</si>
  <si>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</si>
  <si>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</si>
  <si>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</si>
  <si>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</si>
  <si>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</si>
  <si>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</si>
  <si>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</si>
  <si>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</si>
  <si>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</si>
  <si>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</si>
  <si>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</si>
  <si>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</si>
  <si>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</si>
  <si>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</si>
  <si>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</si>
  <si>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</si>
  <si>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</si>
  <si>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</si>
  <si>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</si>
  <si>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</si>
  <si>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</si>
  <si>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</si>
  <si>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</si>
  <si>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</si>
  <si>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</si>
  <si>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</si>
  <si>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</si>
  <si>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</si>
  <si>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</si>
  <si>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</si>
  <si>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</si>
  <si>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</si>
  <si>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</si>
  <si>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</si>
  <si>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</si>
  <si>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</si>
  <si>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</si>
  <si>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</si>
  <si>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</si>
  <si>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</si>
  <si>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</si>
  <si>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</si>
  <si>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</si>
  <si>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</si>
  <si>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</si>
  <si>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</si>
  <si>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</si>
  <si>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</si>
  <si>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</si>
  <si>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</si>
  <si>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</si>
  <si>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</si>
  <si>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</si>
  <si>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</si>
  <si>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</si>
  <si>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</si>
  <si>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</si>
  <si>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</si>
  <si>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</si>
  <si>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</si>
  <si>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</si>
  <si>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</si>
  <si>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</si>
  <si>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</si>
  <si>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</si>
  <si>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</si>
  <si>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</si>
  <si>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</si>
  <si>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</si>
  <si>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</si>
  <si>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</si>
  <si>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</si>
  <si>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</si>
  <si>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</si>
  <si>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</si>
  <si>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</si>
  <si>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</si>
  <si>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</si>
  <si>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</si>
  <si>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</si>
  <si>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</si>
  <si>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</si>
  <si>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</si>
  <si>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</si>
  <si>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</si>
  <si>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</si>
  <si>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</si>
  <si>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</si>
  <si>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</si>
  <si>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</si>
  <si>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</si>
  <si>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</si>
  <si>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</si>
  <si>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</si>
  <si>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</si>
  <si>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</si>
  <si>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</si>
  <si>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</si>
  <si>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</si>
  <si>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</si>
  <si>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</si>
  <si>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</si>
  <si>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</si>
  <si>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</si>
  <si>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</si>
  <si>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</si>
  <si>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</si>
  <si>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</si>
  <si>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</si>
  <si>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</si>
  <si>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</si>
  <si>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</si>
  <si>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</si>
  <si>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</si>
  <si>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</si>
  <si>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</si>
  <si>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</si>
  <si>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</si>
  <si>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</si>
  <si>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</si>
  <si>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</si>
  <si>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</si>
  <si>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</si>
  <si>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</si>
  <si>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</si>
  <si>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</si>
  <si>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</si>
  <si>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</si>
  <si>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</si>
  <si>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</si>
  <si>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</si>
  <si>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</si>
  <si>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</si>
  <si>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</si>
  <si>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</si>
  <si>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</si>
  <si>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</si>
  <si>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</si>
  <si>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</si>
  <si>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</si>
  <si>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</si>
  <si>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</si>
  <si>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</si>
  <si>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</si>
  <si>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</si>
  <si>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</si>
  <si>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</si>
  <si>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</si>
  <si>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</si>
  <si>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</si>
  <si>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</si>
  <si>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</si>
  <si>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</si>
  <si>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</si>
  <si>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</si>
  <si>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</si>
  <si>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</si>
  <si>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</si>
  <si>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</si>
  <si>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</si>
  <si>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</si>
  <si>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</si>
  <si>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</si>
  <si>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</si>
  <si>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</si>
  <si>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</si>
  <si>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</si>
  <si>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</si>
  <si>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</si>
  <si>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</si>
  <si>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</si>
  <si>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</si>
  <si>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</si>
  <si>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</si>
  <si>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</si>
  <si>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</si>
  <si>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</si>
  <si>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</si>
  <si>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</si>
  <si>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</si>
  <si>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</si>
  <si>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</si>
  <si>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</si>
  <si>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</si>
  <si>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</si>
  <si>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</si>
  <si>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</si>
  <si>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</si>
  <si>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</si>
  <si>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</si>
  <si>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</si>
  <si>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</si>
  <si>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</si>
  <si>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</si>
  <si>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</si>
  <si>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</si>
  <si>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</si>
  <si>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</si>
  <si>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</si>
  <si>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</si>
  <si>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</si>
  <si>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</si>
  <si>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</si>
  <si>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</si>
  <si>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</si>
  <si>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</si>
  <si>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</si>
  <si>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</si>
  <si>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</si>
  <si>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</si>
  <si>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</si>
  <si>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</si>
  <si>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</si>
  <si>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</si>
  <si>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</si>
  <si>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</si>
  <si>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</si>
  <si>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</si>
  <si>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</si>
  <si>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</si>
  <si>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</si>
  <si>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</si>
  <si>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</si>
  <si>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</si>
  <si>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</si>
  <si>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</si>
  <si>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</si>
  <si>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</si>
  <si>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</si>
  <si>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</si>
  <si>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</si>
  <si>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</si>
  <si>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</si>
  <si>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</si>
  <si>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</si>
  <si>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</si>
  <si>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</si>
  <si>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</si>
  <si>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</si>
  <si>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</si>
  <si>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</si>
  <si>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</si>
  <si>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</si>
  <si>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</si>
  <si>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</si>
  <si>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</si>
  <si>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</si>
  <si>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</si>
  <si>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</si>
  <si>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</si>
  <si>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</si>
  <si>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</si>
  <si>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</si>
  <si>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</si>
  <si>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</si>
  <si>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</si>
  <si>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</si>
  <si>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</si>
  <si>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</si>
  <si>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</si>
  <si>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</si>
  <si>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</si>
  <si>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</si>
  <si>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</si>
  <si>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</si>
  <si>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</si>
  <si>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</si>
  <si>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</si>
  <si>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</si>
  <si>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</si>
  <si>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</si>
  <si>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</si>
  <si>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</si>
  <si>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</si>
  <si>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</si>
  <si>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</si>
  <si>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</si>
  <si>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</si>
  <si>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</si>
  <si>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</si>
  <si>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</si>
  <si>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</si>
  <si>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</si>
  <si>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</si>
  <si>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</si>
  <si>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</si>
  <si>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</si>
  <si>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</si>
  <si>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</si>
  <si>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</si>
  <si>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</si>
  <si>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</si>
  <si>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</si>
  <si>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</si>
  <si>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</si>
  <si>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</si>
  <si>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</si>
  <si>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</si>
  <si>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</si>
  <si>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</si>
  <si>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</si>
  <si>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</si>
  <si>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</si>
  <si>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</si>
  <si>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</si>
  <si>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</si>
  <si>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</si>
  <si>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</si>
  <si>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</si>
  <si>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</si>
  <si>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</si>
  <si>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</si>
  <si>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</si>
  <si>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</si>
  <si>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</si>
  <si>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</si>
  <si>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</si>
  <si>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</si>
  <si>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</si>
  <si>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</si>
  <si>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</si>
  <si>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</si>
  <si>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</si>
  <si>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</si>
  <si>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</si>
  <si>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</si>
  <si>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</si>
  <si>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</si>
  <si>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</si>
  <si>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</si>
  <si>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</si>
  <si>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</si>
  <si>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</si>
  <si>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</si>
  <si>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</si>
  <si>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</si>
  <si>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</si>
  <si>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</si>
  <si>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</si>
  <si>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</si>
  <si>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</si>
  <si>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</si>
  <si>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</si>
  <si>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</si>
  <si>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</si>
  <si>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</si>
  <si>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</si>
  <si>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</si>
  <si>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</si>
  <si>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</si>
  <si>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</si>
  <si>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</si>
  <si>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</si>
  <si>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</si>
  <si>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</si>
  <si>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</si>
  <si>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</si>
  <si>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</si>
  <si>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</si>
  <si>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</si>
  <si>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</si>
  <si>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</si>
  <si>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</si>
  <si>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</si>
  <si>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</si>
  <si>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</si>
  <si>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</si>
  <si>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</si>
  <si>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</si>
  <si>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</si>
  <si>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</si>
  <si>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</si>
  <si>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</si>
  <si>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</si>
  <si>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</si>
  <si>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</si>
  <si>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</si>
  <si>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</si>
  <si>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</si>
  <si>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</si>
  <si>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</si>
  <si>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</si>
  <si>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</si>
  <si>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</si>
  <si>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</si>
  <si>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</si>
  <si>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</si>
  <si>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</si>
  <si>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</si>
  <si>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</si>
  <si>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</si>
  <si>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</si>
  <si>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</si>
  <si>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</si>
  <si>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</si>
  <si>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</si>
  <si>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</si>
  <si>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</si>
  <si>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</si>
  <si>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</si>
  <si>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</si>
  <si>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</si>
  <si>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</si>
  <si>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</si>
  <si>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</si>
  <si>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</si>
  <si>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</si>
  <si>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</si>
  <si>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</si>
  <si>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</si>
  <si>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</si>
  <si>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</si>
  <si>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</si>
  <si>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</si>
  <si>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</si>
  <si>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</si>
  <si>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</si>
  <si>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</si>
  <si>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</si>
  <si>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</si>
  <si>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</si>
  <si>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</si>
  <si>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</si>
  <si>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</si>
  <si>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</si>
  <si>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</si>
  <si>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</si>
  <si>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</si>
  <si>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</si>
  <si>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</si>
  <si>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</si>
  <si>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</si>
  <si>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</si>
  <si>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</si>
  <si>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</si>
  <si>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</si>
  <si>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</si>
  <si>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</si>
  <si>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</si>
  <si>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</si>
  <si>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</si>
  <si>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</si>
  <si>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</si>
  <si>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</si>
  <si>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</si>
  <si>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</si>
  <si>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</si>
  <si>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</si>
  <si>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</si>
  <si>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</si>
  <si>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</si>
  <si>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</si>
  <si>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</si>
  <si>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</si>
  <si>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</si>
  <si>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</si>
  <si>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</si>
  <si>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</si>
  <si>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</si>
  <si>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</si>
  <si>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</si>
  <si>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</si>
  <si>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</si>
  <si>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</si>
  <si>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</si>
  <si>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</si>
  <si>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</si>
  <si>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</si>
  <si>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</si>
  <si>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</si>
  <si>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</si>
  <si>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</si>
  <si>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</si>
  <si>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</si>
  <si>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</si>
  <si>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</si>
  <si>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</si>
  <si>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</si>
  <si>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</si>
  <si>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</si>
  <si>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</si>
  <si>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</si>
  <si>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</si>
  <si>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</si>
  <si>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</si>
  <si>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</si>
  <si>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</si>
  <si>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</si>
  <si>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</si>
  <si>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</si>
  <si>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</si>
  <si>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</si>
  <si>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</si>
  <si>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</si>
  <si>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</si>
  <si>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</si>
  <si>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</si>
  <si>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</si>
  <si>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</si>
  <si>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</si>
  <si>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</si>
  <si>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</si>
  <si>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</si>
  <si>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</si>
  <si>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</si>
  <si>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</si>
  <si>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</si>
  <si>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</si>
  <si>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</si>
  <si>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</si>
  <si>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</si>
  <si>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</si>
  <si>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</si>
  <si>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</si>
  <si>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</si>
  <si>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</si>
  <si>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</si>
  <si>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</si>
  <si>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</si>
  <si>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</si>
  <si>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</si>
  <si>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</si>
  <si>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</si>
  <si>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</si>
  <si>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</si>
  <si>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</si>
  <si>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</si>
  <si>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</si>
  <si>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</si>
  <si>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</si>
  <si>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</si>
  <si>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</si>
  <si>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</si>
  <si>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</si>
  <si>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</si>
  <si>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</si>
  <si>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</si>
  <si>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</si>
  <si>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</si>
  <si>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</si>
  <si>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</si>
  <si>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</si>
  <si>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</si>
  <si>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</si>
  <si>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</si>
  <si>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</si>
  <si>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</si>
  <si>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</si>
  <si>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</si>
  <si>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</si>
  <si>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</si>
  <si>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</si>
  <si>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</si>
  <si>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</si>
  <si>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</si>
  <si>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</si>
  <si>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</si>
  <si>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</si>
  <si>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</si>
  <si>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</si>
  <si>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</si>
  <si>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</si>
  <si>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</si>
  <si>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</si>
  <si>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</si>
  <si>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</si>
  <si>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</si>
  <si>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</si>
  <si>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</si>
  <si>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</si>
  <si>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</si>
  <si>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</si>
  <si>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</si>
  <si>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</si>
  <si>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</si>
  <si>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</si>
  <si>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</si>
  <si>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</si>
  <si>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</si>
  <si>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</si>
  <si>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</si>
  <si>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</si>
  <si>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</si>
  <si>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</si>
  <si>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</si>
  <si>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</si>
  <si>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</si>
  <si>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</si>
  <si>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</si>
  <si>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</si>
  <si>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</si>
  <si>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</si>
  <si>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</si>
  <si>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</si>
  <si>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</si>
  <si>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</si>
  <si>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</si>
  <si>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</si>
  <si>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</si>
  <si>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</si>
  <si>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</si>
  <si>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</si>
  <si>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</si>
  <si>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</si>
  <si>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</si>
  <si>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</si>
  <si>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</si>
  <si>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</si>
  <si>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</si>
  <si>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</si>
  <si>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</si>
  <si>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</si>
  <si>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</si>
  <si>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</si>
  <si>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</si>
  <si>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</si>
  <si>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</si>
  <si>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</si>
  <si>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</si>
  <si>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</si>
  <si>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</si>
  <si>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</si>
  <si>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</si>
  <si>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</si>
  <si>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</si>
  <si>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</si>
  <si>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</si>
  <si>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</si>
  <si>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</si>
  <si>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</si>
  <si>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</si>
  <si>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</si>
  <si>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</si>
  <si>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</si>
  <si>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</si>
  <si>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</si>
  <si>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</si>
  <si>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</si>
  <si>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</si>
  <si>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</si>
  <si>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</si>
  <si>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</si>
  <si>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</si>
  <si>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</si>
  <si>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</si>
  <si>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</si>
  <si>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</si>
  <si>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</si>
  <si>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</si>
  <si>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</si>
  <si>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</si>
  <si>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</si>
  <si>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</si>
  <si>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</si>
  <si>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</si>
  <si>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</si>
  <si>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</si>
  <si>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</si>
  <si>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</si>
  <si>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</si>
  <si>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</si>
  <si>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</si>
  <si>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</si>
  <si>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</si>
  <si>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</si>
  <si>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</si>
  <si>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</si>
  <si>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</si>
  <si>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</si>
  <si>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</si>
  <si>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</si>
  <si>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</si>
  <si>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</si>
  <si>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</si>
  <si>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</si>
  <si>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</si>
  <si>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</si>
  <si>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</si>
  <si>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</si>
  <si>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</si>
  <si>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</si>
  <si>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</si>
  <si>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</si>
  <si>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</si>
  <si>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</si>
  <si>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</si>
  <si>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</si>
  <si>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</si>
  <si>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</si>
  <si>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</si>
  <si>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</si>
  <si>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</si>
  <si>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</si>
  <si>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</si>
  <si>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</si>
  <si>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</si>
  <si>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</si>
  <si>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</si>
  <si>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</si>
  <si>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</si>
  <si>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</si>
  <si>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</si>
  <si>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</si>
  <si>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</si>
  <si>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</si>
  <si>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</si>
  <si>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</si>
  <si>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</si>
  <si>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</si>
  <si>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</si>
  <si>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</si>
  <si>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</si>
  <si>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</si>
  <si>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</si>
  <si>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</si>
  <si>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</si>
  <si>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</si>
  <si>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</si>
  <si>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</si>
  <si>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</si>
  <si>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</si>
  <si>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</si>
  <si>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</si>
  <si>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</si>
  <si>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</si>
  <si>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</si>
  <si>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</si>
  <si>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</si>
  <si>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</si>
  <si>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</si>
  <si>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</si>
  <si>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</si>
  <si>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</si>
  <si>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</si>
  <si>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WELCURE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</si>
  <si>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</si>
  <si>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</si>
  <si>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</si>
  <si>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</si>
  <si>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</si>
  <si>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</si>
  <si>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</si>
  <si>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</si>
  <si>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</si>
  <si>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</si>
  <si>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</si>
  <si>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</si>
  <si>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</si>
  <si>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</si>
  <si>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</si>
  <si>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XTX MARKETS LLP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</si>
  <si>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</si>
  <si>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</si>
  <si>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</si>
  <si>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</si>
  <si>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</si>
  <si>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</si>
  <si>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</si>
  <si>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</si>
  <si>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</si>
  <si>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</si>
  <si>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</si>
  <si>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</si>
  <si>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</si>
  <si>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</si>
  <si>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</si>
  <si>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</si>
  <si>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</si>
  <si>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</si>
  <si>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</si>
  <si>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SKSE SECURITIES LTD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</si>
  <si>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</si>
  <si>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</si>
  <si>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</si>
  <si>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</si>
  <si>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</si>
  <si>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</si>
  <si>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</si>
  <si>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</si>
  <si>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</si>
  <si>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</si>
  <si>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</si>
  <si>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</si>
  <si>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ZENAB AIYUB YACOOBALI</t>
  </si>
  <si>
    <t>MANSI SHARE &amp; STOCK ADVISORS PRIVATE LIMITED</t>
  </si>
  <si>
    <t>DIL</t>
  </si>
  <si>
    <t>Debock Industries Limited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</si>
  <si>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</si>
  <si>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</si>
  <si>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</si>
  <si>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</si>
  <si>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</si>
  <si>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</si>
  <si>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</si>
  <si>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</si>
  <si>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</si>
  <si>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824-826</t>
  </si>
  <si>
    <t>840-855</t>
  </si>
  <si>
    <t>Profit of Rs.4.5/-</t>
  </si>
  <si>
    <t>BANASFN</t>
  </si>
  <si>
    <t>NAKSHATRA GARMENTS PRIVATE LIMITED</t>
  </si>
  <si>
    <t>1990-2000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</si>
  <si>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</si>
  <si>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</si>
  <si>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</si>
  <si>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</si>
  <si>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</si>
  <si>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</si>
  <si>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</si>
  <si>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</si>
  <si>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</si>
  <si>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</si>
  <si>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</si>
  <si>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</si>
  <si>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LESHAIND</t>
  </si>
  <si>
    <t>MILIND MADHANI SECURITIES PRIVATE LIMITED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</si>
  <si>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</si>
  <si>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</si>
  <si>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</si>
  <si>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</si>
  <si>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</si>
  <si>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</si>
  <si>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</si>
  <si>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</si>
  <si>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</si>
  <si>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</si>
  <si>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</si>
  <si>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</si>
  <si>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JR SEAMLESS PRIVATE LIMITED</t>
  </si>
  <si>
    <t>CHETAN RASIKLAL SHAH</t>
  </si>
  <si>
    <t>PALMJEWELS</t>
  </si>
  <si>
    <t>PANTH</t>
  </si>
  <si>
    <t>TTIL</t>
  </si>
  <si>
    <t>KALPANA MADHANI SECURITIES PRIVATE LIMITED</t>
  </si>
  <si>
    <t>PREETI BHAUKA</t>
  </si>
  <si>
    <t>VETO</t>
  </si>
  <si>
    <t>BTML</t>
  </si>
  <si>
    <t>Bodhi Tree Multimedia Ltd</t>
  </si>
  <si>
    <t>ZYANA STOCKS AND COMMODITIES</t>
  </si>
  <si>
    <t>KORE</t>
  </si>
  <si>
    <t>Jay Jalaram Techno Ltd</t>
  </si>
  <si>
    <t>Veto Switchgear Cable Ltd</t>
  </si>
  <si>
    <t>Profit of Rs.262.5/-</t>
  </si>
  <si>
    <t>Part profit of Rs.13.5/-</t>
  </si>
  <si>
    <t>Profit of Rs 34/-</t>
  </si>
  <si>
    <t>560-568</t>
  </si>
  <si>
    <t>241-243</t>
  </si>
  <si>
    <t>ADISHAKTI</t>
  </si>
  <si>
    <t>NNM SECURITIES PVT LTD</t>
  </si>
  <si>
    <t>AFEL</t>
  </si>
  <si>
    <t>CHOTHANI</t>
  </si>
  <si>
    <t>GUTTIKONDA VARA LAKSHMI</t>
  </si>
  <si>
    <t>KCDGROUP</t>
  </si>
  <si>
    <t>RADHA VASANT PANDEY</t>
  </si>
  <si>
    <t>MEHAI</t>
  </si>
  <si>
    <t>NCLRESE</t>
  </si>
  <si>
    <t>PMC FINCORP LIMITED</t>
  </si>
  <si>
    <t>ROHIT DALPATBHAI SHAH</t>
  </si>
  <si>
    <t>SW CAPITAL PRIVATE LIMITED</t>
  </si>
  <si>
    <t>STEPHANOTIS</t>
  </si>
  <si>
    <t>KOTAK MAHINDRA BANK LIMITED</t>
  </si>
  <si>
    <t>PAWAN KUMAR KHURANA</t>
  </si>
  <si>
    <t>Nazara Technologies Ltd</t>
  </si>
  <si>
    <t>TERASOFT</t>
  </si>
  <si>
    <t>Tera Software Limited</t>
  </si>
  <si>
    <t>EXCEL</t>
  </si>
  <si>
    <t>Excel Realty N Infra Ltd</t>
  </si>
  <si>
    <t>1900-1930</t>
  </si>
  <si>
    <t>2050-2150</t>
  </si>
  <si>
    <t>1400-1430</t>
  </si>
  <si>
    <t>1550-1650</t>
  </si>
  <si>
    <t>190-193</t>
  </si>
  <si>
    <t>205-215</t>
  </si>
  <si>
    <t>ACC SEPT FUT</t>
  </si>
  <si>
    <t>2360-2320</t>
  </si>
  <si>
    <t>Loss of Rs 45/-</t>
  </si>
  <si>
    <t>Profit of Rs 5.5/-</t>
  </si>
  <si>
    <t>2590-2600</t>
  </si>
  <si>
    <t>2650-2690</t>
  </si>
  <si>
    <t xml:space="preserve">HDFCBANK SEPT FUT </t>
  </si>
  <si>
    <t>1500-1504</t>
  </si>
  <si>
    <t>1525-1545</t>
  </si>
  <si>
    <t>BAJAJFINSV SEPT FUT</t>
  </si>
  <si>
    <t>17160-17200</t>
  </si>
  <si>
    <t>17500-17700</t>
  </si>
  <si>
    <t>Profit of Rs.31/-</t>
  </si>
  <si>
    <t>SBIN 580 CE SEP</t>
  </si>
  <si>
    <t>4.70-5.30</t>
  </si>
  <si>
    <t>9-11.0</t>
  </si>
  <si>
    <t>AMARAJABAT 555 CE SEP</t>
  </si>
  <si>
    <t>AMARAJABAT 570 CE SEP</t>
  </si>
  <si>
    <t>12-13.0</t>
  </si>
  <si>
    <t>7.50-8.0</t>
  </si>
  <si>
    <t>AARSHYAM</t>
  </si>
  <si>
    <t>RAKESH KUMAR BANSAL</t>
  </si>
  <si>
    <t>SHREYANS LOGISTICS PRIVATE LIMITED</t>
  </si>
  <si>
    <t>ACEWIN</t>
  </si>
  <si>
    <t>LAXMANBHAI RAVJIBHAI GAJERA</t>
  </si>
  <si>
    <t>PREMA LAL</t>
  </si>
  <si>
    <t>ACIIN</t>
  </si>
  <si>
    <t>VINOD KUMAR MALI</t>
  </si>
  <si>
    <t>ALAN SCOTT</t>
  </si>
  <si>
    <t>NEXT ORBIT VENTURES FUND</t>
  </si>
  <si>
    <t>AMITINT</t>
  </si>
  <si>
    <t>CHETNA SHAH</t>
  </si>
  <si>
    <t>KAVITA MAYANK VARIA</t>
  </si>
  <si>
    <t>ANERI</t>
  </si>
  <si>
    <t>ARTLINK VINTRADE LIMITED</t>
  </si>
  <si>
    <t>TANU GIRIRAJ AGARWAL</t>
  </si>
  <si>
    <t>BRANDBUCKT</t>
  </si>
  <si>
    <t>YASIR ARFAT</t>
  </si>
  <si>
    <t>BONANZA PORTFOLIO LIMITED</t>
  </si>
  <si>
    <t>SHAH HEMANTKUMAR PARASMAL</t>
  </si>
  <si>
    <t>MANOJ GUPTA</t>
  </si>
  <si>
    <t>A.SURESH BABU</t>
  </si>
  <si>
    <t>ARHAM SHARE PRIVATE LIMITED</t>
  </si>
  <si>
    <t>GOURAVINGLE</t>
  </si>
  <si>
    <t>PRASHANTRAJESHKUMARYADAV</t>
  </si>
  <si>
    <t>RAJ KUMAR MAJOKA HUF .</t>
  </si>
  <si>
    <t>BHAVINI JAIN</t>
  </si>
  <si>
    <t>LALWANI VIJAY RAMESHLAL</t>
  </si>
  <si>
    <t>NIRMAN COMMODITIES PRIVATE LIMITED</t>
  </si>
  <si>
    <t>BELLURNIROOPSHRUNGAN</t>
  </si>
  <si>
    <t>CSL</t>
  </si>
  <si>
    <t>SUSHIL KUMAR RATHI</t>
  </si>
  <si>
    <t>AAHWAANITH TRADECOM LLP</t>
  </si>
  <si>
    <t>DARJEELING</t>
  </si>
  <si>
    <t>CHINTAN MUKESHBHAI SHAH</t>
  </si>
  <si>
    <t>DDIL</t>
  </si>
  <si>
    <t>COLOURSHINE HOSIERY PRIVATE LIMITED</t>
  </si>
  <si>
    <t>NAVRATRI SHARE TRADING PRIVATE LIMITED .</t>
  </si>
  <si>
    <t>PRAKASH RIKHABCHAND SOLANKI</t>
  </si>
  <si>
    <t>DHYAANI</t>
  </si>
  <si>
    <t>RAJY ADVISORY SERVICES PRIVATE LIMITED</t>
  </si>
  <si>
    <t>GAURI SHANKAR SAHANI</t>
  </si>
  <si>
    <t>GIRIRAJ STOCK BROKING PRIVATE LIMITED</t>
  </si>
  <si>
    <t>EARUM</t>
  </si>
  <si>
    <t>ECOPLAST</t>
  </si>
  <si>
    <t>ALKA JAIN</t>
  </si>
  <si>
    <t>GKP</t>
  </si>
  <si>
    <t>HAZOOR</t>
  </si>
  <si>
    <t>INT INFRASTRUCTURE PRIVATE LIMITED</t>
  </si>
  <si>
    <t>IISL</t>
  </si>
  <si>
    <t>SHARMA AJAY SHYAMSUNDAR</t>
  </si>
  <si>
    <t>ARJUNPAHWA</t>
  </si>
  <si>
    <t>INNOVATIVE</t>
  </si>
  <si>
    <t>SHAH SAURABH NARESHKUMAR HUF</t>
  </si>
  <si>
    <t>NARESHKUMAR KANTILAL SHAH HUF</t>
  </si>
  <si>
    <t>INTELLCAP</t>
  </si>
  <si>
    <t>SAI CHAITANYA BOMMIREDDY</t>
  </si>
  <si>
    <t>NISHITH ATULBHAI SHAH</t>
  </si>
  <si>
    <t>V P PRABHA</t>
  </si>
  <si>
    <t>JEEYA RAVI LUND</t>
  </si>
  <si>
    <t>ICICI PRUDENTIAL MUTUAL FUND A/C - ICICI PRUDENTIAL SMALLCAP FUND</t>
  </si>
  <si>
    <t>ICICI PRUDENTIAL MUTUAL FUND A/C - ICICI PRUDENTIAL LONG TERM EQUITY FUND</t>
  </si>
  <si>
    <t>GENERAL ATLANTIC SINGAPORE KH PTE LTD</t>
  </si>
  <si>
    <t>SWAPAN KARMAKAR</t>
  </si>
  <si>
    <t>MADHUSE</t>
  </si>
  <si>
    <t>SHIVANGSATISHGOCHHA</t>
  </si>
  <si>
    <t>MAHAVIRIND</t>
  </si>
  <si>
    <t>SHYAM M JATIA</t>
  </si>
  <si>
    <t>MUTHTFN</t>
  </si>
  <si>
    <t>ELEVATION CAPITAL VI FII HOLDINGS LIMITED</t>
  </si>
  <si>
    <t>NATURAL</t>
  </si>
  <si>
    <t>RIPALBEN DHARMIKKUMAR PARIKH</t>
  </si>
  <si>
    <t>NETLINK</t>
  </si>
  <si>
    <t>GAURI NANDAN TRADERS</t>
  </si>
  <si>
    <t>SARVAGAY TEXTILE LLP</t>
  </si>
  <si>
    <t>NVENTURES</t>
  </si>
  <si>
    <t>LAXMIPAT DUDHERIA</t>
  </si>
  <si>
    <t>NYSSACORP</t>
  </si>
  <si>
    <t>JOHNCHRISTOPHERARUNAMIRTHARAJ</t>
  </si>
  <si>
    <t>OLATECH</t>
  </si>
  <si>
    <t>OMANSH</t>
  </si>
  <si>
    <t>SEEMA MANISH JAIN</t>
  </si>
  <si>
    <t>ORIBEVER</t>
  </si>
  <si>
    <t>KABRA LAXMIKANT RAMPRASAD HUF</t>
  </si>
  <si>
    <t>SAHASTRAA ADVISORS PRIVATE LIMITED</t>
  </si>
  <si>
    <t>PHOTOQUP</t>
  </si>
  <si>
    <t>VIBHU GUPTA</t>
  </si>
  <si>
    <t>ANSHU GUPTA</t>
  </si>
  <si>
    <t>POLYMAC</t>
  </si>
  <si>
    <t>SANGITABEN DUSHYANTBHAI SOLANKI</t>
  </si>
  <si>
    <t>PROFINC</t>
  </si>
  <si>
    <t>ALOK ASHOK TIWARI</t>
  </si>
  <si>
    <t>SHRENI CONSTRUCTION PRIVATE LIMITED</t>
  </si>
  <si>
    <t>RAMINFO</t>
  </si>
  <si>
    <t>AMIT KUMAR</t>
  </si>
  <si>
    <t>REFNOL</t>
  </si>
  <si>
    <t>SYKES AND RAY EQUITIES (INDIA) LIMITED</t>
  </si>
  <si>
    <t>ROLCOEN</t>
  </si>
  <si>
    <t>ORIENTAL INSURENCE</t>
  </si>
  <si>
    <t>SCANDENT</t>
  </si>
  <si>
    <t>JAYESH SURYAKANT SIRIYA</t>
  </si>
  <si>
    <t>GAUTAM MOHAN DESHPANDE</t>
  </si>
  <si>
    <t>SEVENHILL</t>
  </si>
  <si>
    <t>SURESHKUMAR UTTAMCHAND JAIN</t>
  </si>
  <si>
    <t>HITESHKUMAR MULCHAND JAIN</t>
  </si>
  <si>
    <t>MAHAVEERKUMAR AMRATLAL JAIN</t>
  </si>
  <si>
    <t>KIRITKUMAR HEERACHAND JAIN</t>
  </si>
  <si>
    <t>SICLTD</t>
  </si>
  <si>
    <t>KEDARNATHPARIDA</t>
  </si>
  <si>
    <t>SILVERO</t>
  </si>
  <si>
    <t>SRINIVASULU KARANAM</t>
  </si>
  <si>
    <t>SHIVAJI SHINDE</t>
  </si>
  <si>
    <t>SRDAPRT</t>
  </si>
  <si>
    <t>RAHUL ANANTRAI MEHTA</t>
  </si>
  <si>
    <t>MANISH KISHOR RUPAREL</t>
  </si>
  <si>
    <t>ODYSSEY CORPORATION LIMITED</t>
  </si>
  <si>
    <t>TAAZAINT</t>
  </si>
  <si>
    <t>KISHORE KARUKOLA</t>
  </si>
  <si>
    <t>VASUDEVAN PANCHANGAM</t>
  </si>
  <si>
    <t>TITANIN</t>
  </si>
  <si>
    <t>VAIDYANATHAN RADHAKRISHNAN</t>
  </si>
  <si>
    <t>MOHAMEDIQBALQURESHI</t>
  </si>
  <si>
    <t>VEERENRGY</t>
  </si>
  <si>
    <t>DHAVAL KANTILAL PATEL</t>
  </si>
  <si>
    <t>CHANDULAL KARSAN PATEL</t>
  </si>
  <si>
    <t>AJAY RAMESHCHANDRA VAKHARIA</t>
  </si>
  <si>
    <t>ZSOUTGAS</t>
  </si>
  <si>
    <t>VARP INFOTECH PRIVATE LIMITED</t>
  </si>
  <si>
    <t>KANTA DEVI SAMDARIA</t>
  </si>
  <si>
    <t>AKASH</t>
  </si>
  <si>
    <t>Akash Infra-Projects Ltd</t>
  </si>
  <si>
    <t>SUNAYANA INVESTMENT COMPANY LIMITED</t>
  </si>
  <si>
    <t>NARINDER BAJAJ</t>
  </si>
  <si>
    <t>HUBTOWN</t>
  </si>
  <si>
    <t>Ackruti City Limited</t>
  </si>
  <si>
    <t>MANSI SHARES &amp; STOCK ADVISORS PVT LTD</t>
  </si>
  <si>
    <t>JALAN</t>
  </si>
  <si>
    <t>Jalan Transolu. India Ltd</t>
  </si>
  <si>
    <t>ANIL KUMAR SINGH</t>
  </si>
  <si>
    <t>KEERTI</t>
  </si>
  <si>
    <t>Keerti Know &amp; Skill Ltd.</t>
  </si>
  <si>
    <t>BP EQUITIES PRIVATE LIMITED</t>
  </si>
  <si>
    <t>UDAY RAMESH SHAH</t>
  </si>
  <si>
    <t>BHARATH CHAMPALAL JAIN</t>
  </si>
  <si>
    <t>PODDAR VIJAY JAIDEO</t>
  </si>
  <si>
    <t>B.W.TRADERS</t>
  </si>
  <si>
    <t>VINEY PARKASH AGARWAL</t>
  </si>
  <si>
    <t>MUTHOOTCAP</t>
  </si>
  <si>
    <t>Muthoot Cap Serv Ltd</t>
  </si>
  <si>
    <t>BNP PARIBAS ARBITRAGE</t>
  </si>
  <si>
    <t>SELAN</t>
  </si>
  <si>
    <t>Selan Exploration Technol</t>
  </si>
  <si>
    <t>SUULD</t>
  </si>
  <si>
    <t>Suumaya Industries Ltd</t>
  </si>
  <si>
    <t>L7 HITECH PRIVATE LIMITED</t>
  </si>
  <si>
    <t>VAISHALI</t>
  </si>
  <si>
    <t>Vaishali Pharma Limited</t>
  </si>
  <si>
    <t>AMAYSHA TEXTILES PRIVATE LIMITED</t>
  </si>
  <si>
    <t>VERTOZ</t>
  </si>
  <si>
    <t>Vertoz Advertising Ltd</t>
  </si>
  <si>
    <t>VINYLINDIA</t>
  </si>
  <si>
    <t>Vinyl Chemicals (India) L</t>
  </si>
  <si>
    <t>ALPSINDUS</t>
  </si>
  <si>
    <t>Alps Industries Ltd.</t>
  </si>
  <si>
    <t>KINNARI RAKESH PUJARA</t>
  </si>
  <si>
    <t>ANTGRAPHIC</t>
  </si>
  <si>
    <t>Antarctica Graphics Ltd</t>
  </si>
  <si>
    <t>JEBY JOSEPH</t>
  </si>
  <si>
    <t>BODALCHEM</t>
  </si>
  <si>
    <t>Bodal Chemicals Ltd</t>
  </si>
  <si>
    <t>SAMYAKTVA CONSTRUCTION LLP</t>
  </si>
  <si>
    <t>JAGRUTI ATUL SHAH</t>
  </si>
  <si>
    <t>CMMIPL</t>
  </si>
  <si>
    <t>CMM Infraprojects Limited</t>
  </si>
  <si>
    <t>KISHAN MUNDRA</t>
  </si>
  <si>
    <t>FOCUS</t>
  </si>
  <si>
    <t>Focus Lightg</t>
  </si>
  <si>
    <t>PURVI PRABHATCHANDRA JAIN</t>
  </si>
  <si>
    <t>GLOBE</t>
  </si>
  <si>
    <t>Globe Textiles (I) Ltd.</t>
  </si>
  <si>
    <t>SHRADDHA BHAVIKKUMAR PARIKH</t>
  </si>
  <si>
    <t>MANISH JALAN</t>
  </si>
  <si>
    <t>ATIVEER FINANCE CONSULTANTS LIMITED</t>
  </si>
  <si>
    <t>ELEVATION  CAPITAL VI FII HOLDINGS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</si>
</sst>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3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65" fontId="31" fillId="0" borderId="23" xfId="0" applyNumberFormat="1" applyFont="1" applyFill="1" applyBorder="1" applyAlignment="1">
      <alignment horizontal="center" vertical="center"/>
    </xf>
    <xf numFmtId="16" fontId="32" fillId="0" borderId="20" xfId="0" applyNumberFormat="1" applyFont="1" applyFill="1" applyBorder="1" applyAlignment="1">
      <alignment horizontal="center" vertical="center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Aug%2030%20AUG%20(1)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Current Series"/>
      <sheetName val="EQ"/>
      <sheetName val="Daily Details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 t="str">
            <v>3IINFOLTD</v>
          </cell>
          <cell r="B4" t="str">
            <v>EQ</v>
          </cell>
          <cell r="C4">
            <v>53.3</v>
          </cell>
          <cell r="D4">
            <v>54.2</v>
          </cell>
          <cell r="E4">
            <v>52.2</v>
          </cell>
          <cell r="F4">
            <v>52.55</v>
          </cell>
          <cell r="G4">
            <v>52.5</v>
          </cell>
          <cell r="H4">
            <v>52.55</v>
          </cell>
          <cell r="I4">
            <v>2243103</v>
          </cell>
        </row>
        <row r="5">
          <cell r="A5" t="str">
            <v>3MINDIA</v>
          </cell>
          <cell r="B5" t="str">
            <v>EQ</v>
          </cell>
          <cell r="C5">
            <v>22839.95</v>
          </cell>
          <cell r="D5">
            <v>22925</v>
          </cell>
          <cell r="E5">
            <v>22725.05</v>
          </cell>
          <cell r="F5">
            <v>22806.15</v>
          </cell>
          <cell r="G5">
            <v>22795</v>
          </cell>
          <cell r="H5">
            <v>22839.95</v>
          </cell>
          <cell r="I5">
            <v>6215</v>
          </cell>
        </row>
        <row r="6">
          <cell r="A6" t="str">
            <v>3PLAND</v>
          </cell>
          <cell r="B6" t="str">
            <v>EQ</v>
          </cell>
          <cell r="C6">
            <v>18.25</v>
          </cell>
          <cell r="D6">
            <v>18.7</v>
          </cell>
          <cell r="E6">
            <v>17.149999999999999</v>
          </cell>
          <cell r="F6">
            <v>17.5</v>
          </cell>
          <cell r="G6">
            <v>17.5</v>
          </cell>
          <cell r="H6">
            <v>18</v>
          </cell>
          <cell r="I6">
            <v>23437</v>
          </cell>
        </row>
        <row r="7">
          <cell r="A7" t="str">
            <v>4THDIM</v>
          </cell>
          <cell r="B7" t="str">
            <v>BE</v>
          </cell>
          <cell r="C7">
            <v>24</v>
          </cell>
          <cell r="D7">
            <v>24</v>
          </cell>
          <cell r="E7">
            <v>24</v>
          </cell>
          <cell r="F7">
            <v>24</v>
          </cell>
          <cell r="G7">
            <v>24</v>
          </cell>
          <cell r="H7">
            <v>22.9</v>
          </cell>
          <cell r="I7">
            <v>100</v>
          </cell>
        </row>
        <row r="8">
          <cell r="A8" t="str">
            <v>5PAISA</v>
          </cell>
          <cell r="B8" t="str">
            <v>EQ</v>
          </cell>
          <cell r="C8">
            <v>351.25</v>
          </cell>
          <cell r="D8">
            <v>355</v>
          </cell>
          <cell r="E8">
            <v>348</v>
          </cell>
          <cell r="F8">
            <v>352.4</v>
          </cell>
          <cell r="G8">
            <v>353</v>
          </cell>
          <cell r="H8">
            <v>346.1</v>
          </cell>
          <cell r="I8">
            <v>23689</v>
          </cell>
        </row>
        <row r="9">
          <cell r="A9" t="str">
            <v>63MOONS</v>
          </cell>
          <cell r="B9" t="str">
            <v>EQ</v>
          </cell>
          <cell r="C9">
            <v>182.5</v>
          </cell>
          <cell r="D9">
            <v>184.85</v>
          </cell>
          <cell r="E9">
            <v>167.05</v>
          </cell>
          <cell r="F9">
            <v>178.4</v>
          </cell>
          <cell r="G9">
            <v>178</v>
          </cell>
          <cell r="H9">
            <v>181.15</v>
          </cell>
          <cell r="I9">
            <v>66439</v>
          </cell>
          <cell r="J9">
            <v>12008078.949999999</v>
          </cell>
          <cell r="K9">
            <v>44816</v>
          </cell>
          <cell r="L9">
            <v>1555</v>
          </cell>
        </row>
        <row r="10">
          <cell r="A10" t="str">
            <v>A2ZINFRA</v>
          </cell>
          <cell r="B10" t="str">
            <v>EQ</v>
          </cell>
          <cell r="C10">
            <v>12.7</v>
          </cell>
          <cell r="D10">
            <v>12.85</v>
          </cell>
          <cell r="E10">
            <v>12.5</v>
          </cell>
          <cell r="F10">
            <v>12.55</v>
          </cell>
          <cell r="G10">
            <v>12.55</v>
          </cell>
          <cell r="H10">
            <v>12.6</v>
          </cell>
          <cell r="I10">
            <v>226643</v>
          </cell>
          <cell r="J10">
            <v>2856943.85</v>
          </cell>
          <cell r="K10">
            <v>44816</v>
          </cell>
          <cell r="L10">
            <v>467</v>
          </cell>
        </row>
        <row r="11">
          <cell r="A11" t="str">
            <v>AAKASH</v>
          </cell>
          <cell r="B11" t="str">
            <v>EQ</v>
          </cell>
          <cell r="C11">
            <v>14.6</v>
          </cell>
          <cell r="D11">
            <v>14.6</v>
          </cell>
          <cell r="E11">
            <v>14.3</v>
          </cell>
          <cell r="F11">
            <v>14.6</v>
          </cell>
          <cell r="G11">
            <v>14.6</v>
          </cell>
          <cell r="H11">
            <v>13.95</v>
          </cell>
          <cell r="I11">
            <v>229819</v>
          </cell>
          <cell r="J11">
            <v>3352141.1</v>
          </cell>
          <cell r="K11">
            <v>44816</v>
          </cell>
          <cell r="L11">
            <v>378</v>
          </cell>
        </row>
        <row r="12">
          <cell r="A12" t="str">
            <v>AAREYDRUGS</v>
          </cell>
          <cell r="B12" t="str">
            <v>EQ</v>
          </cell>
          <cell r="C12">
            <v>40.4</v>
          </cell>
          <cell r="D12">
            <v>41.95</v>
          </cell>
          <cell r="E12">
            <v>40.4</v>
          </cell>
          <cell r="F12">
            <v>41.05</v>
          </cell>
          <cell r="G12">
            <v>41.2</v>
          </cell>
          <cell r="H12">
            <v>41.15</v>
          </cell>
          <cell r="I12">
            <v>33801</v>
          </cell>
          <cell r="J12">
            <v>1397490.9</v>
          </cell>
          <cell r="K12">
            <v>44816</v>
          </cell>
          <cell r="L12">
            <v>429</v>
          </cell>
        </row>
        <row r="13">
          <cell r="A13" t="str">
            <v>AARON</v>
          </cell>
          <cell r="B13" t="str">
            <v>EQ</v>
          </cell>
          <cell r="C13">
            <v>189.95</v>
          </cell>
          <cell r="D13">
            <v>189.95</v>
          </cell>
          <cell r="E13">
            <v>183</v>
          </cell>
          <cell r="F13">
            <v>185.85</v>
          </cell>
          <cell r="G13">
            <v>186.95</v>
          </cell>
          <cell r="H13">
            <v>179.35</v>
          </cell>
          <cell r="I13">
            <v>22560</v>
          </cell>
          <cell r="J13">
            <v>4202357.95</v>
          </cell>
          <cell r="K13">
            <v>44816</v>
          </cell>
          <cell r="L13">
            <v>969</v>
          </cell>
        </row>
        <row r="14">
          <cell r="A14" t="str">
            <v>AARTIDRUGS</v>
          </cell>
          <cell r="B14" t="str">
            <v>EQ</v>
          </cell>
          <cell r="C14">
            <v>469.75</v>
          </cell>
          <cell r="D14">
            <v>471.2</v>
          </cell>
          <cell r="E14">
            <v>462</v>
          </cell>
          <cell r="F14">
            <v>464.85</v>
          </cell>
          <cell r="G14">
            <v>466</v>
          </cell>
          <cell r="H14">
            <v>469.45</v>
          </cell>
          <cell r="I14">
            <v>129233</v>
          </cell>
          <cell r="J14">
            <v>60245180.549999997</v>
          </cell>
          <cell r="K14">
            <v>44816</v>
          </cell>
          <cell r="L14">
            <v>4965</v>
          </cell>
        </row>
        <row r="15">
          <cell r="A15" t="str">
            <v>AARTIIND</v>
          </cell>
          <cell r="B15" t="str">
            <v>EQ</v>
          </cell>
          <cell r="C15">
            <v>861.1</v>
          </cell>
          <cell r="D15">
            <v>894.7</v>
          </cell>
          <cell r="E15">
            <v>861</v>
          </cell>
          <cell r="F15">
            <v>888.65</v>
          </cell>
          <cell r="G15">
            <v>888</v>
          </cell>
          <cell r="H15">
            <v>859.8</v>
          </cell>
          <cell r="I15">
            <v>1243283</v>
          </cell>
          <cell r="J15">
            <v>1097421409.3</v>
          </cell>
          <cell r="K15">
            <v>44816</v>
          </cell>
          <cell r="L15">
            <v>41582</v>
          </cell>
        </row>
        <row r="16">
          <cell r="A16" t="str">
            <v>AARTISURF</v>
          </cell>
          <cell r="B16" t="str">
            <v>EQ</v>
          </cell>
          <cell r="C16">
            <v>830</v>
          </cell>
          <cell r="D16">
            <v>844.95</v>
          </cell>
          <cell r="E16">
            <v>823</v>
          </cell>
          <cell r="F16">
            <v>825.7</v>
          </cell>
          <cell r="G16">
            <v>827.75</v>
          </cell>
          <cell r="H16">
            <v>828.6</v>
          </cell>
          <cell r="I16">
            <v>21659</v>
          </cell>
          <cell r="J16">
            <v>17984170</v>
          </cell>
          <cell r="K16">
            <v>44816</v>
          </cell>
          <cell r="L16">
            <v>1602</v>
          </cell>
        </row>
        <row r="17">
          <cell r="A17" t="str">
            <v>AARVEEDEN</v>
          </cell>
          <cell r="B17" t="str">
            <v>EQ</v>
          </cell>
          <cell r="C17">
            <v>26.6</v>
          </cell>
          <cell r="D17">
            <v>26.6</v>
          </cell>
          <cell r="E17">
            <v>26</v>
          </cell>
          <cell r="F17">
            <v>26.2</v>
          </cell>
          <cell r="G17">
            <v>26.2</v>
          </cell>
          <cell r="H17">
            <v>25.6</v>
          </cell>
          <cell r="I17">
            <v>6209</v>
          </cell>
          <cell r="J17">
            <v>162689.5</v>
          </cell>
          <cell r="K17">
            <v>44816</v>
          </cell>
          <cell r="L17">
            <v>90</v>
          </cell>
        </row>
        <row r="18">
          <cell r="A18" t="str">
            <v>AARVI</v>
          </cell>
          <cell r="B18" t="str">
            <v>EQ</v>
          </cell>
          <cell r="C18">
            <v>109.6</v>
          </cell>
          <cell r="D18">
            <v>111.55</v>
          </cell>
          <cell r="E18">
            <v>107.2</v>
          </cell>
          <cell r="F18">
            <v>108.8</v>
          </cell>
          <cell r="G18">
            <v>107.35</v>
          </cell>
          <cell r="H18">
            <v>109.6</v>
          </cell>
          <cell r="I18">
            <v>21647</v>
          </cell>
          <cell r="J18">
            <v>2373696.85</v>
          </cell>
          <cell r="K18">
            <v>44816</v>
          </cell>
          <cell r="L18">
            <v>335</v>
          </cell>
        </row>
        <row r="19">
          <cell r="A19" t="str">
            <v>AAVAS</v>
          </cell>
          <cell r="B19" t="str">
            <v>EQ</v>
          </cell>
          <cell r="C19">
            <v>2320</v>
          </cell>
          <cell r="D19">
            <v>2339.35</v>
          </cell>
          <cell r="E19">
            <v>2292.1999999999998</v>
          </cell>
          <cell r="F19">
            <v>2308.15</v>
          </cell>
          <cell r="G19">
            <v>2307</v>
          </cell>
          <cell r="H19">
            <v>2313.25</v>
          </cell>
          <cell r="I19">
            <v>48600</v>
          </cell>
          <cell r="J19">
            <v>112480365.34999999</v>
          </cell>
          <cell r="K19">
            <v>44816</v>
          </cell>
          <cell r="L19">
            <v>7046</v>
          </cell>
        </row>
        <row r="20">
          <cell r="A20" t="str">
            <v>ABAN</v>
          </cell>
          <cell r="B20" t="str">
            <v>EQ</v>
          </cell>
          <cell r="C20">
            <v>54.6</v>
          </cell>
          <cell r="D20">
            <v>62.7</v>
          </cell>
          <cell r="E20">
            <v>54.6</v>
          </cell>
          <cell r="F20">
            <v>59.25</v>
          </cell>
          <cell r="G20">
            <v>58.9</v>
          </cell>
          <cell r="H20">
            <v>54.5</v>
          </cell>
          <cell r="I20">
            <v>2195365</v>
          </cell>
          <cell r="J20">
            <v>129794929.25</v>
          </cell>
          <cell r="K20">
            <v>44816</v>
          </cell>
          <cell r="L20">
            <v>13081</v>
          </cell>
        </row>
        <row r="21">
          <cell r="A21" t="str">
            <v>ABB</v>
          </cell>
          <cell r="B21" t="str">
            <v>EQ</v>
          </cell>
          <cell r="C21">
            <v>3330</v>
          </cell>
          <cell r="D21">
            <v>3350</v>
          </cell>
          <cell r="E21">
            <v>3310.25</v>
          </cell>
          <cell r="F21">
            <v>3329.6</v>
          </cell>
          <cell r="G21">
            <v>3343</v>
          </cell>
          <cell r="H21">
            <v>3314.65</v>
          </cell>
          <cell r="I21">
            <v>179592</v>
          </cell>
          <cell r="J21">
            <v>598544063.89999998</v>
          </cell>
          <cell r="K21">
            <v>44816</v>
          </cell>
          <cell r="L21">
            <v>23288</v>
          </cell>
        </row>
        <row r="22">
          <cell r="A22" t="str">
            <v>ABBOTINDIA</v>
          </cell>
          <cell r="B22" t="str">
            <v>EQ</v>
          </cell>
          <cell r="C22">
            <v>18276.400000000001</v>
          </cell>
          <cell r="D22">
            <v>18350</v>
          </cell>
          <cell r="E22">
            <v>18090</v>
          </cell>
          <cell r="F22">
            <v>18139.95</v>
          </cell>
          <cell r="G22">
            <v>18149</v>
          </cell>
          <cell r="H22">
            <v>18276.400000000001</v>
          </cell>
          <cell r="I22">
            <v>15525</v>
          </cell>
          <cell r="J22">
            <v>282408604.05000001</v>
          </cell>
          <cell r="K22">
            <v>44816</v>
          </cell>
          <cell r="L22">
            <v>4264</v>
          </cell>
        </row>
        <row r="23">
          <cell r="A23" t="str">
            <v>ABCAPITAL</v>
          </cell>
          <cell r="B23" t="str">
            <v>EQ</v>
          </cell>
          <cell r="C23">
            <v>115.1</v>
          </cell>
          <cell r="D23">
            <v>119.85</v>
          </cell>
          <cell r="E23">
            <v>115.1</v>
          </cell>
          <cell r="F23">
            <v>118.85</v>
          </cell>
          <cell r="G23">
            <v>118.6</v>
          </cell>
          <cell r="H23">
            <v>115.1</v>
          </cell>
          <cell r="I23">
            <v>6280292</v>
          </cell>
          <cell r="J23">
            <v>742465814.5</v>
          </cell>
          <cell r="K23">
            <v>44816</v>
          </cell>
          <cell r="L23">
            <v>36597</v>
          </cell>
        </row>
        <row r="24">
          <cell r="A24" t="str">
            <v>ABFRL</v>
          </cell>
          <cell r="B24" t="str">
            <v>EQ</v>
          </cell>
          <cell r="C24">
            <v>326.60000000000002</v>
          </cell>
          <cell r="D24">
            <v>328.9</v>
          </cell>
          <cell r="E24">
            <v>323.05</v>
          </cell>
          <cell r="F24">
            <v>324.05</v>
          </cell>
          <cell r="G24">
            <v>324.3</v>
          </cell>
          <cell r="H24">
            <v>324.95</v>
          </cell>
          <cell r="I24">
            <v>1824015</v>
          </cell>
          <cell r="J24">
            <v>593102522.39999998</v>
          </cell>
          <cell r="K24">
            <v>44816</v>
          </cell>
          <cell r="L24">
            <v>21092</v>
          </cell>
        </row>
        <row r="25">
          <cell r="A25" t="str">
            <v>ABMINTLLTD</v>
          </cell>
          <cell r="B25" t="str">
            <v>BE</v>
          </cell>
          <cell r="C25">
            <v>79.25</v>
          </cell>
          <cell r="D25">
            <v>79.25</v>
          </cell>
          <cell r="E25">
            <v>79</v>
          </cell>
          <cell r="F25">
            <v>79</v>
          </cell>
          <cell r="G25">
            <v>79</v>
          </cell>
          <cell r="H25">
            <v>79.25</v>
          </cell>
          <cell r="I25">
            <v>205</v>
          </cell>
          <cell r="J25">
            <v>16208</v>
          </cell>
          <cell r="K25">
            <v>44816</v>
          </cell>
          <cell r="L25">
            <v>8</v>
          </cell>
        </row>
        <row r="26">
          <cell r="A26" t="str">
            <v>ABSLAMC</v>
          </cell>
          <cell r="B26" t="str">
            <v>EQ</v>
          </cell>
          <cell r="C26">
            <v>490.3</v>
          </cell>
          <cell r="D26">
            <v>503</v>
          </cell>
          <cell r="E26">
            <v>490</v>
          </cell>
          <cell r="F26">
            <v>494.8</v>
          </cell>
          <cell r="G26">
            <v>495</v>
          </cell>
          <cell r="H26">
            <v>473.9</v>
          </cell>
          <cell r="I26">
            <v>252634</v>
          </cell>
          <cell r="J26">
            <v>125265917.90000001</v>
          </cell>
          <cell r="K26">
            <v>44816</v>
          </cell>
          <cell r="L26">
            <v>10085</v>
          </cell>
        </row>
        <row r="27">
          <cell r="A27" t="str">
            <v>ABSLBANETF</v>
          </cell>
          <cell r="B27" t="str">
            <v>EQ</v>
          </cell>
          <cell r="C27">
            <v>41.1</v>
          </cell>
          <cell r="D27">
            <v>41.1</v>
          </cell>
          <cell r="E27">
            <v>40.21</v>
          </cell>
          <cell r="F27">
            <v>40.630000000000003</v>
          </cell>
          <cell r="G27">
            <v>40.53</v>
          </cell>
          <cell r="H27">
            <v>40.43</v>
          </cell>
          <cell r="I27">
            <v>6299</v>
          </cell>
          <cell r="J27">
            <v>255719.09</v>
          </cell>
          <cell r="K27">
            <v>44816</v>
          </cell>
          <cell r="L27">
            <v>191</v>
          </cell>
        </row>
        <row r="28">
          <cell r="A28" t="str">
            <v>ABSLNN50ET</v>
          </cell>
          <cell r="B28" t="str">
            <v>EQ</v>
          </cell>
          <cell r="C28">
            <v>45.6</v>
          </cell>
          <cell r="D28">
            <v>46.35</v>
          </cell>
          <cell r="E28">
            <v>45.2</v>
          </cell>
          <cell r="F28">
            <v>45.92</v>
          </cell>
          <cell r="G28">
            <v>45.92</v>
          </cell>
          <cell r="H28">
            <v>45.24</v>
          </cell>
          <cell r="I28">
            <v>4965</v>
          </cell>
          <cell r="J28">
            <v>227159.2</v>
          </cell>
          <cell r="K28">
            <v>44816</v>
          </cell>
          <cell r="L28">
            <v>161</v>
          </cell>
        </row>
        <row r="29">
          <cell r="A29" t="str">
            <v>ACC</v>
          </cell>
          <cell r="B29" t="str">
            <v>EQ</v>
          </cell>
          <cell r="C29">
            <v>2375</v>
          </cell>
          <cell r="D29">
            <v>2514.65</v>
          </cell>
          <cell r="E29">
            <v>2340.25</v>
          </cell>
          <cell r="F29">
            <v>2500.85</v>
          </cell>
          <cell r="G29">
            <v>2511</v>
          </cell>
          <cell r="H29">
            <v>2365.6</v>
          </cell>
          <cell r="I29">
            <v>1990854</v>
          </cell>
          <cell r="J29">
            <v>4880232501.75</v>
          </cell>
          <cell r="K29">
            <v>44816</v>
          </cell>
          <cell r="L29">
            <v>119331</v>
          </cell>
        </row>
        <row r="30">
          <cell r="A30" t="str">
            <v>ACCELYA</v>
          </cell>
          <cell r="B30" t="str">
            <v>EQ</v>
          </cell>
          <cell r="C30">
            <v>1138</v>
          </cell>
          <cell r="D30">
            <v>1175</v>
          </cell>
          <cell r="E30">
            <v>1137</v>
          </cell>
          <cell r="F30">
            <v>1167.7</v>
          </cell>
          <cell r="G30">
            <v>1165.5999999999999</v>
          </cell>
          <cell r="H30">
            <v>1128.8</v>
          </cell>
          <cell r="I30">
            <v>48142</v>
          </cell>
          <cell r="J30">
            <v>55856276.799999997</v>
          </cell>
          <cell r="K30">
            <v>44816</v>
          </cell>
          <cell r="L30">
            <v>3429</v>
          </cell>
        </row>
        <row r="31">
          <cell r="A31" t="str">
            <v>ACCURACY</v>
          </cell>
          <cell r="B31" t="str">
            <v>EQ</v>
          </cell>
          <cell r="C31">
            <v>239.7</v>
          </cell>
          <cell r="D31">
            <v>245.55</v>
          </cell>
          <cell r="E31">
            <v>236.1</v>
          </cell>
          <cell r="F31">
            <v>238.55</v>
          </cell>
          <cell r="G31">
            <v>236.55</v>
          </cell>
          <cell r="H31">
            <v>242.85</v>
          </cell>
          <cell r="I31">
            <v>44803</v>
          </cell>
          <cell r="J31">
            <v>10712861.949999999</v>
          </cell>
          <cell r="K31">
            <v>44816</v>
          </cell>
          <cell r="L31">
            <v>1039</v>
          </cell>
        </row>
        <row r="32">
          <cell r="A32" t="str">
            <v>ACE</v>
          </cell>
          <cell r="B32" t="str">
            <v>EQ</v>
          </cell>
          <cell r="C32">
            <v>307.85000000000002</v>
          </cell>
          <cell r="D32">
            <v>319.8</v>
          </cell>
          <cell r="E32">
            <v>307.3</v>
          </cell>
          <cell r="F32">
            <v>316.55</v>
          </cell>
          <cell r="G32">
            <v>315.25</v>
          </cell>
          <cell r="H32">
            <v>307.85000000000002</v>
          </cell>
          <cell r="I32">
            <v>1745723</v>
          </cell>
          <cell r="J32">
            <v>549899493.14999998</v>
          </cell>
          <cell r="K32">
            <v>44816</v>
          </cell>
          <cell r="L32">
            <v>18730</v>
          </cell>
        </row>
        <row r="33">
          <cell r="A33" t="str">
            <v>ACRYSIL</v>
          </cell>
          <cell r="B33" t="str">
            <v>EQ</v>
          </cell>
          <cell r="C33">
            <v>690.65</v>
          </cell>
          <cell r="D33">
            <v>709.9</v>
          </cell>
          <cell r="E33">
            <v>686.6</v>
          </cell>
          <cell r="F33">
            <v>699.45</v>
          </cell>
          <cell r="G33">
            <v>699</v>
          </cell>
          <cell r="H33">
            <v>685.25</v>
          </cell>
          <cell r="I33">
            <v>132466</v>
          </cell>
          <cell r="J33">
            <v>92992446.549999997</v>
          </cell>
          <cell r="K33">
            <v>44816</v>
          </cell>
          <cell r="L33">
            <v>6497</v>
          </cell>
        </row>
        <row r="34">
          <cell r="A34" t="str">
            <v>ADANIENT</v>
          </cell>
          <cell r="B34" t="str">
            <v>EQ</v>
          </cell>
          <cell r="C34">
            <v>3465</v>
          </cell>
          <cell r="D34">
            <v>3495.5</v>
          </cell>
          <cell r="E34">
            <v>3457.9</v>
          </cell>
          <cell r="F34">
            <v>3463.8</v>
          </cell>
          <cell r="G34">
            <v>3465</v>
          </cell>
          <cell r="H34">
            <v>3451.2</v>
          </cell>
          <cell r="I34">
            <v>1647756</v>
          </cell>
          <cell r="J34">
            <v>5720891708.6000004</v>
          </cell>
          <cell r="K34">
            <v>44816</v>
          </cell>
          <cell r="L34">
            <v>43847</v>
          </cell>
        </row>
        <row r="35">
          <cell r="A35" t="str">
            <v>ADANIGREEN</v>
          </cell>
          <cell r="B35" t="str">
            <v>EQ</v>
          </cell>
          <cell r="C35">
            <v>2331</v>
          </cell>
          <cell r="D35">
            <v>2365.85</v>
          </cell>
          <cell r="E35">
            <v>2316.15</v>
          </cell>
          <cell r="F35">
            <v>2355.9499999999998</v>
          </cell>
          <cell r="G35">
            <v>2358.1</v>
          </cell>
          <cell r="H35">
            <v>2315.9</v>
          </cell>
          <cell r="I35">
            <v>947489</v>
          </cell>
          <cell r="J35">
            <v>2219785156.1500001</v>
          </cell>
          <cell r="K35">
            <v>44816</v>
          </cell>
          <cell r="L35">
            <v>49291</v>
          </cell>
        </row>
        <row r="36">
          <cell r="A36" t="str">
            <v>ADANIPORTS</v>
          </cell>
          <cell r="B36" t="str">
            <v>EQ</v>
          </cell>
          <cell r="C36">
            <v>914.7</v>
          </cell>
          <cell r="D36">
            <v>942</v>
          </cell>
          <cell r="E36">
            <v>911</v>
          </cell>
          <cell r="F36">
            <v>938.5</v>
          </cell>
          <cell r="G36">
            <v>941</v>
          </cell>
          <cell r="H36">
            <v>906.85</v>
          </cell>
          <cell r="I36">
            <v>12571292</v>
          </cell>
          <cell r="J36">
            <v>11717599036.1</v>
          </cell>
          <cell r="K36">
            <v>44816</v>
          </cell>
          <cell r="L36">
            <v>194173</v>
          </cell>
        </row>
        <row r="37">
          <cell r="A37" t="str">
            <v>ADANIPOWER</v>
          </cell>
          <cell r="B37" t="str">
            <v>BE</v>
          </cell>
          <cell r="C37">
            <v>402</v>
          </cell>
          <cell r="D37">
            <v>402.9</v>
          </cell>
          <cell r="E37">
            <v>395.5</v>
          </cell>
          <cell r="F37">
            <v>397.6</v>
          </cell>
          <cell r="G37">
            <v>398.9</v>
          </cell>
          <cell r="H37">
            <v>397</v>
          </cell>
          <cell r="I37">
            <v>2022749</v>
          </cell>
          <cell r="J37">
            <v>805367202.14999998</v>
          </cell>
          <cell r="K37">
            <v>44816</v>
          </cell>
          <cell r="L37">
            <v>39611</v>
          </cell>
        </row>
        <row r="38">
          <cell r="A38" t="str">
            <v>ADANITRANS</v>
          </cell>
          <cell r="B38" t="str">
            <v>EQ</v>
          </cell>
          <cell r="C38">
            <v>3914</v>
          </cell>
          <cell r="D38">
            <v>4044.4</v>
          </cell>
          <cell r="E38">
            <v>3891.15</v>
          </cell>
          <cell r="F38">
            <v>4006</v>
          </cell>
          <cell r="G38">
            <v>3982</v>
          </cell>
          <cell r="H38">
            <v>3931.1</v>
          </cell>
          <cell r="I38">
            <v>425256</v>
          </cell>
          <cell r="J38">
            <v>1680774587.95</v>
          </cell>
          <cell r="K38">
            <v>44816</v>
          </cell>
          <cell r="L38">
            <v>23852</v>
          </cell>
        </row>
        <row r="39">
          <cell r="A39" t="str">
            <v>ADFFOODS</v>
          </cell>
          <cell r="B39" t="str">
            <v>EQ</v>
          </cell>
          <cell r="C39">
            <v>714.6</v>
          </cell>
          <cell r="D39">
            <v>720</v>
          </cell>
          <cell r="E39">
            <v>705</v>
          </cell>
          <cell r="F39">
            <v>708.75</v>
          </cell>
          <cell r="G39">
            <v>705.3</v>
          </cell>
          <cell r="H39">
            <v>711.55</v>
          </cell>
          <cell r="I39">
            <v>12509</v>
          </cell>
          <cell r="J39">
            <v>8903400.5500000007</v>
          </cell>
          <cell r="K39">
            <v>44816</v>
          </cell>
          <cell r="L39">
            <v>1013</v>
          </cell>
        </row>
        <row r="40">
          <cell r="A40" t="str">
            <v>ADL</v>
          </cell>
          <cell r="B40" t="str">
            <v>BE</v>
          </cell>
          <cell r="C40">
            <v>71.75</v>
          </cell>
          <cell r="D40">
            <v>77.75</v>
          </cell>
          <cell r="E40">
            <v>71.75</v>
          </cell>
          <cell r="F40">
            <v>74.849999999999994</v>
          </cell>
          <cell r="G40">
            <v>75.900000000000006</v>
          </cell>
          <cell r="H40">
            <v>75.5</v>
          </cell>
          <cell r="I40">
            <v>9944</v>
          </cell>
          <cell r="J40">
            <v>725574.9</v>
          </cell>
          <cell r="K40">
            <v>44816</v>
          </cell>
          <cell r="L40">
            <v>104</v>
          </cell>
        </row>
        <row r="41">
          <cell r="A41" t="str">
            <v>ADORWELD</v>
          </cell>
          <cell r="B41" t="str">
            <v>EQ</v>
          </cell>
          <cell r="C41">
            <v>945.85</v>
          </cell>
          <cell r="D41">
            <v>954.25</v>
          </cell>
          <cell r="E41">
            <v>933.75</v>
          </cell>
          <cell r="F41">
            <v>944.05</v>
          </cell>
          <cell r="G41">
            <v>943</v>
          </cell>
          <cell r="H41">
            <v>936.35</v>
          </cell>
          <cell r="I41">
            <v>21242</v>
          </cell>
          <cell r="J41">
            <v>20057291.100000001</v>
          </cell>
          <cell r="K41">
            <v>44816</v>
          </cell>
          <cell r="L41">
            <v>2145</v>
          </cell>
        </row>
        <row r="42">
          <cell r="A42" t="str">
            <v>ADROITINFO</v>
          </cell>
          <cell r="B42" t="str">
            <v>BE</v>
          </cell>
          <cell r="C42">
            <v>17.8</v>
          </cell>
          <cell r="D42">
            <v>17.8</v>
          </cell>
          <cell r="E42">
            <v>16.899999999999999</v>
          </cell>
          <cell r="F42">
            <v>17.3</v>
          </cell>
          <cell r="G42">
            <v>17.45</v>
          </cell>
          <cell r="H42">
            <v>17.350000000000001</v>
          </cell>
          <cell r="I42">
            <v>11130</v>
          </cell>
          <cell r="J42">
            <v>192979.4</v>
          </cell>
          <cell r="K42">
            <v>44816</v>
          </cell>
          <cell r="L42">
            <v>100</v>
          </cell>
        </row>
        <row r="43">
          <cell r="A43" t="str">
            <v>ADSL</v>
          </cell>
          <cell r="B43" t="str">
            <v>EQ</v>
          </cell>
          <cell r="C43">
            <v>114.45</v>
          </cell>
          <cell r="D43">
            <v>114.9</v>
          </cell>
          <cell r="E43">
            <v>113.1</v>
          </cell>
          <cell r="F43">
            <v>113.9</v>
          </cell>
          <cell r="G43">
            <v>114</v>
          </cell>
          <cell r="H43">
            <v>113.35</v>
          </cell>
          <cell r="I43">
            <v>132734</v>
          </cell>
          <cell r="J43">
            <v>15131960.800000001</v>
          </cell>
          <cell r="K43">
            <v>44816</v>
          </cell>
          <cell r="L43">
            <v>1994</v>
          </cell>
        </row>
        <row r="44">
          <cell r="A44" t="str">
            <v>ADVANIHOTR</v>
          </cell>
          <cell r="B44" t="str">
            <v>EQ</v>
          </cell>
          <cell r="C44">
            <v>84</v>
          </cell>
          <cell r="D44">
            <v>84.65</v>
          </cell>
          <cell r="E44">
            <v>83</v>
          </cell>
          <cell r="F44">
            <v>83.35</v>
          </cell>
          <cell r="G44">
            <v>83</v>
          </cell>
          <cell r="H44">
            <v>83.85</v>
          </cell>
          <cell r="I44">
            <v>28847</v>
          </cell>
          <cell r="J44">
            <v>2414460.6</v>
          </cell>
          <cell r="K44">
            <v>44816</v>
          </cell>
          <cell r="L44">
            <v>667</v>
          </cell>
        </row>
        <row r="45">
          <cell r="A45" t="str">
            <v>ADVENZYMES</v>
          </cell>
          <cell r="B45" t="str">
            <v>EQ</v>
          </cell>
          <cell r="C45">
            <v>277.89999999999998</v>
          </cell>
          <cell r="D45">
            <v>282</v>
          </cell>
          <cell r="E45">
            <v>276</v>
          </cell>
          <cell r="F45">
            <v>276.85000000000002</v>
          </cell>
          <cell r="G45">
            <v>277</v>
          </cell>
          <cell r="H45">
            <v>276.5</v>
          </cell>
          <cell r="I45">
            <v>108121</v>
          </cell>
          <cell r="J45">
            <v>30145707.800000001</v>
          </cell>
          <cell r="K45">
            <v>44816</v>
          </cell>
          <cell r="L45">
            <v>2859</v>
          </cell>
        </row>
        <row r="46">
          <cell r="A46" t="str">
            <v>AEGISCHEM</v>
          </cell>
          <cell r="B46" t="str">
            <v>EQ</v>
          </cell>
          <cell r="C46">
            <v>282</v>
          </cell>
          <cell r="D46">
            <v>282.95</v>
          </cell>
          <cell r="E46">
            <v>275.45</v>
          </cell>
          <cell r="F46">
            <v>275.8</v>
          </cell>
          <cell r="G46">
            <v>276</v>
          </cell>
          <cell r="H46">
            <v>279.8</v>
          </cell>
          <cell r="I46">
            <v>375399</v>
          </cell>
          <cell r="J46">
            <v>104117195</v>
          </cell>
          <cell r="K46">
            <v>44816</v>
          </cell>
          <cell r="L46">
            <v>7163</v>
          </cell>
        </row>
        <row r="47">
          <cell r="A47" t="str">
            <v>AETHER</v>
          </cell>
          <cell r="B47" t="str">
            <v>EQ</v>
          </cell>
          <cell r="C47">
            <v>892</v>
          </cell>
          <cell r="D47">
            <v>894.9</v>
          </cell>
          <cell r="E47">
            <v>882.5</v>
          </cell>
          <cell r="F47">
            <v>890.05</v>
          </cell>
          <cell r="G47">
            <v>890</v>
          </cell>
          <cell r="H47">
            <v>880.05</v>
          </cell>
          <cell r="I47">
            <v>61189</v>
          </cell>
          <cell r="J47">
            <v>54433482.049999997</v>
          </cell>
          <cell r="K47">
            <v>44816</v>
          </cell>
          <cell r="L47">
            <v>5799</v>
          </cell>
        </row>
        <row r="48">
          <cell r="A48" t="str">
            <v>AFFLE</v>
          </cell>
          <cell r="B48" t="str">
            <v>EQ</v>
          </cell>
          <cell r="C48">
            <v>1322</v>
          </cell>
          <cell r="D48">
            <v>1350</v>
          </cell>
          <cell r="E48">
            <v>1319.45</v>
          </cell>
          <cell r="F48">
            <v>1325.65</v>
          </cell>
          <cell r="G48">
            <v>1328</v>
          </cell>
          <cell r="H48">
            <v>1309.0999999999999</v>
          </cell>
          <cell r="I48">
            <v>362645</v>
          </cell>
          <cell r="J48">
            <v>484589179.25</v>
          </cell>
          <cell r="K48">
            <v>44816</v>
          </cell>
          <cell r="L48">
            <v>16790</v>
          </cell>
        </row>
        <row r="49">
          <cell r="A49" t="str">
            <v>AGARIND</v>
          </cell>
          <cell r="B49" t="str">
            <v>EQ</v>
          </cell>
          <cell r="C49">
            <v>660</v>
          </cell>
          <cell r="D49">
            <v>662.6</v>
          </cell>
          <cell r="E49">
            <v>646.35</v>
          </cell>
          <cell r="F49">
            <v>649.65</v>
          </cell>
          <cell r="G49">
            <v>653</v>
          </cell>
          <cell r="H49">
            <v>656.9</v>
          </cell>
          <cell r="I49">
            <v>37507</v>
          </cell>
          <cell r="J49">
            <v>24511086.949999999</v>
          </cell>
          <cell r="K49">
            <v>44816</v>
          </cell>
          <cell r="L49">
            <v>2386</v>
          </cell>
        </row>
        <row r="50">
          <cell r="A50" t="str">
            <v>AGI</v>
          </cell>
          <cell r="B50" t="str">
            <v>EQ</v>
          </cell>
          <cell r="C50">
            <v>368.3</v>
          </cell>
          <cell r="D50">
            <v>373.75</v>
          </cell>
          <cell r="E50">
            <v>356.7</v>
          </cell>
          <cell r="F50">
            <v>360.7</v>
          </cell>
          <cell r="G50">
            <v>360.95</v>
          </cell>
          <cell r="H50">
            <v>366.45</v>
          </cell>
          <cell r="I50">
            <v>252780</v>
          </cell>
          <cell r="J50">
            <v>92246228.950000003</v>
          </cell>
          <cell r="K50">
            <v>44816</v>
          </cell>
          <cell r="L50">
            <v>7400</v>
          </cell>
        </row>
        <row r="51">
          <cell r="A51" t="str">
            <v>AGRITECH</v>
          </cell>
          <cell r="B51" t="str">
            <v>BE</v>
          </cell>
          <cell r="C51">
            <v>90.15</v>
          </cell>
          <cell r="D51">
            <v>95</v>
          </cell>
          <cell r="E51">
            <v>90.15</v>
          </cell>
          <cell r="F51">
            <v>94.85</v>
          </cell>
          <cell r="G51">
            <v>94.85</v>
          </cell>
          <cell r="H51">
            <v>90.5</v>
          </cell>
          <cell r="I51">
            <v>3057</v>
          </cell>
          <cell r="J51">
            <v>286763.5</v>
          </cell>
          <cell r="K51">
            <v>44816</v>
          </cell>
          <cell r="L51">
            <v>77</v>
          </cell>
        </row>
        <row r="52">
          <cell r="A52" t="str">
            <v>AGROPHOS</v>
          </cell>
          <cell r="B52" t="str">
            <v>EQ</v>
          </cell>
          <cell r="C52">
            <v>41.55</v>
          </cell>
          <cell r="D52">
            <v>41.6</v>
          </cell>
          <cell r="E52">
            <v>39.1</v>
          </cell>
          <cell r="F52">
            <v>39.950000000000003</v>
          </cell>
          <cell r="G52">
            <v>40.450000000000003</v>
          </cell>
          <cell r="H52">
            <v>40.75</v>
          </cell>
          <cell r="I52">
            <v>142515</v>
          </cell>
          <cell r="J52">
            <v>5768974.4500000002</v>
          </cell>
          <cell r="K52">
            <v>44816</v>
          </cell>
          <cell r="L52">
            <v>788</v>
          </cell>
        </row>
        <row r="53">
          <cell r="A53" t="str">
            <v>AGSTRA</v>
          </cell>
          <cell r="B53" t="str">
            <v>EQ</v>
          </cell>
          <cell r="C53">
            <v>83.9</v>
          </cell>
          <cell r="D53">
            <v>85</v>
          </cell>
          <cell r="E53">
            <v>82.7</v>
          </cell>
          <cell r="F53">
            <v>83.35</v>
          </cell>
          <cell r="G53">
            <v>83.75</v>
          </cell>
          <cell r="H53">
            <v>83.9</v>
          </cell>
          <cell r="I53">
            <v>277169</v>
          </cell>
          <cell r="J53">
            <v>23229278.199999999</v>
          </cell>
          <cell r="K53">
            <v>44816</v>
          </cell>
          <cell r="L53">
            <v>3265</v>
          </cell>
        </row>
        <row r="54">
          <cell r="A54" t="str">
            <v>AHLADA</v>
          </cell>
          <cell r="B54" t="str">
            <v>EQ</v>
          </cell>
          <cell r="C54">
            <v>127.95</v>
          </cell>
          <cell r="D54">
            <v>128.80000000000001</v>
          </cell>
          <cell r="E54">
            <v>123.1</v>
          </cell>
          <cell r="F54">
            <v>123.85</v>
          </cell>
          <cell r="G54">
            <v>123.2</v>
          </cell>
          <cell r="H54">
            <v>125.1</v>
          </cell>
          <cell r="I54">
            <v>17859</v>
          </cell>
          <cell r="J54">
            <v>2234491.2999999998</v>
          </cell>
          <cell r="K54">
            <v>44816</v>
          </cell>
          <cell r="L54">
            <v>300</v>
          </cell>
        </row>
        <row r="55">
          <cell r="A55" t="str">
            <v>AHLEAST</v>
          </cell>
          <cell r="B55" t="str">
            <v>EQ</v>
          </cell>
          <cell r="C55">
            <v>276</v>
          </cell>
          <cell r="D55">
            <v>308.35000000000002</v>
          </cell>
          <cell r="E55">
            <v>276</v>
          </cell>
          <cell r="F55">
            <v>288.60000000000002</v>
          </cell>
          <cell r="G55">
            <v>292</v>
          </cell>
          <cell r="H55">
            <v>269.10000000000002</v>
          </cell>
          <cell r="I55">
            <v>69859</v>
          </cell>
          <cell r="J55">
            <v>20596308.050000001</v>
          </cell>
          <cell r="K55">
            <v>44816</v>
          </cell>
          <cell r="L55">
            <v>1876</v>
          </cell>
        </row>
        <row r="56">
          <cell r="A56" t="str">
            <v>AHLUCONT</v>
          </cell>
          <cell r="B56" t="str">
            <v>EQ</v>
          </cell>
          <cell r="C56">
            <v>477.4</v>
          </cell>
          <cell r="D56">
            <v>484.65</v>
          </cell>
          <cell r="E56">
            <v>458</v>
          </cell>
          <cell r="F56">
            <v>460.75</v>
          </cell>
          <cell r="G56">
            <v>463</v>
          </cell>
          <cell r="H56">
            <v>474.95</v>
          </cell>
          <cell r="I56">
            <v>22379</v>
          </cell>
          <cell r="J56">
            <v>10486345</v>
          </cell>
          <cell r="K56">
            <v>44816</v>
          </cell>
          <cell r="L56">
            <v>2071</v>
          </cell>
        </row>
        <row r="57">
          <cell r="A57" t="str">
            <v>AIAENG</v>
          </cell>
          <cell r="B57" t="str">
            <v>EQ</v>
          </cell>
          <cell r="C57">
            <v>2560</v>
          </cell>
          <cell r="D57">
            <v>2638</v>
          </cell>
          <cell r="E57">
            <v>2559.85</v>
          </cell>
          <cell r="F57">
            <v>2612.6</v>
          </cell>
          <cell r="G57">
            <v>2610.35</v>
          </cell>
          <cell r="H57">
            <v>2548.75</v>
          </cell>
          <cell r="I57">
            <v>41346</v>
          </cell>
          <cell r="J57">
            <v>107641021.25</v>
          </cell>
          <cell r="K57">
            <v>44816</v>
          </cell>
          <cell r="L57">
            <v>5692</v>
          </cell>
        </row>
        <row r="58">
          <cell r="A58" t="str">
            <v>AIRAN</v>
          </cell>
          <cell r="B58" t="str">
            <v>EQ</v>
          </cell>
          <cell r="C58">
            <v>18.899999999999999</v>
          </cell>
          <cell r="D58">
            <v>19.2</v>
          </cell>
          <cell r="E58">
            <v>18.7</v>
          </cell>
          <cell r="F58">
            <v>18.75</v>
          </cell>
          <cell r="G58">
            <v>18.7</v>
          </cell>
          <cell r="H58">
            <v>18.899999999999999</v>
          </cell>
          <cell r="I58">
            <v>479021</v>
          </cell>
          <cell r="J58">
            <v>9054495.5</v>
          </cell>
          <cell r="K58">
            <v>44816</v>
          </cell>
          <cell r="L58">
            <v>1703</v>
          </cell>
        </row>
        <row r="59">
          <cell r="A59" t="str">
            <v>AIROLAM</v>
          </cell>
          <cell r="B59" t="str">
            <v>EQ</v>
          </cell>
          <cell r="C59">
            <v>74.45</v>
          </cell>
          <cell r="D59">
            <v>76.45</v>
          </cell>
          <cell r="E59">
            <v>73.099999999999994</v>
          </cell>
          <cell r="F59">
            <v>74.45</v>
          </cell>
          <cell r="G59">
            <v>74.5</v>
          </cell>
          <cell r="H59">
            <v>73.650000000000006</v>
          </cell>
          <cell r="I59">
            <v>17030</v>
          </cell>
          <cell r="J59">
            <v>1273619.75</v>
          </cell>
          <cell r="K59">
            <v>44816</v>
          </cell>
          <cell r="L59">
            <v>259</v>
          </cell>
        </row>
        <row r="60">
          <cell r="A60" t="str">
            <v>AJANTPHARM</v>
          </cell>
          <cell r="B60" t="str">
            <v>EQ</v>
          </cell>
          <cell r="C60">
            <v>1399</v>
          </cell>
          <cell r="D60">
            <v>1400.45</v>
          </cell>
          <cell r="E60">
            <v>1360</v>
          </cell>
          <cell r="F60">
            <v>1384.9</v>
          </cell>
          <cell r="G60">
            <v>1386.95</v>
          </cell>
          <cell r="H60">
            <v>1393.8</v>
          </cell>
          <cell r="I60">
            <v>95830</v>
          </cell>
          <cell r="J60">
            <v>131872811.59999999</v>
          </cell>
          <cell r="K60">
            <v>44816</v>
          </cell>
          <cell r="L60">
            <v>8144</v>
          </cell>
        </row>
        <row r="61">
          <cell r="A61" t="str">
            <v>AJMERA</v>
          </cell>
          <cell r="B61" t="str">
            <v>EQ</v>
          </cell>
          <cell r="C61">
            <v>274.05</v>
          </cell>
          <cell r="D61">
            <v>292.7</v>
          </cell>
          <cell r="E61">
            <v>274.05</v>
          </cell>
          <cell r="F61">
            <v>283</v>
          </cell>
          <cell r="G61">
            <v>279</v>
          </cell>
          <cell r="H61">
            <v>272.95</v>
          </cell>
          <cell r="I61">
            <v>188333</v>
          </cell>
          <cell r="J61">
            <v>53150560.100000001</v>
          </cell>
          <cell r="K61">
            <v>44816</v>
          </cell>
          <cell r="L61">
            <v>3870</v>
          </cell>
        </row>
        <row r="62">
          <cell r="A62" t="str">
            <v>AJOONI</v>
          </cell>
          <cell r="B62" t="str">
            <v>EQ</v>
          </cell>
          <cell r="C62">
            <v>41.85</v>
          </cell>
          <cell r="D62">
            <v>41.85</v>
          </cell>
          <cell r="E62">
            <v>40.65</v>
          </cell>
          <cell r="F62">
            <v>41.1</v>
          </cell>
          <cell r="G62">
            <v>41.1</v>
          </cell>
          <cell r="H62">
            <v>40.9</v>
          </cell>
          <cell r="I62">
            <v>291933</v>
          </cell>
          <cell r="J62">
            <v>11968855.800000001</v>
          </cell>
          <cell r="K62">
            <v>44816</v>
          </cell>
          <cell r="L62">
            <v>1158</v>
          </cell>
        </row>
        <row r="63">
          <cell r="A63" t="str">
            <v>AJRINFRA</v>
          </cell>
          <cell r="B63" t="str">
            <v>EQ</v>
          </cell>
          <cell r="C63">
            <v>1.85</v>
          </cell>
          <cell r="D63">
            <v>1.95</v>
          </cell>
          <cell r="E63">
            <v>1.85</v>
          </cell>
          <cell r="F63">
            <v>1.95</v>
          </cell>
          <cell r="G63">
            <v>1.95</v>
          </cell>
          <cell r="H63">
            <v>1.9</v>
          </cell>
          <cell r="I63">
            <v>4380463</v>
          </cell>
          <cell r="J63">
            <v>8280851</v>
          </cell>
          <cell r="K63">
            <v>44816</v>
          </cell>
          <cell r="L63">
            <v>1340</v>
          </cell>
        </row>
        <row r="64">
          <cell r="A64" t="str">
            <v>AKASH</v>
          </cell>
          <cell r="B64" t="str">
            <v>BE</v>
          </cell>
          <cell r="C64">
            <v>45.5</v>
          </cell>
          <cell r="D64">
            <v>47</v>
          </cell>
          <cell r="E64">
            <v>44.2</v>
          </cell>
          <cell r="F64">
            <v>45.5</v>
          </cell>
          <cell r="G64">
            <v>45.35</v>
          </cell>
          <cell r="H64">
            <v>45.9</v>
          </cell>
          <cell r="I64">
            <v>252846</v>
          </cell>
          <cell r="J64">
            <v>11476662.050000001</v>
          </cell>
          <cell r="K64">
            <v>44816</v>
          </cell>
          <cell r="L64">
            <v>267</v>
          </cell>
        </row>
        <row r="65">
          <cell r="A65" t="str">
            <v>AKG</v>
          </cell>
          <cell r="B65" t="str">
            <v>EQ</v>
          </cell>
          <cell r="C65">
            <v>63.1</v>
          </cell>
          <cell r="D65">
            <v>63.4</v>
          </cell>
          <cell r="E65">
            <v>60.6</v>
          </cell>
          <cell r="F65">
            <v>61.75</v>
          </cell>
          <cell r="G65">
            <v>61</v>
          </cell>
          <cell r="H65">
            <v>63.1</v>
          </cell>
          <cell r="I65">
            <v>10883</v>
          </cell>
          <cell r="J65">
            <v>682230.5</v>
          </cell>
          <cell r="K65">
            <v>44816</v>
          </cell>
          <cell r="L65">
            <v>147</v>
          </cell>
        </row>
        <row r="66">
          <cell r="A66" t="str">
            <v>AKSHAR</v>
          </cell>
          <cell r="B66" t="str">
            <v>EQ</v>
          </cell>
          <cell r="C66">
            <v>120.5</v>
          </cell>
          <cell r="D66">
            <v>123.65</v>
          </cell>
          <cell r="E66">
            <v>117</v>
          </cell>
          <cell r="F66">
            <v>117.95</v>
          </cell>
          <cell r="G66">
            <v>117.9</v>
          </cell>
          <cell r="H66">
            <v>120.15</v>
          </cell>
          <cell r="I66">
            <v>75266</v>
          </cell>
          <cell r="J66">
            <v>8918860.9000000004</v>
          </cell>
          <cell r="K66">
            <v>44816</v>
          </cell>
          <cell r="L66">
            <v>744</v>
          </cell>
        </row>
        <row r="67">
          <cell r="A67" t="str">
            <v>AKSHARCHEM</v>
          </cell>
          <cell r="B67" t="str">
            <v>EQ</v>
          </cell>
          <cell r="C67">
            <v>376.9</v>
          </cell>
          <cell r="D67">
            <v>383.95</v>
          </cell>
          <cell r="E67">
            <v>376.6</v>
          </cell>
          <cell r="F67">
            <v>379.5</v>
          </cell>
          <cell r="G67">
            <v>379.95</v>
          </cell>
          <cell r="H67">
            <v>374.8</v>
          </cell>
          <cell r="I67">
            <v>26229</v>
          </cell>
          <cell r="J67">
            <v>9973348.4499999993</v>
          </cell>
          <cell r="K67">
            <v>44816</v>
          </cell>
          <cell r="L67">
            <v>1573</v>
          </cell>
        </row>
        <row r="68">
          <cell r="A68" t="str">
            <v>AKSHOPTFBR</v>
          </cell>
          <cell r="B68" t="str">
            <v>EQ</v>
          </cell>
          <cell r="C68">
            <v>12.3</v>
          </cell>
          <cell r="D68">
            <v>13.4</v>
          </cell>
          <cell r="E68">
            <v>12.25</v>
          </cell>
          <cell r="F68">
            <v>13.4</v>
          </cell>
          <cell r="G68">
            <v>13.4</v>
          </cell>
          <cell r="H68">
            <v>12.2</v>
          </cell>
          <cell r="I68">
            <v>1286890</v>
          </cell>
          <cell r="J68">
            <v>16905664.149999999</v>
          </cell>
          <cell r="K68">
            <v>44816</v>
          </cell>
          <cell r="L68">
            <v>1454</v>
          </cell>
        </row>
        <row r="69">
          <cell r="A69" t="str">
            <v>AKZOINDIA</v>
          </cell>
          <cell r="B69" t="str">
            <v>EQ</v>
          </cell>
          <cell r="C69">
            <v>2019.35</v>
          </cell>
          <cell r="D69">
            <v>2035.05</v>
          </cell>
          <cell r="E69">
            <v>1990</v>
          </cell>
          <cell r="F69">
            <v>1996.65</v>
          </cell>
          <cell r="G69">
            <v>1993</v>
          </cell>
          <cell r="H69">
            <v>2019.35</v>
          </cell>
          <cell r="I69">
            <v>19054</v>
          </cell>
          <cell r="J69">
            <v>38339131</v>
          </cell>
          <cell r="K69">
            <v>44816</v>
          </cell>
          <cell r="L69">
            <v>2315</v>
          </cell>
        </row>
        <row r="70">
          <cell r="A70" t="str">
            <v>ALANKIT</v>
          </cell>
          <cell r="B70" t="str">
            <v>EQ</v>
          </cell>
          <cell r="C70">
            <v>13.2</v>
          </cell>
          <cell r="D70">
            <v>13.2</v>
          </cell>
          <cell r="E70">
            <v>12.6</v>
          </cell>
          <cell r="F70">
            <v>13.05</v>
          </cell>
          <cell r="G70">
            <v>13.1</v>
          </cell>
          <cell r="H70">
            <v>13.05</v>
          </cell>
          <cell r="I70">
            <v>269910</v>
          </cell>
          <cell r="J70">
            <v>3516123.1</v>
          </cell>
          <cell r="K70">
            <v>44816</v>
          </cell>
          <cell r="L70">
            <v>876</v>
          </cell>
        </row>
        <row r="71">
          <cell r="A71" t="str">
            <v>ALBERTDAVD</v>
          </cell>
          <cell r="B71" t="str">
            <v>EQ</v>
          </cell>
          <cell r="C71">
            <v>549</v>
          </cell>
          <cell r="D71">
            <v>569.79999999999995</v>
          </cell>
          <cell r="E71">
            <v>549</v>
          </cell>
          <cell r="F71">
            <v>565.85</v>
          </cell>
          <cell r="G71">
            <v>567.20000000000005</v>
          </cell>
          <cell r="H71">
            <v>553.5</v>
          </cell>
          <cell r="I71">
            <v>13217</v>
          </cell>
          <cell r="J71">
            <v>7430988.7999999998</v>
          </cell>
          <cell r="K71">
            <v>44816</v>
          </cell>
          <cell r="L71">
            <v>805</v>
          </cell>
        </row>
        <row r="72">
          <cell r="A72" t="str">
            <v>ALEMBICLTD</v>
          </cell>
          <cell r="B72" t="str">
            <v>EQ</v>
          </cell>
          <cell r="C72">
            <v>74.95</v>
          </cell>
          <cell r="D72">
            <v>75</v>
          </cell>
          <cell r="E72">
            <v>72.349999999999994</v>
          </cell>
          <cell r="F72">
            <v>73.650000000000006</v>
          </cell>
          <cell r="G72">
            <v>73.650000000000006</v>
          </cell>
          <cell r="H72">
            <v>76.2</v>
          </cell>
          <cell r="I72">
            <v>361384</v>
          </cell>
          <cell r="J72">
            <v>26669232.300000001</v>
          </cell>
          <cell r="K72">
            <v>44816</v>
          </cell>
          <cell r="L72">
            <v>4038</v>
          </cell>
        </row>
        <row r="73">
          <cell r="A73" t="str">
            <v>ALICON</v>
          </cell>
          <cell r="B73" t="str">
            <v>EQ</v>
          </cell>
          <cell r="C73">
            <v>864</v>
          </cell>
          <cell r="D73">
            <v>877.75</v>
          </cell>
          <cell r="E73">
            <v>845</v>
          </cell>
          <cell r="F73">
            <v>852.35</v>
          </cell>
          <cell r="G73">
            <v>853.75</v>
          </cell>
          <cell r="H73">
            <v>851.4</v>
          </cell>
          <cell r="I73">
            <v>11236</v>
          </cell>
          <cell r="J73">
            <v>9676502.1999999993</v>
          </cell>
          <cell r="K73">
            <v>44816</v>
          </cell>
          <cell r="L73">
            <v>1366</v>
          </cell>
        </row>
        <row r="74">
          <cell r="A74" t="str">
            <v>ALKALI</v>
          </cell>
          <cell r="B74" t="str">
            <v>EQ</v>
          </cell>
          <cell r="C74">
            <v>94.7</v>
          </cell>
          <cell r="D74">
            <v>99.6</v>
          </cell>
          <cell r="E74">
            <v>93.2</v>
          </cell>
          <cell r="F74">
            <v>93.8</v>
          </cell>
          <cell r="G74">
            <v>93.2</v>
          </cell>
          <cell r="H74">
            <v>93.3</v>
          </cell>
          <cell r="I74">
            <v>23637</v>
          </cell>
          <cell r="J74">
            <v>2245253.85</v>
          </cell>
          <cell r="K74">
            <v>44816</v>
          </cell>
          <cell r="L74">
            <v>514</v>
          </cell>
        </row>
        <row r="75">
          <cell r="A75" t="str">
            <v>ALKEM</v>
          </cell>
          <cell r="B75" t="str">
            <v>EQ</v>
          </cell>
          <cell r="C75">
            <v>3196</v>
          </cell>
          <cell r="D75">
            <v>3225.75</v>
          </cell>
          <cell r="E75">
            <v>3191.65</v>
          </cell>
          <cell r="F75">
            <v>3205.95</v>
          </cell>
          <cell r="G75">
            <v>3206.75</v>
          </cell>
          <cell r="H75">
            <v>3198.65</v>
          </cell>
          <cell r="I75">
            <v>40336</v>
          </cell>
          <cell r="J75">
            <v>129475299.45</v>
          </cell>
          <cell r="K75">
            <v>44816</v>
          </cell>
          <cell r="L75">
            <v>4904</v>
          </cell>
        </row>
        <row r="76">
          <cell r="A76" t="str">
            <v>ALKYLAMINE</v>
          </cell>
          <cell r="B76" t="str">
            <v>EQ</v>
          </cell>
          <cell r="C76">
            <v>3069</v>
          </cell>
          <cell r="D76">
            <v>3069</v>
          </cell>
          <cell r="E76">
            <v>3023</v>
          </cell>
          <cell r="F76">
            <v>3030.5</v>
          </cell>
          <cell r="G76">
            <v>3033.85</v>
          </cell>
          <cell r="H76">
            <v>3014.9</v>
          </cell>
          <cell r="I76">
            <v>39933</v>
          </cell>
          <cell r="J76">
            <v>121166132.25</v>
          </cell>
          <cell r="K76">
            <v>44816</v>
          </cell>
          <cell r="L76">
            <v>9160</v>
          </cell>
        </row>
        <row r="77">
          <cell r="A77" t="str">
            <v>ALLCARGO</v>
          </cell>
          <cell r="B77" t="str">
            <v>EQ</v>
          </cell>
          <cell r="C77">
            <v>394</v>
          </cell>
          <cell r="D77">
            <v>397.05</v>
          </cell>
          <cell r="E77">
            <v>375.85</v>
          </cell>
          <cell r="F77">
            <v>378.75</v>
          </cell>
          <cell r="G77">
            <v>378.5</v>
          </cell>
          <cell r="H77">
            <v>381.55</v>
          </cell>
          <cell r="I77">
            <v>3073145</v>
          </cell>
          <cell r="J77">
            <v>1189210118.7</v>
          </cell>
          <cell r="K77">
            <v>44816</v>
          </cell>
          <cell r="L77">
            <v>48274</v>
          </cell>
        </row>
        <row r="78">
          <cell r="A78" t="str">
            <v>ALLSEC</v>
          </cell>
          <cell r="B78" t="str">
            <v>EQ</v>
          </cell>
          <cell r="C78">
            <v>537.79999999999995</v>
          </cell>
          <cell r="D78">
            <v>541.04999999999995</v>
          </cell>
          <cell r="E78">
            <v>527</v>
          </cell>
          <cell r="F78">
            <v>537.29999999999995</v>
          </cell>
          <cell r="G78">
            <v>538.6</v>
          </cell>
          <cell r="H78">
            <v>533.45000000000005</v>
          </cell>
          <cell r="I78">
            <v>38099</v>
          </cell>
          <cell r="J78">
            <v>20358547.800000001</v>
          </cell>
          <cell r="K78">
            <v>44816</v>
          </cell>
          <cell r="L78">
            <v>537</v>
          </cell>
        </row>
        <row r="79">
          <cell r="A79" t="str">
            <v>ALMONDZ</v>
          </cell>
          <cell r="B79" t="str">
            <v>EQ</v>
          </cell>
          <cell r="C79">
            <v>87.85</v>
          </cell>
          <cell r="D79">
            <v>89.95</v>
          </cell>
          <cell r="E79">
            <v>86.55</v>
          </cell>
          <cell r="F79">
            <v>87.65</v>
          </cell>
          <cell r="G79">
            <v>88</v>
          </cell>
          <cell r="H79">
            <v>86.15</v>
          </cell>
          <cell r="I79">
            <v>8266</v>
          </cell>
          <cell r="J79">
            <v>728509.35</v>
          </cell>
          <cell r="K79">
            <v>44816</v>
          </cell>
          <cell r="L79">
            <v>189</v>
          </cell>
        </row>
        <row r="80">
          <cell r="A80" t="str">
            <v>ALOKINDS</v>
          </cell>
          <cell r="B80" t="str">
            <v>BE</v>
          </cell>
          <cell r="C80">
            <v>20.7</v>
          </cell>
          <cell r="D80">
            <v>20.9</v>
          </cell>
          <cell r="E80">
            <v>20.3</v>
          </cell>
          <cell r="F80">
            <v>20.5</v>
          </cell>
          <cell r="G80">
            <v>20.6</v>
          </cell>
          <cell r="H80">
            <v>20.5</v>
          </cell>
          <cell r="I80">
            <v>2931195</v>
          </cell>
          <cell r="J80">
            <v>60391700.799999997</v>
          </cell>
          <cell r="K80">
            <v>44816</v>
          </cell>
          <cell r="L80">
            <v>5615</v>
          </cell>
        </row>
        <row r="81">
          <cell r="A81" t="str">
            <v>ALPA</v>
          </cell>
          <cell r="B81" t="str">
            <v>EQ</v>
          </cell>
          <cell r="C81">
            <v>65.900000000000006</v>
          </cell>
          <cell r="D81">
            <v>67.349999999999994</v>
          </cell>
          <cell r="E81">
            <v>65.55</v>
          </cell>
          <cell r="F81">
            <v>66.45</v>
          </cell>
          <cell r="G81">
            <v>66.3</v>
          </cell>
          <cell r="H81">
            <v>65.3</v>
          </cell>
          <cell r="I81">
            <v>64970</v>
          </cell>
          <cell r="J81">
            <v>4319898</v>
          </cell>
          <cell r="K81">
            <v>44816</v>
          </cell>
          <cell r="L81">
            <v>709</v>
          </cell>
        </row>
        <row r="82">
          <cell r="A82" t="str">
            <v>ALPHAGEO</v>
          </cell>
          <cell r="B82" t="str">
            <v>EQ</v>
          </cell>
          <cell r="C82">
            <v>336</v>
          </cell>
          <cell r="D82">
            <v>336</v>
          </cell>
          <cell r="E82">
            <v>324.25</v>
          </cell>
          <cell r="F82">
            <v>331.3</v>
          </cell>
          <cell r="G82">
            <v>327.25</v>
          </cell>
          <cell r="H82">
            <v>329.8</v>
          </cell>
          <cell r="I82">
            <v>34733</v>
          </cell>
          <cell r="J82">
            <v>11469444.449999999</v>
          </cell>
          <cell r="K82">
            <v>44816</v>
          </cell>
          <cell r="L82">
            <v>2138</v>
          </cell>
        </row>
        <row r="83">
          <cell r="A83" t="str">
            <v>ALPSINDUS</v>
          </cell>
          <cell r="B83" t="str">
            <v>BE</v>
          </cell>
          <cell r="C83">
            <v>2.4</v>
          </cell>
          <cell r="D83">
            <v>2.4</v>
          </cell>
          <cell r="E83">
            <v>2.2999999999999998</v>
          </cell>
          <cell r="F83">
            <v>2.4</v>
          </cell>
          <cell r="G83">
            <v>2.4</v>
          </cell>
          <cell r="H83">
            <v>2.2999999999999998</v>
          </cell>
          <cell r="I83">
            <v>388512</v>
          </cell>
          <cell r="J83">
            <v>912664.35</v>
          </cell>
          <cell r="K83">
            <v>44816</v>
          </cell>
          <cell r="L83">
            <v>293</v>
          </cell>
        </row>
        <row r="84">
          <cell r="A84" t="str">
            <v>AMARAJABAT</v>
          </cell>
          <cell r="B84" t="str">
            <v>EQ</v>
          </cell>
          <cell r="C84">
            <v>539.95000000000005</v>
          </cell>
          <cell r="D84">
            <v>548.65</v>
          </cell>
          <cell r="E84">
            <v>536.25</v>
          </cell>
          <cell r="F84">
            <v>547.04999999999995</v>
          </cell>
          <cell r="G84">
            <v>547.5</v>
          </cell>
          <cell r="H84">
            <v>535.75</v>
          </cell>
          <cell r="I84">
            <v>769721</v>
          </cell>
          <cell r="J84">
            <v>419230961.30000001</v>
          </cell>
          <cell r="K84">
            <v>44816</v>
          </cell>
          <cell r="L84">
            <v>16930</v>
          </cell>
        </row>
        <row r="85">
          <cell r="A85" t="str">
            <v>AMBER</v>
          </cell>
          <cell r="B85" t="str">
            <v>EQ</v>
          </cell>
          <cell r="C85">
            <v>2317.6999999999998</v>
          </cell>
          <cell r="D85">
            <v>2331.9</v>
          </cell>
          <cell r="E85">
            <v>2296</v>
          </cell>
          <cell r="F85">
            <v>2319.35</v>
          </cell>
          <cell r="G85">
            <v>2319</v>
          </cell>
          <cell r="H85">
            <v>2294.0500000000002</v>
          </cell>
          <cell r="I85">
            <v>48984</v>
          </cell>
          <cell r="J85">
            <v>113497258.05</v>
          </cell>
          <cell r="K85">
            <v>44816</v>
          </cell>
          <cell r="L85">
            <v>6118</v>
          </cell>
        </row>
        <row r="86">
          <cell r="A86" t="str">
            <v>AMBICAAGAR</v>
          </cell>
          <cell r="B86" t="str">
            <v>EQ</v>
          </cell>
          <cell r="C86">
            <v>34</v>
          </cell>
          <cell r="D86">
            <v>34</v>
          </cell>
          <cell r="E86">
            <v>32.799999999999997</v>
          </cell>
          <cell r="F86">
            <v>33.25</v>
          </cell>
          <cell r="G86">
            <v>33.65</v>
          </cell>
          <cell r="H86">
            <v>32.9</v>
          </cell>
          <cell r="I86">
            <v>47747</v>
          </cell>
          <cell r="J86">
            <v>1596259.5</v>
          </cell>
          <cell r="K86">
            <v>44816</v>
          </cell>
          <cell r="L86">
            <v>350</v>
          </cell>
        </row>
        <row r="87">
          <cell r="A87" t="str">
            <v>AMBIKCO</v>
          </cell>
          <cell r="B87" t="str">
            <v>EQ</v>
          </cell>
          <cell r="C87">
            <v>1825</v>
          </cell>
          <cell r="D87">
            <v>1825</v>
          </cell>
          <cell r="E87">
            <v>1786</v>
          </cell>
          <cell r="F87">
            <v>1791.75</v>
          </cell>
          <cell r="G87">
            <v>1797</v>
          </cell>
          <cell r="H87">
            <v>1799.55</v>
          </cell>
          <cell r="I87">
            <v>14044</v>
          </cell>
          <cell r="J87">
            <v>25262658</v>
          </cell>
          <cell r="K87">
            <v>44816</v>
          </cell>
          <cell r="L87">
            <v>2556</v>
          </cell>
        </row>
        <row r="88">
          <cell r="A88" t="str">
            <v>AMBUJACEM</v>
          </cell>
          <cell r="B88" t="str">
            <v>EQ</v>
          </cell>
          <cell r="C88">
            <v>454.6</v>
          </cell>
          <cell r="D88">
            <v>479.5</v>
          </cell>
          <cell r="E88">
            <v>440.6</v>
          </cell>
          <cell r="F88">
            <v>475.65</v>
          </cell>
          <cell r="G88">
            <v>475</v>
          </cell>
          <cell r="H88">
            <v>454.7</v>
          </cell>
          <cell r="I88">
            <v>27759936</v>
          </cell>
          <cell r="J88">
            <v>12925280666.799999</v>
          </cell>
          <cell r="K88">
            <v>44816</v>
          </cell>
          <cell r="L88">
            <v>203421</v>
          </cell>
        </row>
        <row r="89">
          <cell r="A89" t="str">
            <v>AMDIND</v>
          </cell>
          <cell r="B89" t="str">
            <v>EQ</v>
          </cell>
          <cell r="C89">
            <v>96.5</v>
          </cell>
          <cell r="D89">
            <v>100.95</v>
          </cell>
          <cell r="E89">
            <v>94.15</v>
          </cell>
          <cell r="F89">
            <v>95.7</v>
          </cell>
          <cell r="G89">
            <v>96.5</v>
          </cell>
          <cell r="H89">
            <v>96.15</v>
          </cell>
          <cell r="I89">
            <v>86510</v>
          </cell>
          <cell r="J89">
            <v>8373775.5499999998</v>
          </cell>
          <cell r="K89">
            <v>44816</v>
          </cell>
          <cell r="L89">
            <v>1102</v>
          </cell>
        </row>
        <row r="90">
          <cell r="A90" t="str">
            <v>AMIORG</v>
          </cell>
          <cell r="B90" t="str">
            <v>EQ</v>
          </cell>
          <cell r="C90">
            <v>1040</v>
          </cell>
          <cell r="D90">
            <v>1058</v>
          </cell>
          <cell r="E90">
            <v>1008.9</v>
          </cell>
          <cell r="F90">
            <v>1029.0999999999999</v>
          </cell>
          <cell r="G90">
            <v>1027.05</v>
          </cell>
          <cell r="H90">
            <v>1034.55</v>
          </cell>
          <cell r="I90">
            <v>440843</v>
          </cell>
          <cell r="J90">
            <v>453544341.89999998</v>
          </cell>
          <cell r="K90">
            <v>44816</v>
          </cell>
          <cell r="L90">
            <v>12765</v>
          </cell>
        </row>
        <row r="91">
          <cell r="A91" t="str">
            <v>AMJLAND</v>
          </cell>
          <cell r="B91" t="str">
            <v>EQ</v>
          </cell>
          <cell r="C91">
            <v>31.55</v>
          </cell>
          <cell r="D91">
            <v>32.35</v>
          </cell>
          <cell r="E91">
            <v>31.2</v>
          </cell>
          <cell r="F91">
            <v>31.5</v>
          </cell>
          <cell r="G91">
            <v>31.35</v>
          </cell>
          <cell r="H91">
            <v>31.7</v>
          </cell>
          <cell r="I91">
            <v>39093</v>
          </cell>
          <cell r="J91">
            <v>1239546.95</v>
          </cell>
          <cell r="K91">
            <v>44816</v>
          </cell>
          <cell r="L91">
            <v>354</v>
          </cell>
        </row>
        <row r="92">
          <cell r="A92" t="str">
            <v>AMRUTANJAN</v>
          </cell>
          <cell r="B92" t="str">
            <v>EQ</v>
          </cell>
          <cell r="C92">
            <v>738</v>
          </cell>
          <cell r="D92">
            <v>739</v>
          </cell>
          <cell r="E92">
            <v>729.6</v>
          </cell>
          <cell r="F92">
            <v>733.85</v>
          </cell>
          <cell r="G92">
            <v>735</v>
          </cell>
          <cell r="H92">
            <v>732.2</v>
          </cell>
          <cell r="I92">
            <v>51025</v>
          </cell>
          <cell r="J92">
            <v>37418940.549999997</v>
          </cell>
          <cell r="K92">
            <v>44816</v>
          </cell>
          <cell r="L92">
            <v>3597</v>
          </cell>
        </row>
        <row r="93">
          <cell r="A93" t="str">
            <v>ANANDRATHI</v>
          </cell>
          <cell r="B93" t="str">
            <v>EQ</v>
          </cell>
          <cell r="C93">
            <v>654.65</v>
          </cell>
          <cell r="D93">
            <v>661.4</v>
          </cell>
          <cell r="E93">
            <v>650.95000000000005</v>
          </cell>
          <cell r="F93">
            <v>658.7</v>
          </cell>
          <cell r="G93">
            <v>658</v>
          </cell>
          <cell r="H93">
            <v>648.25</v>
          </cell>
          <cell r="I93">
            <v>18985</v>
          </cell>
          <cell r="J93">
            <v>12485327.75</v>
          </cell>
          <cell r="K93">
            <v>44816</v>
          </cell>
          <cell r="L93">
            <v>1171</v>
          </cell>
        </row>
        <row r="94">
          <cell r="A94" t="str">
            <v>ANANTRAJ</v>
          </cell>
          <cell r="B94" t="str">
            <v>EQ</v>
          </cell>
          <cell r="C94">
            <v>95.95</v>
          </cell>
          <cell r="D94">
            <v>96.7</v>
          </cell>
          <cell r="E94">
            <v>91.8</v>
          </cell>
          <cell r="F94">
            <v>92.4</v>
          </cell>
          <cell r="G94">
            <v>92.2</v>
          </cell>
          <cell r="H94">
            <v>95.6</v>
          </cell>
          <cell r="I94">
            <v>2590671</v>
          </cell>
          <cell r="J94">
            <v>244405106.05000001</v>
          </cell>
          <cell r="K94">
            <v>44816</v>
          </cell>
          <cell r="L94">
            <v>9264</v>
          </cell>
        </row>
        <row r="95">
          <cell r="A95" t="str">
            <v>ANDHRAPAP</v>
          </cell>
          <cell r="B95" t="str">
            <v>EQ</v>
          </cell>
          <cell r="C95">
            <v>482.8</v>
          </cell>
          <cell r="D95">
            <v>485.45</v>
          </cell>
          <cell r="E95">
            <v>471</v>
          </cell>
          <cell r="F95">
            <v>473.65</v>
          </cell>
          <cell r="G95">
            <v>471.95</v>
          </cell>
          <cell r="H95">
            <v>482.85</v>
          </cell>
          <cell r="I95">
            <v>77421</v>
          </cell>
          <cell r="J95">
            <v>37016324.950000003</v>
          </cell>
          <cell r="K95">
            <v>44816</v>
          </cell>
          <cell r="L95">
            <v>2695</v>
          </cell>
        </row>
        <row r="96">
          <cell r="A96" t="str">
            <v>ANDHRSUGAR</v>
          </cell>
          <cell r="B96" t="str">
            <v>EQ</v>
          </cell>
          <cell r="C96">
            <v>149.5</v>
          </cell>
          <cell r="D96">
            <v>152.65</v>
          </cell>
          <cell r="E96">
            <v>149.44999999999999</v>
          </cell>
          <cell r="F96">
            <v>150.30000000000001</v>
          </cell>
          <cell r="G96">
            <v>151</v>
          </cell>
          <cell r="H96">
            <v>148.4</v>
          </cell>
          <cell r="I96">
            <v>161341</v>
          </cell>
          <cell r="J96">
            <v>24353213.699999999</v>
          </cell>
          <cell r="K96">
            <v>44816</v>
          </cell>
          <cell r="L96">
            <v>2786</v>
          </cell>
        </row>
        <row r="97">
          <cell r="A97" t="str">
            <v>ANDREWYU</v>
          </cell>
          <cell r="B97" t="str">
            <v>EQ</v>
          </cell>
          <cell r="C97">
            <v>22.25</v>
          </cell>
          <cell r="D97">
            <v>22.25</v>
          </cell>
          <cell r="E97">
            <v>21.85</v>
          </cell>
          <cell r="F97">
            <v>22</v>
          </cell>
          <cell r="G97">
            <v>21.85</v>
          </cell>
          <cell r="H97">
            <v>22</v>
          </cell>
          <cell r="I97">
            <v>82873</v>
          </cell>
          <cell r="J97">
            <v>1832337.15</v>
          </cell>
          <cell r="K97">
            <v>44816</v>
          </cell>
          <cell r="L97">
            <v>360</v>
          </cell>
        </row>
        <row r="98">
          <cell r="A98" t="str">
            <v>ANGELONE</v>
          </cell>
          <cell r="B98" t="str">
            <v>EQ</v>
          </cell>
          <cell r="C98">
            <v>1580</v>
          </cell>
          <cell r="D98">
            <v>1604.2</v>
          </cell>
          <cell r="E98">
            <v>1563.05</v>
          </cell>
          <cell r="F98">
            <v>1594</v>
          </cell>
          <cell r="G98">
            <v>1588</v>
          </cell>
          <cell r="H98">
            <v>1582.55</v>
          </cell>
          <cell r="I98">
            <v>496279</v>
          </cell>
          <cell r="J98">
            <v>789303810.39999998</v>
          </cell>
          <cell r="K98">
            <v>44816</v>
          </cell>
          <cell r="L98">
            <v>20829</v>
          </cell>
        </row>
        <row r="99">
          <cell r="A99" t="str">
            <v>ANIKINDS</v>
          </cell>
          <cell r="B99" t="str">
            <v>EQ</v>
          </cell>
          <cell r="C99">
            <v>44.65</v>
          </cell>
          <cell r="D99">
            <v>45.4</v>
          </cell>
          <cell r="E99">
            <v>40.25</v>
          </cell>
          <cell r="F99">
            <v>42.35</v>
          </cell>
          <cell r="G99">
            <v>42.7</v>
          </cell>
          <cell r="H99">
            <v>44.45</v>
          </cell>
          <cell r="I99">
            <v>189960</v>
          </cell>
          <cell r="J99">
            <v>8144237.0499999998</v>
          </cell>
          <cell r="K99">
            <v>44816</v>
          </cell>
          <cell r="L99">
            <v>1493</v>
          </cell>
        </row>
        <row r="100">
          <cell r="A100" t="str">
            <v>ANKITMETAL</v>
          </cell>
          <cell r="B100" t="str">
            <v>BE</v>
          </cell>
          <cell r="C100">
            <v>6.4</v>
          </cell>
          <cell r="D100">
            <v>6.8</v>
          </cell>
          <cell r="E100">
            <v>6.4</v>
          </cell>
          <cell r="F100">
            <v>6.55</v>
          </cell>
          <cell r="G100">
            <v>6.6</v>
          </cell>
          <cell r="H100">
            <v>6.7</v>
          </cell>
          <cell r="I100">
            <v>226436</v>
          </cell>
          <cell r="J100">
            <v>1472114.95</v>
          </cell>
          <cell r="K100">
            <v>44816</v>
          </cell>
          <cell r="L100">
            <v>552</v>
          </cell>
        </row>
        <row r="101">
          <cell r="A101" t="str">
            <v>ANMOL</v>
          </cell>
          <cell r="B101" t="str">
            <v>EQ</v>
          </cell>
          <cell r="C101">
            <v>187</v>
          </cell>
          <cell r="D101">
            <v>207.1</v>
          </cell>
          <cell r="E101">
            <v>174.35</v>
          </cell>
          <cell r="F101">
            <v>194.55</v>
          </cell>
          <cell r="G101">
            <v>191.05</v>
          </cell>
          <cell r="H101">
            <v>172.65</v>
          </cell>
          <cell r="I101">
            <v>381169</v>
          </cell>
          <cell r="J101">
            <v>75733582.599999994</v>
          </cell>
          <cell r="K101">
            <v>44816</v>
          </cell>
          <cell r="L101">
            <v>8972</v>
          </cell>
        </row>
        <row r="102">
          <cell r="A102" t="str">
            <v>ANSALAPI</v>
          </cell>
          <cell r="B102" t="str">
            <v>EQ</v>
          </cell>
          <cell r="C102">
            <v>19.25</v>
          </cell>
          <cell r="D102">
            <v>19.649999999999999</v>
          </cell>
          <cell r="E102">
            <v>18.75</v>
          </cell>
          <cell r="F102">
            <v>19.649999999999999</v>
          </cell>
          <cell r="G102">
            <v>19.649999999999999</v>
          </cell>
          <cell r="H102">
            <v>18.75</v>
          </cell>
          <cell r="I102">
            <v>72232</v>
          </cell>
          <cell r="J102">
            <v>1411969.85</v>
          </cell>
          <cell r="K102">
            <v>44816</v>
          </cell>
          <cell r="L102">
            <v>176</v>
          </cell>
        </row>
        <row r="103">
          <cell r="A103" t="str">
            <v>ANSALHSG</v>
          </cell>
          <cell r="B103" t="str">
            <v>EQ</v>
          </cell>
          <cell r="C103">
            <v>6.6</v>
          </cell>
          <cell r="D103">
            <v>6.7</v>
          </cell>
          <cell r="E103">
            <v>6.55</v>
          </cell>
          <cell r="F103">
            <v>6.55</v>
          </cell>
          <cell r="G103">
            <v>6.55</v>
          </cell>
          <cell r="H103">
            <v>6.55</v>
          </cell>
          <cell r="I103">
            <v>231661</v>
          </cell>
          <cell r="J103">
            <v>1528089.2</v>
          </cell>
          <cell r="K103">
            <v>44816</v>
          </cell>
          <cell r="L103">
            <v>257</v>
          </cell>
        </row>
        <row r="104">
          <cell r="A104" t="str">
            <v>ANTGRAPHIC</v>
          </cell>
          <cell r="B104" t="str">
            <v>EQ</v>
          </cell>
          <cell r="C104">
            <v>1.1000000000000001</v>
          </cell>
          <cell r="D104">
            <v>1.1000000000000001</v>
          </cell>
          <cell r="E104">
            <v>1.05</v>
          </cell>
          <cell r="F104">
            <v>1.1000000000000001</v>
          </cell>
          <cell r="G104">
            <v>1.1000000000000001</v>
          </cell>
          <cell r="H104">
            <v>1.05</v>
          </cell>
          <cell r="I104">
            <v>2534600</v>
          </cell>
          <cell r="J104">
            <v>2774029.85</v>
          </cell>
          <cell r="K104">
            <v>44816</v>
          </cell>
          <cell r="L104">
            <v>890</v>
          </cell>
        </row>
        <row r="105">
          <cell r="A105" t="str">
            <v>ANUP</v>
          </cell>
          <cell r="B105" t="str">
            <v>EQ</v>
          </cell>
          <cell r="C105">
            <v>937.25</v>
          </cell>
          <cell r="D105">
            <v>1008.95</v>
          </cell>
          <cell r="E105">
            <v>914.5</v>
          </cell>
          <cell r="F105">
            <v>984.7</v>
          </cell>
          <cell r="G105">
            <v>995</v>
          </cell>
          <cell r="H105">
            <v>940.8</v>
          </cell>
          <cell r="I105">
            <v>91353</v>
          </cell>
          <cell r="J105">
            <v>88232528.650000006</v>
          </cell>
          <cell r="K105">
            <v>44816</v>
          </cell>
          <cell r="L105">
            <v>6385</v>
          </cell>
        </row>
        <row r="106">
          <cell r="A106" t="str">
            <v>ANURAS</v>
          </cell>
          <cell r="B106" t="str">
            <v>EQ</v>
          </cell>
          <cell r="C106">
            <v>765</v>
          </cell>
          <cell r="D106">
            <v>789.9</v>
          </cell>
          <cell r="E106">
            <v>748</v>
          </cell>
          <cell r="F106">
            <v>781.05</v>
          </cell>
          <cell r="G106">
            <v>778.05</v>
          </cell>
          <cell r="H106">
            <v>786.55</v>
          </cell>
          <cell r="I106">
            <v>411113</v>
          </cell>
          <cell r="J106">
            <v>317523486.55000001</v>
          </cell>
          <cell r="K106">
            <v>44816</v>
          </cell>
          <cell r="L106">
            <v>16696</v>
          </cell>
        </row>
        <row r="107">
          <cell r="A107" t="str">
            <v>APARINDS</v>
          </cell>
          <cell r="B107" t="str">
            <v>EQ</v>
          </cell>
          <cell r="C107">
            <v>1228</v>
          </cell>
          <cell r="D107">
            <v>1229</v>
          </cell>
          <cell r="E107">
            <v>1192.0999999999999</v>
          </cell>
          <cell r="F107">
            <v>1208.0999999999999</v>
          </cell>
          <cell r="G107">
            <v>1205.4000000000001</v>
          </cell>
          <cell r="H107">
            <v>1201.5</v>
          </cell>
          <cell r="I107">
            <v>69077</v>
          </cell>
          <cell r="J107">
            <v>83503016.150000006</v>
          </cell>
          <cell r="K107">
            <v>44816</v>
          </cell>
          <cell r="L107">
            <v>4897</v>
          </cell>
        </row>
        <row r="108">
          <cell r="A108" t="str">
            <v>APCL</v>
          </cell>
          <cell r="B108" t="str">
            <v>EQ</v>
          </cell>
          <cell r="C108">
            <v>272</v>
          </cell>
          <cell r="D108">
            <v>272.7</v>
          </cell>
          <cell r="E108">
            <v>262.55</v>
          </cell>
          <cell r="F108">
            <v>264.60000000000002</v>
          </cell>
          <cell r="G108">
            <v>263</v>
          </cell>
          <cell r="H108">
            <v>270.25</v>
          </cell>
          <cell r="I108">
            <v>72020</v>
          </cell>
          <cell r="J108">
            <v>19115625.399999999</v>
          </cell>
          <cell r="K108">
            <v>44816</v>
          </cell>
          <cell r="L108">
            <v>2564</v>
          </cell>
        </row>
        <row r="109">
          <cell r="A109" t="str">
            <v>APCOTEXIND</v>
          </cell>
          <cell r="B109" t="str">
            <v>EQ</v>
          </cell>
          <cell r="C109">
            <v>619</v>
          </cell>
          <cell r="D109">
            <v>624</v>
          </cell>
          <cell r="E109">
            <v>604</v>
          </cell>
          <cell r="F109">
            <v>607.65</v>
          </cell>
          <cell r="G109">
            <v>610</v>
          </cell>
          <cell r="H109">
            <v>612.29999999999995</v>
          </cell>
          <cell r="I109">
            <v>202178</v>
          </cell>
          <cell r="J109">
            <v>124231417.95</v>
          </cell>
          <cell r="K109">
            <v>44816</v>
          </cell>
          <cell r="L109">
            <v>6939</v>
          </cell>
        </row>
        <row r="110">
          <cell r="A110" t="str">
            <v>APEX</v>
          </cell>
          <cell r="B110" t="str">
            <v>EQ</v>
          </cell>
          <cell r="C110">
            <v>331</v>
          </cell>
          <cell r="D110">
            <v>350</v>
          </cell>
          <cell r="E110">
            <v>331</v>
          </cell>
          <cell r="F110">
            <v>345.75</v>
          </cell>
          <cell r="G110">
            <v>346</v>
          </cell>
          <cell r="H110">
            <v>328.6</v>
          </cell>
          <cell r="I110">
            <v>381427</v>
          </cell>
          <cell r="J110">
            <v>131060737.95</v>
          </cell>
          <cell r="K110">
            <v>44816</v>
          </cell>
          <cell r="L110">
            <v>12728</v>
          </cell>
        </row>
        <row r="111">
          <cell r="A111" t="str">
            <v>APLAPOLLO</v>
          </cell>
          <cell r="B111" t="str">
            <v>EQ</v>
          </cell>
          <cell r="C111">
            <v>1021</v>
          </cell>
          <cell r="D111">
            <v>1021</v>
          </cell>
          <cell r="E111">
            <v>997.7</v>
          </cell>
          <cell r="F111">
            <v>1010.35</v>
          </cell>
          <cell r="G111">
            <v>1008</v>
          </cell>
          <cell r="H111">
            <v>1017.45</v>
          </cell>
          <cell r="I111">
            <v>301052</v>
          </cell>
          <cell r="J111">
            <v>303398242.19999999</v>
          </cell>
          <cell r="K111">
            <v>44816</v>
          </cell>
          <cell r="L111">
            <v>16611</v>
          </cell>
        </row>
        <row r="112">
          <cell r="A112" t="str">
            <v>APLLTD</v>
          </cell>
          <cell r="B112" t="str">
            <v>EQ</v>
          </cell>
          <cell r="C112">
            <v>636</v>
          </cell>
          <cell r="D112">
            <v>641.54999999999995</v>
          </cell>
          <cell r="E112">
            <v>634.20000000000005</v>
          </cell>
          <cell r="F112">
            <v>636.04999999999995</v>
          </cell>
          <cell r="G112">
            <v>636</v>
          </cell>
          <cell r="H112">
            <v>636</v>
          </cell>
          <cell r="I112">
            <v>106178</v>
          </cell>
          <cell r="J112">
            <v>67795630.650000006</v>
          </cell>
          <cell r="K112">
            <v>44816</v>
          </cell>
          <cell r="L112">
            <v>5608</v>
          </cell>
        </row>
        <row r="113">
          <cell r="A113" t="str">
            <v>APOLLO</v>
          </cell>
          <cell r="B113" t="str">
            <v>EQ</v>
          </cell>
          <cell r="C113">
            <v>160.69999999999999</v>
          </cell>
          <cell r="D113">
            <v>169</v>
          </cell>
          <cell r="E113">
            <v>160.65</v>
          </cell>
          <cell r="F113">
            <v>162.85</v>
          </cell>
          <cell r="G113">
            <v>163.5</v>
          </cell>
          <cell r="H113">
            <v>159.80000000000001</v>
          </cell>
          <cell r="I113">
            <v>493089</v>
          </cell>
          <cell r="J113">
            <v>81464481.400000006</v>
          </cell>
          <cell r="K113">
            <v>44816</v>
          </cell>
          <cell r="L113">
            <v>8198</v>
          </cell>
        </row>
        <row r="114">
          <cell r="A114" t="str">
            <v>APOLLOHOSP</v>
          </cell>
          <cell r="B114" t="str">
            <v>EQ</v>
          </cell>
          <cell r="C114">
            <v>4473</v>
          </cell>
          <cell r="D114">
            <v>4501.8</v>
          </cell>
          <cell r="E114">
            <v>4447.05</v>
          </cell>
          <cell r="F114">
            <v>4481.6000000000004</v>
          </cell>
          <cell r="G114">
            <v>4473.8500000000004</v>
          </cell>
          <cell r="H114">
            <v>4460.3500000000004</v>
          </cell>
          <cell r="I114">
            <v>331303</v>
          </cell>
          <cell r="J114">
            <v>1485414558.25</v>
          </cell>
          <cell r="K114">
            <v>44816</v>
          </cell>
          <cell r="L114">
            <v>21451</v>
          </cell>
        </row>
        <row r="115">
          <cell r="A115" t="str">
            <v>APOLLOPIPE</v>
          </cell>
          <cell r="B115" t="str">
            <v>EQ</v>
          </cell>
          <cell r="C115">
            <v>534.79999999999995</v>
          </cell>
          <cell r="D115">
            <v>537.25</v>
          </cell>
          <cell r="E115">
            <v>513.04999999999995</v>
          </cell>
          <cell r="F115">
            <v>521.04999999999995</v>
          </cell>
          <cell r="G115">
            <v>521</v>
          </cell>
          <cell r="H115">
            <v>528.54999999999995</v>
          </cell>
          <cell r="I115">
            <v>108955</v>
          </cell>
          <cell r="J115">
            <v>56847908.149999999</v>
          </cell>
          <cell r="K115">
            <v>44816</v>
          </cell>
          <cell r="L115">
            <v>4497</v>
          </cell>
        </row>
        <row r="116">
          <cell r="A116" t="str">
            <v>APOLLOTYRE</v>
          </cell>
          <cell r="B116" t="str">
            <v>EQ</v>
          </cell>
          <cell r="C116">
            <v>274.10000000000002</v>
          </cell>
          <cell r="D116">
            <v>285</v>
          </cell>
          <cell r="E116">
            <v>273.89999999999998</v>
          </cell>
          <cell r="F116">
            <v>284</v>
          </cell>
          <cell r="G116">
            <v>283.85000000000002</v>
          </cell>
          <cell r="H116">
            <v>273.60000000000002</v>
          </cell>
          <cell r="I116">
            <v>4282678</v>
          </cell>
          <cell r="J116">
            <v>1204118444.5</v>
          </cell>
          <cell r="K116">
            <v>44816</v>
          </cell>
          <cell r="L116">
            <v>38969</v>
          </cell>
        </row>
        <row r="117">
          <cell r="A117" t="str">
            <v>APOLSINHOT</v>
          </cell>
          <cell r="B117" t="str">
            <v>EQ</v>
          </cell>
          <cell r="C117">
            <v>916.9</v>
          </cell>
          <cell r="D117">
            <v>924.8</v>
          </cell>
          <cell r="E117">
            <v>897</v>
          </cell>
          <cell r="F117">
            <v>899.85</v>
          </cell>
          <cell r="G117">
            <v>897</v>
          </cell>
          <cell r="H117">
            <v>916.9</v>
          </cell>
          <cell r="I117">
            <v>5750</v>
          </cell>
          <cell r="J117">
            <v>5201001.45</v>
          </cell>
          <cell r="K117">
            <v>44816</v>
          </cell>
          <cell r="L117">
            <v>224</v>
          </cell>
        </row>
        <row r="118">
          <cell r="A118" t="str">
            <v>APTECHT</v>
          </cell>
          <cell r="B118" t="str">
            <v>EQ</v>
          </cell>
          <cell r="C118">
            <v>262.85000000000002</v>
          </cell>
          <cell r="D118">
            <v>266</v>
          </cell>
          <cell r="E118">
            <v>257.75</v>
          </cell>
          <cell r="F118">
            <v>261.85000000000002</v>
          </cell>
          <cell r="G118">
            <v>261</v>
          </cell>
          <cell r="H118">
            <v>261.60000000000002</v>
          </cell>
          <cell r="I118">
            <v>486907</v>
          </cell>
          <cell r="J118">
            <v>127905757.84999999</v>
          </cell>
          <cell r="K118">
            <v>44816</v>
          </cell>
          <cell r="L118">
            <v>9950</v>
          </cell>
        </row>
        <row r="119">
          <cell r="A119" t="str">
            <v>APTUS</v>
          </cell>
          <cell r="B119" t="str">
            <v>EQ</v>
          </cell>
          <cell r="C119">
            <v>354</v>
          </cell>
          <cell r="D119">
            <v>360.75</v>
          </cell>
          <cell r="E119">
            <v>329.45</v>
          </cell>
          <cell r="F119">
            <v>342.7</v>
          </cell>
          <cell r="G119">
            <v>342.45</v>
          </cell>
          <cell r="H119">
            <v>350.45</v>
          </cell>
          <cell r="I119">
            <v>809515</v>
          </cell>
          <cell r="J119">
            <v>284127554.05000001</v>
          </cell>
          <cell r="K119">
            <v>44816</v>
          </cell>
          <cell r="L119">
            <v>21734</v>
          </cell>
        </row>
        <row r="120">
          <cell r="A120" t="str">
            <v>ARCHIDPLY</v>
          </cell>
          <cell r="B120" t="str">
            <v>EQ</v>
          </cell>
          <cell r="C120">
            <v>90.9</v>
          </cell>
          <cell r="D120">
            <v>91.95</v>
          </cell>
          <cell r="E120">
            <v>87.25</v>
          </cell>
          <cell r="F120">
            <v>88</v>
          </cell>
          <cell r="G120">
            <v>88</v>
          </cell>
          <cell r="H120">
            <v>89.8</v>
          </cell>
          <cell r="I120">
            <v>120145</v>
          </cell>
          <cell r="J120">
            <v>10733260.1</v>
          </cell>
          <cell r="K120">
            <v>44816</v>
          </cell>
          <cell r="L120">
            <v>1940</v>
          </cell>
        </row>
        <row r="121">
          <cell r="A121" t="str">
            <v>ARCHIES</v>
          </cell>
          <cell r="B121" t="str">
            <v>EQ</v>
          </cell>
          <cell r="C121">
            <v>19.7</v>
          </cell>
          <cell r="D121">
            <v>19.95</v>
          </cell>
          <cell r="E121">
            <v>19.100000000000001</v>
          </cell>
          <cell r="F121">
            <v>19.149999999999999</v>
          </cell>
          <cell r="G121">
            <v>19.149999999999999</v>
          </cell>
          <cell r="H121">
            <v>19.55</v>
          </cell>
          <cell r="I121">
            <v>56704</v>
          </cell>
          <cell r="J121">
            <v>1097975.2</v>
          </cell>
          <cell r="K121">
            <v>44816</v>
          </cell>
          <cell r="L121">
            <v>250</v>
          </cell>
        </row>
        <row r="122">
          <cell r="A122" t="str">
            <v>ARENTERP</v>
          </cell>
          <cell r="B122" t="str">
            <v>EQ</v>
          </cell>
          <cell r="C122">
            <v>36.5</v>
          </cell>
          <cell r="D122">
            <v>36.5</v>
          </cell>
          <cell r="E122">
            <v>34.049999999999997</v>
          </cell>
          <cell r="F122">
            <v>35.25</v>
          </cell>
          <cell r="G122">
            <v>35.049999999999997</v>
          </cell>
          <cell r="H122">
            <v>34.950000000000003</v>
          </cell>
          <cell r="I122">
            <v>6850</v>
          </cell>
          <cell r="J122">
            <v>241143.9</v>
          </cell>
          <cell r="K122">
            <v>44816</v>
          </cell>
          <cell r="L122">
            <v>176</v>
          </cell>
        </row>
        <row r="123">
          <cell r="A123" t="str">
            <v>ARIES</v>
          </cell>
          <cell r="B123" t="str">
            <v>EQ</v>
          </cell>
          <cell r="C123">
            <v>143.6</v>
          </cell>
          <cell r="D123">
            <v>146.44999999999999</v>
          </cell>
          <cell r="E123">
            <v>143.1</v>
          </cell>
          <cell r="F123">
            <v>144.94999999999999</v>
          </cell>
          <cell r="G123">
            <v>144.1</v>
          </cell>
          <cell r="H123">
            <v>143.6</v>
          </cell>
          <cell r="I123">
            <v>27243</v>
          </cell>
          <cell r="J123">
            <v>3951913.25</v>
          </cell>
          <cell r="K123">
            <v>44816</v>
          </cell>
          <cell r="L123">
            <v>617</v>
          </cell>
        </row>
        <row r="124">
          <cell r="A124" t="str">
            <v>ARIHANTCAP</v>
          </cell>
          <cell r="B124" t="str">
            <v>EQ</v>
          </cell>
          <cell r="C124">
            <v>84.5</v>
          </cell>
          <cell r="D124">
            <v>85.9</v>
          </cell>
          <cell r="E124">
            <v>82.9</v>
          </cell>
          <cell r="F124">
            <v>83.25</v>
          </cell>
          <cell r="G124">
            <v>83.15</v>
          </cell>
          <cell r="H124">
            <v>83.15</v>
          </cell>
          <cell r="I124">
            <v>189685</v>
          </cell>
          <cell r="J124">
            <v>16004368.449999999</v>
          </cell>
          <cell r="K124">
            <v>44816</v>
          </cell>
          <cell r="L124">
            <v>1928</v>
          </cell>
        </row>
        <row r="125">
          <cell r="A125" t="str">
            <v>ARIHANTSUP</v>
          </cell>
          <cell r="B125" t="str">
            <v>EQ</v>
          </cell>
          <cell r="C125">
            <v>255</v>
          </cell>
          <cell r="D125">
            <v>256</v>
          </cell>
          <cell r="E125">
            <v>243</v>
          </cell>
          <cell r="F125">
            <v>246.7</v>
          </cell>
          <cell r="G125">
            <v>245.25</v>
          </cell>
          <cell r="H125">
            <v>251.1</v>
          </cell>
          <cell r="I125">
            <v>298092</v>
          </cell>
          <cell r="J125">
            <v>74132806.5</v>
          </cell>
          <cell r="K125">
            <v>44816</v>
          </cell>
          <cell r="L125">
            <v>7773</v>
          </cell>
        </row>
        <row r="126">
          <cell r="A126" t="str">
            <v>ARMANFIN</v>
          </cell>
          <cell r="B126" t="str">
            <v>EQ</v>
          </cell>
          <cell r="C126">
            <v>1387</v>
          </cell>
          <cell r="D126">
            <v>1428</v>
          </cell>
          <cell r="E126">
            <v>1387</v>
          </cell>
          <cell r="F126">
            <v>1420.35</v>
          </cell>
          <cell r="G126">
            <v>1420</v>
          </cell>
          <cell r="H126">
            <v>1402.35</v>
          </cell>
          <cell r="I126">
            <v>11007</v>
          </cell>
          <cell r="J126">
            <v>15620377.699999999</v>
          </cell>
          <cell r="K126">
            <v>44816</v>
          </cell>
          <cell r="L126">
            <v>1167</v>
          </cell>
        </row>
        <row r="127">
          <cell r="A127" t="str">
            <v>AROGRANITE</v>
          </cell>
          <cell r="B127" t="str">
            <v>EQ</v>
          </cell>
          <cell r="C127">
            <v>50.65</v>
          </cell>
          <cell r="D127">
            <v>52.1</v>
          </cell>
          <cell r="E127">
            <v>50.65</v>
          </cell>
          <cell r="F127">
            <v>50.9</v>
          </cell>
          <cell r="G127">
            <v>51.15</v>
          </cell>
          <cell r="H127">
            <v>51.25</v>
          </cell>
          <cell r="I127">
            <v>14005</v>
          </cell>
          <cell r="J127">
            <v>717759.25</v>
          </cell>
          <cell r="K127">
            <v>44816</v>
          </cell>
          <cell r="L127">
            <v>243</v>
          </cell>
        </row>
        <row r="128">
          <cell r="A128" t="str">
            <v>ARROWGREEN</v>
          </cell>
          <cell r="B128" t="str">
            <v>EQ</v>
          </cell>
          <cell r="C128">
            <v>85.4</v>
          </cell>
          <cell r="D128">
            <v>98.2</v>
          </cell>
          <cell r="E128">
            <v>83.75</v>
          </cell>
          <cell r="F128">
            <v>98.2</v>
          </cell>
          <cell r="G128">
            <v>98.2</v>
          </cell>
          <cell r="H128">
            <v>81.849999999999994</v>
          </cell>
          <cell r="I128">
            <v>166143</v>
          </cell>
          <cell r="J128">
            <v>15609903.6</v>
          </cell>
          <cell r="K128">
            <v>44816</v>
          </cell>
          <cell r="L128">
            <v>2081</v>
          </cell>
        </row>
        <row r="129">
          <cell r="A129" t="str">
            <v>ARSHIYA</v>
          </cell>
          <cell r="B129" t="str">
            <v>EQ</v>
          </cell>
          <cell r="C129">
            <v>13.3</v>
          </cell>
          <cell r="D129">
            <v>13.7</v>
          </cell>
          <cell r="E129">
            <v>13.2</v>
          </cell>
          <cell r="F129">
            <v>13.35</v>
          </cell>
          <cell r="G129">
            <v>13.35</v>
          </cell>
          <cell r="H129">
            <v>13.3</v>
          </cell>
          <cell r="I129">
            <v>535544</v>
          </cell>
          <cell r="J129">
            <v>7151671.25</v>
          </cell>
          <cell r="K129">
            <v>44816</v>
          </cell>
          <cell r="L129">
            <v>1478</v>
          </cell>
        </row>
        <row r="130">
          <cell r="A130" t="str">
            <v>ARSSINFRA</v>
          </cell>
          <cell r="B130" t="str">
            <v>BE</v>
          </cell>
          <cell r="C130">
            <v>21.85</v>
          </cell>
          <cell r="D130">
            <v>22.6</v>
          </cell>
          <cell r="E130">
            <v>21.7</v>
          </cell>
          <cell r="F130">
            <v>22.55</v>
          </cell>
          <cell r="G130">
            <v>22.55</v>
          </cell>
          <cell r="H130">
            <v>21.85</v>
          </cell>
          <cell r="I130">
            <v>9037</v>
          </cell>
          <cell r="J130">
            <v>200972.79999999999</v>
          </cell>
          <cell r="K130">
            <v>44816</v>
          </cell>
          <cell r="L130">
            <v>51</v>
          </cell>
        </row>
        <row r="131">
          <cell r="A131" t="str">
            <v>ARTEMISMED</v>
          </cell>
          <cell r="B131" t="str">
            <v>EQ</v>
          </cell>
          <cell r="C131">
            <v>64.599999999999994</v>
          </cell>
          <cell r="D131">
            <v>65</v>
          </cell>
          <cell r="E131">
            <v>63.8</v>
          </cell>
          <cell r="F131">
            <v>63.85</v>
          </cell>
          <cell r="G131">
            <v>63.8</v>
          </cell>
          <cell r="H131">
            <v>64.05</v>
          </cell>
          <cell r="I131">
            <v>127798</v>
          </cell>
          <cell r="J131">
            <v>8223693.2000000002</v>
          </cell>
          <cell r="K131">
            <v>44816</v>
          </cell>
          <cell r="L131">
            <v>977</v>
          </cell>
        </row>
        <row r="132">
          <cell r="A132" t="str">
            <v>ARTNIRMAN</v>
          </cell>
          <cell r="B132" t="str">
            <v>EQ</v>
          </cell>
          <cell r="C132">
            <v>119.9</v>
          </cell>
          <cell r="D132">
            <v>123.05</v>
          </cell>
          <cell r="E132">
            <v>115.95</v>
          </cell>
          <cell r="F132">
            <v>121.15</v>
          </cell>
          <cell r="G132">
            <v>122</v>
          </cell>
          <cell r="H132">
            <v>117.2</v>
          </cell>
          <cell r="I132">
            <v>53739</v>
          </cell>
          <cell r="J132">
            <v>6508031.9500000002</v>
          </cell>
          <cell r="K132">
            <v>44816</v>
          </cell>
          <cell r="L132">
            <v>398</v>
          </cell>
        </row>
        <row r="133">
          <cell r="A133" t="str">
            <v>ARVEE</v>
          </cell>
          <cell r="B133" t="str">
            <v>BE</v>
          </cell>
          <cell r="C133">
            <v>87</v>
          </cell>
          <cell r="D133">
            <v>91</v>
          </cell>
          <cell r="E133">
            <v>83.7</v>
          </cell>
          <cell r="F133">
            <v>84.05</v>
          </cell>
          <cell r="G133">
            <v>84.05</v>
          </cell>
          <cell r="H133">
            <v>87.95</v>
          </cell>
          <cell r="I133">
            <v>338</v>
          </cell>
          <cell r="J133">
            <v>29389.45</v>
          </cell>
          <cell r="K133">
            <v>44816</v>
          </cell>
          <cell r="L133">
            <v>22</v>
          </cell>
        </row>
        <row r="134">
          <cell r="A134" t="str">
            <v>ARVIND</v>
          </cell>
          <cell r="B134" t="str">
            <v>EQ</v>
          </cell>
          <cell r="C134">
            <v>113.45</v>
          </cell>
          <cell r="D134">
            <v>113.45</v>
          </cell>
          <cell r="E134">
            <v>108.2</v>
          </cell>
          <cell r="F134">
            <v>109.1</v>
          </cell>
          <cell r="G134">
            <v>109.15</v>
          </cell>
          <cell r="H134">
            <v>112.65</v>
          </cell>
          <cell r="I134">
            <v>1327915</v>
          </cell>
          <cell r="J134">
            <v>147390156.34999999</v>
          </cell>
          <cell r="K134">
            <v>44816</v>
          </cell>
          <cell r="L134">
            <v>8841</v>
          </cell>
        </row>
        <row r="135">
          <cell r="A135" t="str">
            <v>ARVINDFASN</v>
          </cell>
          <cell r="B135" t="str">
            <v>EQ</v>
          </cell>
          <cell r="C135">
            <v>298.60000000000002</v>
          </cell>
          <cell r="D135">
            <v>300</v>
          </cell>
          <cell r="E135">
            <v>295.55</v>
          </cell>
          <cell r="F135">
            <v>297.2</v>
          </cell>
          <cell r="G135">
            <v>297.3</v>
          </cell>
          <cell r="H135">
            <v>296.25</v>
          </cell>
          <cell r="I135">
            <v>138054</v>
          </cell>
          <cell r="J135">
            <v>41135286.700000003</v>
          </cell>
          <cell r="K135">
            <v>44816</v>
          </cell>
          <cell r="L135">
            <v>3107</v>
          </cell>
        </row>
        <row r="136">
          <cell r="A136" t="str">
            <v>ARVSMART</v>
          </cell>
          <cell r="B136" t="str">
            <v>EQ</v>
          </cell>
          <cell r="C136">
            <v>302.5</v>
          </cell>
          <cell r="D136">
            <v>302.5</v>
          </cell>
          <cell r="E136">
            <v>287.60000000000002</v>
          </cell>
          <cell r="F136">
            <v>289.55</v>
          </cell>
          <cell r="G136">
            <v>287.60000000000002</v>
          </cell>
          <cell r="H136">
            <v>282.2</v>
          </cell>
          <cell r="I136">
            <v>410780</v>
          </cell>
          <cell r="J136">
            <v>120728428.45</v>
          </cell>
          <cell r="K136">
            <v>44816</v>
          </cell>
          <cell r="L136">
            <v>10920</v>
          </cell>
        </row>
        <row r="137">
          <cell r="A137" t="str">
            <v>ASAHIINDIA</v>
          </cell>
          <cell r="B137" t="str">
            <v>EQ</v>
          </cell>
          <cell r="C137">
            <v>690</v>
          </cell>
          <cell r="D137">
            <v>690</v>
          </cell>
          <cell r="E137">
            <v>637</v>
          </cell>
          <cell r="F137">
            <v>642.85</v>
          </cell>
          <cell r="G137">
            <v>638</v>
          </cell>
          <cell r="H137">
            <v>686.5</v>
          </cell>
          <cell r="I137">
            <v>1009512</v>
          </cell>
          <cell r="J137">
            <v>666745775.89999998</v>
          </cell>
          <cell r="K137">
            <v>44816</v>
          </cell>
          <cell r="L137">
            <v>31350</v>
          </cell>
        </row>
        <row r="138">
          <cell r="A138" t="str">
            <v>ASAHISONG</v>
          </cell>
          <cell r="B138" t="str">
            <v>EQ</v>
          </cell>
          <cell r="C138">
            <v>316.95</v>
          </cell>
          <cell r="D138">
            <v>318.64999999999998</v>
          </cell>
          <cell r="E138">
            <v>307.2</v>
          </cell>
          <cell r="F138">
            <v>315.10000000000002</v>
          </cell>
          <cell r="G138">
            <v>315.64999999999998</v>
          </cell>
          <cell r="H138">
            <v>313.14999999999998</v>
          </cell>
          <cell r="I138">
            <v>17062</v>
          </cell>
          <cell r="J138">
            <v>5385549.2999999998</v>
          </cell>
          <cell r="K138">
            <v>44816</v>
          </cell>
          <cell r="L138">
            <v>863</v>
          </cell>
        </row>
        <row r="139">
          <cell r="A139" t="str">
            <v>ASAL</v>
          </cell>
          <cell r="B139" t="str">
            <v>EQ</v>
          </cell>
          <cell r="C139">
            <v>469.6</v>
          </cell>
          <cell r="D139">
            <v>485</v>
          </cell>
          <cell r="E139">
            <v>458</v>
          </cell>
          <cell r="F139">
            <v>461.25</v>
          </cell>
          <cell r="G139">
            <v>462.5</v>
          </cell>
          <cell r="H139">
            <v>460.35</v>
          </cell>
          <cell r="I139">
            <v>82051</v>
          </cell>
          <cell r="J139">
            <v>38408549.5</v>
          </cell>
          <cell r="K139">
            <v>44816</v>
          </cell>
          <cell r="L139">
            <v>3133</v>
          </cell>
        </row>
        <row r="140">
          <cell r="A140" t="str">
            <v>ASALCBR</v>
          </cell>
          <cell r="B140" t="str">
            <v>EQ</v>
          </cell>
          <cell r="C140">
            <v>448.95</v>
          </cell>
          <cell r="D140">
            <v>448.95</v>
          </cell>
          <cell r="E140">
            <v>439.1</v>
          </cell>
          <cell r="F140">
            <v>441.2</v>
          </cell>
          <cell r="G140">
            <v>441</v>
          </cell>
          <cell r="H140">
            <v>441.9</v>
          </cell>
          <cell r="I140">
            <v>58619</v>
          </cell>
          <cell r="J140">
            <v>25953650</v>
          </cell>
          <cell r="K140">
            <v>44816</v>
          </cell>
          <cell r="L140">
            <v>2530</v>
          </cell>
        </row>
        <row r="141">
          <cell r="A141" t="str">
            <v>ASHAPURMIN</v>
          </cell>
          <cell r="B141" t="str">
            <v>EQ</v>
          </cell>
          <cell r="C141">
            <v>98.7</v>
          </cell>
          <cell r="D141">
            <v>103.7</v>
          </cell>
          <cell r="E141">
            <v>96</v>
          </cell>
          <cell r="F141">
            <v>101.45</v>
          </cell>
          <cell r="G141">
            <v>102.2</v>
          </cell>
          <cell r="H141">
            <v>97.45</v>
          </cell>
          <cell r="I141">
            <v>919645</v>
          </cell>
          <cell r="J141">
            <v>91302921.200000003</v>
          </cell>
          <cell r="K141">
            <v>44816</v>
          </cell>
          <cell r="L141">
            <v>7994</v>
          </cell>
        </row>
        <row r="142">
          <cell r="A142" t="str">
            <v>ASHIANA</v>
          </cell>
          <cell r="B142" t="str">
            <v>EQ</v>
          </cell>
          <cell r="C142">
            <v>170.75</v>
          </cell>
          <cell r="D142">
            <v>175</v>
          </cell>
          <cell r="E142">
            <v>166.25</v>
          </cell>
          <cell r="F142">
            <v>167.9</v>
          </cell>
          <cell r="G142">
            <v>168.25</v>
          </cell>
          <cell r="H142">
            <v>169.5</v>
          </cell>
          <cell r="I142">
            <v>141650</v>
          </cell>
          <cell r="J142">
            <v>24267367.399999999</v>
          </cell>
          <cell r="K142">
            <v>44816</v>
          </cell>
          <cell r="L142">
            <v>2784</v>
          </cell>
        </row>
        <row r="143">
          <cell r="A143" t="str">
            <v>ASHIMASYN</v>
          </cell>
          <cell r="B143" t="str">
            <v>EQ</v>
          </cell>
          <cell r="C143">
            <v>15.3</v>
          </cell>
          <cell r="D143">
            <v>15.6</v>
          </cell>
          <cell r="E143">
            <v>15.1</v>
          </cell>
          <cell r="F143">
            <v>15.2</v>
          </cell>
          <cell r="G143">
            <v>15.25</v>
          </cell>
          <cell r="H143">
            <v>15.1</v>
          </cell>
          <cell r="I143">
            <v>77142</v>
          </cell>
          <cell r="J143">
            <v>1182508.5</v>
          </cell>
          <cell r="K143">
            <v>44816</v>
          </cell>
          <cell r="L143">
            <v>486</v>
          </cell>
        </row>
        <row r="144">
          <cell r="A144" t="str">
            <v>ASHOKA</v>
          </cell>
          <cell r="B144" t="str">
            <v>EQ</v>
          </cell>
          <cell r="C144">
            <v>91.6</v>
          </cell>
          <cell r="D144">
            <v>92.4</v>
          </cell>
          <cell r="E144">
            <v>87.4</v>
          </cell>
          <cell r="F144">
            <v>89.65</v>
          </cell>
          <cell r="G144">
            <v>89.4</v>
          </cell>
          <cell r="H144">
            <v>91.4</v>
          </cell>
          <cell r="I144">
            <v>1170424</v>
          </cell>
          <cell r="J144">
            <v>106563377.90000001</v>
          </cell>
          <cell r="K144">
            <v>44816</v>
          </cell>
          <cell r="L144">
            <v>6339</v>
          </cell>
        </row>
        <row r="145">
          <cell r="A145" t="str">
            <v>ASHOKLEY</v>
          </cell>
          <cell r="B145" t="str">
            <v>EQ</v>
          </cell>
          <cell r="C145">
            <v>166.55</v>
          </cell>
          <cell r="D145">
            <v>167.2</v>
          </cell>
          <cell r="E145">
            <v>164.6</v>
          </cell>
          <cell r="F145">
            <v>165</v>
          </cell>
          <cell r="G145">
            <v>164.8</v>
          </cell>
          <cell r="H145">
            <v>166.55</v>
          </cell>
          <cell r="I145">
            <v>9042625</v>
          </cell>
          <cell r="J145">
            <v>1499724489.25</v>
          </cell>
          <cell r="K145">
            <v>44816</v>
          </cell>
          <cell r="L145">
            <v>53326</v>
          </cell>
        </row>
        <row r="146">
          <cell r="A146" t="str">
            <v>ASIANENE</v>
          </cell>
          <cell r="B146" t="str">
            <v>EQ</v>
          </cell>
          <cell r="C146">
            <v>83.2</v>
          </cell>
          <cell r="D146">
            <v>85.35</v>
          </cell>
          <cell r="E146">
            <v>82.7</v>
          </cell>
          <cell r="F146">
            <v>82.85</v>
          </cell>
          <cell r="G146">
            <v>82.8</v>
          </cell>
          <cell r="H146">
            <v>84.7</v>
          </cell>
          <cell r="I146">
            <v>57206</v>
          </cell>
          <cell r="J146">
            <v>4782502.8</v>
          </cell>
          <cell r="K146">
            <v>44816</v>
          </cell>
          <cell r="L146">
            <v>1027</v>
          </cell>
        </row>
        <row r="147">
          <cell r="A147" t="str">
            <v>ASIANHOTNR</v>
          </cell>
          <cell r="B147" t="str">
            <v>EQ</v>
          </cell>
          <cell r="C147">
            <v>90.4</v>
          </cell>
          <cell r="D147">
            <v>93</v>
          </cell>
          <cell r="E147">
            <v>88</v>
          </cell>
          <cell r="F147">
            <v>91.8</v>
          </cell>
          <cell r="G147">
            <v>92.6</v>
          </cell>
          <cell r="H147">
            <v>89.65</v>
          </cell>
          <cell r="I147">
            <v>77322</v>
          </cell>
          <cell r="J147">
            <v>7038744.0499999998</v>
          </cell>
          <cell r="K147">
            <v>44816</v>
          </cell>
          <cell r="L147">
            <v>465</v>
          </cell>
        </row>
        <row r="148">
          <cell r="A148" t="str">
            <v>ASIANPAINT</v>
          </cell>
          <cell r="B148" t="str">
            <v>EQ</v>
          </cell>
          <cell r="C148">
            <v>3441.85</v>
          </cell>
          <cell r="D148">
            <v>3453.65</v>
          </cell>
          <cell r="E148">
            <v>3423</v>
          </cell>
          <cell r="F148">
            <v>3432.2</v>
          </cell>
          <cell r="G148">
            <v>3432</v>
          </cell>
          <cell r="H148">
            <v>3441.85</v>
          </cell>
          <cell r="I148">
            <v>641280</v>
          </cell>
          <cell r="J148">
            <v>2204239495.9499998</v>
          </cell>
          <cell r="K148">
            <v>44816</v>
          </cell>
          <cell r="L148">
            <v>49382</v>
          </cell>
        </row>
        <row r="149">
          <cell r="A149" t="str">
            <v>ASIANTILES</v>
          </cell>
          <cell r="B149" t="str">
            <v>EQ</v>
          </cell>
          <cell r="C149">
            <v>63</v>
          </cell>
          <cell r="D149">
            <v>66.099999999999994</v>
          </cell>
          <cell r="E149">
            <v>63</v>
          </cell>
          <cell r="F149">
            <v>65.45</v>
          </cell>
          <cell r="G149">
            <v>65.5</v>
          </cell>
          <cell r="H149">
            <v>63.3</v>
          </cell>
          <cell r="I149">
            <v>497325</v>
          </cell>
          <cell r="J149">
            <v>32288968.649999999</v>
          </cell>
          <cell r="K149">
            <v>44816</v>
          </cell>
          <cell r="L149">
            <v>3251</v>
          </cell>
        </row>
        <row r="150">
          <cell r="A150" t="str">
            <v>ASPINWALL</v>
          </cell>
          <cell r="B150" t="str">
            <v>EQ</v>
          </cell>
          <cell r="C150">
            <v>250</v>
          </cell>
          <cell r="D150">
            <v>256.85000000000002</v>
          </cell>
          <cell r="E150">
            <v>244.55</v>
          </cell>
          <cell r="F150">
            <v>250.6</v>
          </cell>
          <cell r="G150">
            <v>251.95</v>
          </cell>
          <cell r="H150">
            <v>239.7</v>
          </cell>
          <cell r="I150">
            <v>45615</v>
          </cell>
          <cell r="J150">
            <v>11439396.15</v>
          </cell>
          <cell r="K150">
            <v>44816</v>
          </cell>
          <cell r="L150">
            <v>1465</v>
          </cell>
        </row>
        <row r="151">
          <cell r="A151" t="str">
            <v>ASTEC</v>
          </cell>
          <cell r="B151" t="str">
            <v>EQ</v>
          </cell>
          <cell r="C151">
            <v>1928</v>
          </cell>
          <cell r="D151">
            <v>1944.05</v>
          </cell>
          <cell r="E151">
            <v>1913.3</v>
          </cell>
          <cell r="F151">
            <v>1935.5</v>
          </cell>
          <cell r="G151">
            <v>1929.7</v>
          </cell>
          <cell r="H151">
            <v>1915.3</v>
          </cell>
          <cell r="I151">
            <v>18141</v>
          </cell>
          <cell r="J151">
            <v>34995686.149999999</v>
          </cell>
          <cell r="K151">
            <v>44816</v>
          </cell>
          <cell r="L151">
            <v>3495</v>
          </cell>
        </row>
        <row r="152">
          <cell r="A152" t="str">
            <v>ASTERDM</v>
          </cell>
          <cell r="B152" t="str">
            <v>EQ</v>
          </cell>
          <cell r="C152">
            <v>247.3</v>
          </cell>
          <cell r="D152">
            <v>253.85</v>
          </cell>
          <cell r="E152">
            <v>245.6</v>
          </cell>
          <cell r="F152">
            <v>246.5</v>
          </cell>
          <cell r="G152">
            <v>246.9</v>
          </cell>
          <cell r="H152">
            <v>245.6</v>
          </cell>
          <cell r="I152">
            <v>499523</v>
          </cell>
          <cell r="J152">
            <v>124340547.65000001</v>
          </cell>
          <cell r="K152">
            <v>44816</v>
          </cell>
          <cell r="L152">
            <v>6408</v>
          </cell>
        </row>
        <row r="153">
          <cell r="A153" t="str">
            <v>ASTRAL</v>
          </cell>
          <cell r="B153" t="str">
            <v>EQ</v>
          </cell>
          <cell r="C153">
            <v>2584.1</v>
          </cell>
          <cell r="D153">
            <v>2590.5</v>
          </cell>
          <cell r="E153">
            <v>2525</v>
          </cell>
          <cell r="F153">
            <v>2552.1999999999998</v>
          </cell>
          <cell r="G153">
            <v>2549</v>
          </cell>
          <cell r="H153">
            <v>2594.15</v>
          </cell>
          <cell r="I153">
            <v>603602</v>
          </cell>
          <cell r="J153">
            <v>1538132594.5</v>
          </cell>
          <cell r="K153">
            <v>44816</v>
          </cell>
          <cell r="L153">
            <v>59775</v>
          </cell>
        </row>
        <row r="154">
          <cell r="A154" t="str">
            <v>ASTRAMICRO</v>
          </cell>
          <cell r="B154" t="str">
            <v>EQ</v>
          </cell>
          <cell r="C154">
            <v>329</v>
          </cell>
          <cell r="D154">
            <v>349.55</v>
          </cell>
          <cell r="E154">
            <v>328.8</v>
          </cell>
          <cell r="F154">
            <v>343.35</v>
          </cell>
          <cell r="G154">
            <v>343.9</v>
          </cell>
          <cell r="H154">
            <v>329.55</v>
          </cell>
          <cell r="I154">
            <v>1152911</v>
          </cell>
          <cell r="J154">
            <v>393052841.94999999</v>
          </cell>
          <cell r="K154">
            <v>44816</v>
          </cell>
          <cell r="L154">
            <v>17546</v>
          </cell>
        </row>
        <row r="155">
          <cell r="A155" t="str">
            <v>ASTRAZEN</v>
          </cell>
          <cell r="B155" t="str">
            <v>EQ</v>
          </cell>
          <cell r="C155">
            <v>3102</v>
          </cell>
          <cell r="D155">
            <v>3330</v>
          </cell>
          <cell r="E155">
            <v>3102</v>
          </cell>
          <cell r="F155">
            <v>3315.9</v>
          </cell>
          <cell r="G155">
            <v>3325.1</v>
          </cell>
          <cell r="H155">
            <v>3098.7</v>
          </cell>
          <cell r="I155">
            <v>84484</v>
          </cell>
          <cell r="J155">
            <v>276070026.14999998</v>
          </cell>
          <cell r="K155">
            <v>44816</v>
          </cell>
          <cell r="L155">
            <v>15391</v>
          </cell>
        </row>
        <row r="156">
          <cell r="A156" t="str">
            <v>ASTRON</v>
          </cell>
          <cell r="B156" t="str">
            <v>EQ</v>
          </cell>
          <cell r="C156">
            <v>37.65</v>
          </cell>
          <cell r="D156">
            <v>37.950000000000003</v>
          </cell>
          <cell r="E156">
            <v>37.1</v>
          </cell>
          <cell r="F156">
            <v>37.450000000000003</v>
          </cell>
          <cell r="G156">
            <v>37.299999999999997</v>
          </cell>
          <cell r="H156">
            <v>37.15</v>
          </cell>
          <cell r="I156">
            <v>33841</v>
          </cell>
          <cell r="J156">
            <v>1271437.45</v>
          </cell>
          <cell r="K156">
            <v>44816</v>
          </cell>
          <cell r="L156">
            <v>432</v>
          </cell>
        </row>
        <row r="157">
          <cell r="A157" t="str">
            <v>ATFL</v>
          </cell>
          <cell r="B157" t="str">
            <v>EQ</v>
          </cell>
          <cell r="C157">
            <v>771</v>
          </cell>
          <cell r="D157">
            <v>772.9</v>
          </cell>
          <cell r="E157">
            <v>761.65</v>
          </cell>
          <cell r="F157">
            <v>766.1</v>
          </cell>
          <cell r="G157">
            <v>765</v>
          </cell>
          <cell r="H157">
            <v>767.65</v>
          </cell>
          <cell r="I157">
            <v>3376</v>
          </cell>
          <cell r="J157">
            <v>2590526.35</v>
          </cell>
          <cell r="K157">
            <v>44816</v>
          </cell>
          <cell r="L157">
            <v>392</v>
          </cell>
        </row>
        <row r="158">
          <cell r="A158" t="str">
            <v>ATGL</v>
          </cell>
          <cell r="B158" t="str">
            <v>EQ</v>
          </cell>
          <cell r="C158">
            <v>3653.75</v>
          </cell>
          <cell r="D158">
            <v>3679.85</v>
          </cell>
          <cell r="E158">
            <v>3600</v>
          </cell>
          <cell r="F158">
            <v>3635.4</v>
          </cell>
          <cell r="G158">
            <v>3630.3</v>
          </cell>
          <cell r="H158">
            <v>3633.3</v>
          </cell>
          <cell r="I158">
            <v>194549</v>
          </cell>
          <cell r="J158">
            <v>707440249.95000005</v>
          </cell>
          <cell r="K158">
            <v>44816</v>
          </cell>
          <cell r="L158">
            <v>16360</v>
          </cell>
        </row>
        <row r="159">
          <cell r="A159" t="str">
            <v>ATLANTA</v>
          </cell>
          <cell r="B159" t="str">
            <v>EQ</v>
          </cell>
          <cell r="C159">
            <v>20.350000000000001</v>
          </cell>
          <cell r="D159">
            <v>20.350000000000001</v>
          </cell>
          <cell r="E159">
            <v>19.25</v>
          </cell>
          <cell r="F159">
            <v>19.3</v>
          </cell>
          <cell r="G159">
            <v>19.55</v>
          </cell>
          <cell r="H159">
            <v>19.45</v>
          </cell>
          <cell r="I159">
            <v>44783</v>
          </cell>
          <cell r="J159">
            <v>875096.6</v>
          </cell>
          <cell r="K159">
            <v>44816</v>
          </cell>
          <cell r="L159">
            <v>243</v>
          </cell>
        </row>
        <row r="160">
          <cell r="A160" t="str">
            <v>ATUL</v>
          </cell>
          <cell r="B160" t="str">
            <v>EQ</v>
          </cell>
          <cell r="C160">
            <v>9265</v>
          </cell>
          <cell r="D160">
            <v>9675.2000000000007</v>
          </cell>
          <cell r="E160">
            <v>9211.0499999999993</v>
          </cell>
          <cell r="F160">
            <v>9611.2000000000007</v>
          </cell>
          <cell r="G160">
            <v>9624</v>
          </cell>
          <cell r="H160">
            <v>9234.7000000000007</v>
          </cell>
          <cell r="I160">
            <v>95545</v>
          </cell>
          <cell r="J160">
            <v>909430701.35000002</v>
          </cell>
          <cell r="K160">
            <v>44816</v>
          </cell>
          <cell r="L160">
            <v>9946</v>
          </cell>
        </row>
        <row r="161">
          <cell r="A161" t="str">
            <v>ATULAUTO</v>
          </cell>
          <cell r="B161" t="str">
            <v>EQ</v>
          </cell>
          <cell r="C161">
            <v>189</v>
          </cell>
          <cell r="D161">
            <v>192.65</v>
          </cell>
          <cell r="E161">
            <v>189</v>
          </cell>
          <cell r="F161">
            <v>191.1</v>
          </cell>
          <cell r="G161">
            <v>191</v>
          </cell>
          <cell r="H161">
            <v>190</v>
          </cell>
          <cell r="I161">
            <v>157594</v>
          </cell>
          <cell r="J161">
            <v>30090469</v>
          </cell>
          <cell r="K161">
            <v>44816</v>
          </cell>
          <cell r="L161">
            <v>1663</v>
          </cell>
        </row>
        <row r="162">
          <cell r="A162" t="str">
            <v>AUBANK</v>
          </cell>
          <cell r="B162" t="str">
            <v>EQ</v>
          </cell>
          <cell r="C162">
            <v>654.70000000000005</v>
          </cell>
          <cell r="D162">
            <v>662.55</v>
          </cell>
          <cell r="E162">
            <v>652.25</v>
          </cell>
          <cell r="F162">
            <v>660.75</v>
          </cell>
          <cell r="G162">
            <v>661.5</v>
          </cell>
          <cell r="H162">
            <v>652.6</v>
          </cell>
          <cell r="I162">
            <v>1050504</v>
          </cell>
          <cell r="J162">
            <v>691205812.25</v>
          </cell>
          <cell r="K162">
            <v>44816</v>
          </cell>
          <cell r="L162">
            <v>29819</v>
          </cell>
        </row>
        <row r="163">
          <cell r="A163" t="str">
            <v>AURIONPRO</v>
          </cell>
          <cell r="B163" t="str">
            <v>EQ</v>
          </cell>
          <cell r="C163">
            <v>353.5</v>
          </cell>
          <cell r="D163">
            <v>419.15</v>
          </cell>
          <cell r="E163">
            <v>353.5</v>
          </cell>
          <cell r="F163">
            <v>415.1</v>
          </cell>
          <cell r="G163">
            <v>419.15</v>
          </cell>
          <cell r="H163">
            <v>349.3</v>
          </cell>
          <cell r="I163">
            <v>1155169</v>
          </cell>
          <cell r="J163">
            <v>455326989.85000002</v>
          </cell>
          <cell r="K163">
            <v>44816</v>
          </cell>
          <cell r="L163">
            <v>30304</v>
          </cell>
        </row>
        <row r="164">
          <cell r="A164" t="str">
            <v>AUROPHARMA</v>
          </cell>
          <cell r="B164" t="str">
            <v>EQ</v>
          </cell>
          <cell r="C164">
            <v>542.29999999999995</v>
          </cell>
          <cell r="D164">
            <v>553.5</v>
          </cell>
          <cell r="E164">
            <v>540.9</v>
          </cell>
          <cell r="F164">
            <v>551.15</v>
          </cell>
          <cell r="G164">
            <v>551</v>
          </cell>
          <cell r="H164">
            <v>542.29999999999995</v>
          </cell>
          <cell r="I164">
            <v>1082603</v>
          </cell>
          <cell r="J164">
            <v>592771798.45000005</v>
          </cell>
          <cell r="K164">
            <v>44816</v>
          </cell>
          <cell r="L164">
            <v>30835</v>
          </cell>
        </row>
        <row r="165">
          <cell r="A165" t="str">
            <v>AURUM</v>
          </cell>
          <cell r="B165" t="str">
            <v>EQ</v>
          </cell>
          <cell r="C165">
            <v>138.05000000000001</v>
          </cell>
          <cell r="D165">
            <v>144.4</v>
          </cell>
          <cell r="E165">
            <v>137.6</v>
          </cell>
          <cell r="F165">
            <v>139.65</v>
          </cell>
          <cell r="G165">
            <v>141.5</v>
          </cell>
          <cell r="H165">
            <v>137.55000000000001</v>
          </cell>
          <cell r="I165">
            <v>98135</v>
          </cell>
          <cell r="J165">
            <v>13849349.65</v>
          </cell>
          <cell r="K165">
            <v>44816</v>
          </cell>
          <cell r="L165">
            <v>1901</v>
          </cell>
        </row>
        <row r="166">
          <cell r="A166" t="str">
            <v>AUSOMENT</v>
          </cell>
          <cell r="B166" t="str">
            <v>EQ</v>
          </cell>
          <cell r="C166">
            <v>79.05</v>
          </cell>
          <cell r="D166">
            <v>82.7</v>
          </cell>
          <cell r="E166">
            <v>79.05</v>
          </cell>
          <cell r="F166">
            <v>79.75</v>
          </cell>
          <cell r="G166">
            <v>80.849999999999994</v>
          </cell>
          <cell r="H166">
            <v>81.099999999999994</v>
          </cell>
          <cell r="I166">
            <v>4531</v>
          </cell>
          <cell r="J166">
            <v>370023.15</v>
          </cell>
          <cell r="K166">
            <v>44816</v>
          </cell>
          <cell r="L166">
            <v>205</v>
          </cell>
        </row>
        <row r="167">
          <cell r="A167" t="str">
            <v>AUTOAXLES</v>
          </cell>
          <cell r="B167" t="str">
            <v>EQ</v>
          </cell>
          <cell r="C167">
            <v>2135</v>
          </cell>
          <cell r="D167">
            <v>2214.6999999999998</v>
          </cell>
          <cell r="E167">
            <v>2105.25</v>
          </cell>
          <cell r="F167">
            <v>2180.4499999999998</v>
          </cell>
          <cell r="G167">
            <v>2165</v>
          </cell>
          <cell r="H167">
            <v>2103.35</v>
          </cell>
          <cell r="I167">
            <v>51724</v>
          </cell>
          <cell r="J167">
            <v>113241185.5</v>
          </cell>
          <cell r="K167">
            <v>44816</v>
          </cell>
          <cell r="L167">
            <v>7237</v>
          </cell>
        </row>
        <row r="168">
          <cell r="A168" t="str">
            <v>AUTOBEES</v>
          </cell>
          <cell r="B168" t="str">
            <v>EQ</v>
          </cell>
          <cell r="C168">
            <v>134.72</v>
          </cell>
          <cell r="D168">
            <v>134.72</v>
          </cell>
          <cell r="E168">
            <v>133.46</v>
          </cell>
          <cell r="F168">
            <v>133.91999999999999</v>
          </cell>
          <cell r="G168">
            <v>134.29</v>
          </cell>
          <cell r="H168">
            <v>133.44999999999999</v>
          </cell>
          <cell r="I168">
            <v>20913</v>
          </cell>
          <cell r="J168">
            <v>2805750.29</v>
          </cell>
          <cell r="K168">
            <v>44816</v>
          </cell>
          <cell r="L168">
            <v>572</v>
          </cell>
        </row>
        <row r="169">
          <cell r="A169" t="str">
            <v>AUTOIND</v>
          </cell>
          <cell r="B169" t="str">
            <v>EQ</v>
          </cell>
          <cell r="C169">
            <v>89</v>
          </cell>
          <cell r="D169">
            <v>89.95</v>
          </cell>
          <cell r="E169">
            <v>84.3</v>
          </cell>
          <cell r="F169">
            <v>86.35</v>
          </cell>
          <cell r="G169">
            <v>85.5</v>
          </cell>
          <cell r="H169">
            <v>87.3</v>
          </cell>
          <cell r="I169">
            <v>123299</v>
          </cell>
          <cell r="J169">
            <v>10608374.85</v>
          </cell>
          <cell r="K169">
            <v>44816</v>
          </cell>
          <cell r="L169">
            <v>1475</v>
          </cell>
        </row>
        <row r="170">
          <cell r="A170" t="str">
            <v>AVADHSUGAR</v>
          </cell>
          <cell r="B170" t="str">
            <v>EQ</v>
          </cell>
          <cell r="C170">
            <v>547.9</v>
          </cell>
          <cell r="D170">
            <v>551.95000000000005</v>
          </cell>
          <cell r="E170">
            <v>538.5</v>
          </cell>
          <cell r="F170">
            <v>542.29999999999995</v>
          </cell>
          <cell r="G170">
            <v>540</v>
          </cell>
          <cell r="H170">
            <v>544.79999999999995</v>
          </cell>
          <cell r="I170">
            <v>58392</v>
          </cell>
          <cell r="J170">
            <v>31776253.300000001</v>
          </cell>
          <cell r="K170">
            <v>44816</v>
          </cell>
          <cell r="L170">
            <v>2529</v>
          </cell>
        </row>
        <row r="171">
          <cell r="A171" t="str">
            <v>AVANTIFEED</v>
          </cell>
          <cell r="B171" t="str">
            <v>EQ</v>
          </cell>
          <cell r="C171">
            <v>485</v>
          </cell>
          <cell r="D171">
            <v>516.85</v>
          </cell>
          <cell r="E171">
            <v>484.9</v>
          </cell>
          <cell r="F171">
            <v>507.35</v>
          </cell>
          <cell r="G171">
            <v>505.2</v>
          </cell>
          <cell r="H171">
            <v>475.3</v>
          </cell>
          <cell r="I171">
            <v>980324</v>
          </cell>
          <cell r="J171">
            <v>488916845.75</v>
          </cell>
          <cell r="K171">
            <v>44816</v>
          </cell>
          <cell r="L171">
            <v>22837</v>
          </cell>
        </row>
        <row r="172">
          <cell r="A172" t="str">
            <v>AVROIND</v>
          </cell>
          <cell r="B172" t="str">
            <v>EQ</v>
          </cell>
          <cell r="C172">
            <v>121.6</v>
          </cell>
          <cell r="D172">
            <v>121.6</v>
          </cell>
          <cell r="E172">
            <v>116.95</v>
          </cell>
          <cell r="F172">
            <v>117.3</v>
          </cell>
          <cell r="G172">
            <v>117.15</v>
          </cell>
          <cell r="H172">
            <v>117.6</v>
          </cell>
          <cell r="I172">
            <v>36733</v>
          </cell>
          <cell r="J172">
            <v>4373901.7</v>
          </cell>
          <cell r="K172">
            <v>44816</v>
          </cell>
          <cell r="L172">
            <v>124</v>
          </cell>
        </row>
        <row r="173">
          <cell r="A173" t="str">
            <v>AVTNPL</v>
          </cell>
          <cell r="B173" t="str">
            <v>EQ</v>
          </cell>
          <cell r="C173">
            <v>109.9</v>
          </cell>
          <cell r="D173">
            <v>109.9</v>
          </cell>
          <cell r="E173">
            <v>107</v>
          </cell>
          <cell r="F173">
            <v>108.4</v>
          </cell>
          <cell r="G173">
            <v>108.5</v>
          </cell>
          <cell r="H173">
            <v>107.9</v>
          </cell>
          <cell r="I173">
            <v>106633</v>
          </cell>
          <cell r="J173">
            <v>11544148.9</v>
          </cell>
          <cell r="K173">
            <v>44816</v>
          </cell>
          <cell r="L173">
            <v>2004</v>
          </cell>
        </row>
        <row r="174">
          <cell r="A174" t="str">
            <v>AWHCL</v>
          </cell>
          <cell r="B174" t="str">
            <v>EQ</v>
          </cell>
          <cell r="C174">
            <v>352.45</v>
          </cell>
          <cell r="D174">
            <v>356.95</v>
          </cell>
          <cell r="E174">
            <v>345.95</v>
          </cell>
          <cell r="F174">
            <v>354.8</v>
          </cell>
          <cell r="G174">
            <v>356</v>
          </cell>
          <cell r="H174">
            <v>349.5</v>
          </cell>
          <cell r="I174">
            <v>83005</v>
          </cell>
          <cell r="J174">
            <v>29161856.75</v>
          </cell>
          <cell r="K174">
            <v>44816</v>
          </cell>
          <cell r="L174">
            <v>2540</v>
          </cell>
        </row>
        <row r="175">
          <cell r="A175" t="str">
            <v>AWL</v>
          </cell>
          <cell r="B175" t="str">
            <v>EQ</v>
          </cell>
          <cell r="C175">
            <v>712.1</v>
          </cell>
          <cell r="D175">
            <v>734.8</v>
          </cell>
          <cell r="E175">
            <v>711.05</v>
          </cell>
          <cell r="F175">
            <v>729.7</v>
          </cell>
          <cell r="G175">
            <v>729</v>
          </cell>
          <cell r="H175">
            <v>703.6</v>
          </cell>
          <cell r="I175">
            <v>5254631</v>
          </cell>
          <cell r="J175">
            <v>3811350658.8499999</v>
          </cell>
          <cell r="K175">
            <v>44816</v>
          </cell>
          <cell r="L175">
            <v>97240</v>
          </cell>
        </row>
        <row r="176">
          <cell r="A176" t="str">
            <v>AXISBANK</v>
          </cell>
          <cell r="B176" t="str">
            <v>EQ</v>
          </cell>
          <cell r="C176">
            <v>789</v>
          </cell>
          <cell r="D176">
            <v>805</v>
          </cell>
          <cell r="E176">
            <v>786.8</v>
          </cell>
          <cell r="F176">
            <v>801</v>
          </cell>
          <cell r="G176">
            <v>800.2</v>
          </cell>
          <cell r="H176">
            <v>784.85</v>
          </cell>
          <cell r="I176">
            <v>15521649</v>
          </cell>
          <cell r="J176">
            <v>12386100055.6</v>
          </cell>
          <cell r="K176">
            <v>44816</v>
          </cell>
          <cell r="L176">
            <v>231203</v>
          </cell>
        </row>
        <row r="177">
          <cell r="A177" t="str">
            <v>AXISBNKETF</v>
          </cell>
          <cell r="B177" t="str">
            <v>EQ</v>
          </cell>
          <cell r="C177">
            <v>406.29</v>
          </cell>
          <cell r="D177">
            <v>410</v>
          </cell>
          <cell r="E177">
            <v>406.29</v>
          </cell>
          <cell r="F177">
            <v>408.68</v>
          </cell>
          <cell r="G177">
            <v>409.45</v>
          </cell>
          <cell r="H177">
            <v>406.29</v>
          </cell>
          <cell r="I177">
            <v>1388</v>
          </cell>
          <cell r="J177">
            <v>567739.69999999995</v>
          </cell>
          <cell r="K177">
            <v>44816</v>
          </cell>
          <cell r="L177">
            <v>104</v>
          </cell>
        </row>
        <row r="178">
          <cell r="A178" t="str">
            <v>AXISBPSETF</v>
          </cell>
          <cell r="B178" t="str">
            <v>EQ</v>
          </cell>
          <cell r="C178">
            <v>10.5</v>
          </cell>
          <cell r="D178">
            <v>10.54</v>
          </cell>
          <cell r="E178">
            <v>10.5</v>
          </cell>
          <cell r="F178">
            <v>10.52</v>
          </cell>
          <cell r="G178">
            <v>10.54</v>
          </cell>
          <cell r="H178">
            <v>10.53</v>
          </cell>
          <cell r="I178">
            <v>7643</v>
          </cell>
          <cell r="J178">
            <v>80461.490000000005</v>
          </cell>
          <cell r="K178">
            <v>44816</v>
          </cell>
          <cell r="L178">
            <v>485</v>
          </cell>
        </row>
        <row r="179">
          <cell r="A179" t="str">
            <v>AXISCADES</v>
          </cell>
          <cell r="B179" t="str">
            <v>EQ</v>
          </cell>
          <cell r="C179">
            <v>146.5</v>
          </cell>
          <cell r="D179">
            <v>151.80000000000001</v>
          </cell>
          <cell r="E179">
            <v>146.5</v>
          </cell>
          <cell r="F179">
            <v>150.55000000000001</v>
          </cell>
          <cell r="G179">
            <v>151</v>
          </cell>
          <cell r="H179">
            <v>148</v>
          </cell>
          <cell r="I179">
            <v>121746</v>
          </cell>
          <cell r="J179">
            <v>18241096</v>
          </cell>
          <cell r="K179">
            <v>44816</v>
          </cell>
          <cell r="L179">
            <v>1065</v>
          </cell>
        </row>
        <row r="180">
          <cell r="A180" t="str">
            <v>AXISCETF</v>
          </cell>
          <cell r="B180" t="str">
            <v>EQ</v>
          </cell>
          <cell r="C180">
            <v>78.900000000000006</v>
          </cell>
          <cell r="D180">
            <v>82.41</v>
          </cell>
          <cell r="E180">
            <v>78.900000000000006</v>
          </cell>
          <cell r="F180">
            <v>80.53</v>
          </cell>
          <cell r="G180">
            <v>80.53</v>
          </cell>
          <cell r="H180">
            <v>80.11</v>
          </cell>
          <cell r="I180">
            <v>1084</v>
          </cell>
          <cell r="J180">
            <v>87556.98</v>
          </cell>
          <cell r="K180">
            <v>44816</v>
          </cell>
          <cell r="L180">
            <v>43</v>
          </cell>
        </row>
        <row r="181">
          <cell r="A181" t="str">
            <v>AXISGOLD</v>
          </cell>
          <cell r="B181" t="str">
            <v>EQ</v>
          </cell>
          <cell r="C181">
            <v>43.62</v>
          </cell>
          <cell r="D181">
            <v>43.69</v>
          </cell>
          <cell r="E181">
            <v>43.42</v>
          </cell>
          <cell r="F181">
            <v>43.6</v>
          </cell>
          <cell r="G181">
            <v>43.58</v>
          </cell>
          <cell r="H181">
            <v>43.7</v>
          </cell>
          <cell r="I181">
            <v>51430</v>
          </cell>
          <cell r="J181">
            <v>2241763.64</v>
          </cell>
          <cell r="K181">
            <v>44816</v>
          </cell>
          <cell r="L181">
            <v>1074</v>
          </cell>
        </row>
        <row r="182">
          <cell r="A182" t="str">
            <v>AXISHCETF</v>
          </cell>
          <cell r="B182" t="str">
            <v>EQ</v>
          </cell>
          <cell r="C182">
            <v>84</v>
          </cell>
          <cell r="D182">
            <v>84</v>
          </cell>
          <cell r="E182">
            <v>80.09</v>
          </cell>
          <cell r="F182">
            <v>80.87</v>
          </cell>
          <cell r="G182">
            <v>80.75</v>
          </cell>
          <cell r="H182">
            <v>80.72</v>
          </cell>
          <cell r="I182">
            <v>6846</v>
          </cell>
          <cell r="J182">
            <v>556409.59999999998</v>
          </cell>
          <cell r="K182">
            <v>44816</v>
          </cell>
          <cell r="L182">
            <v>101</v>
          </cell>
        </row>
        <row r="183">
          <cell r="A183" t="str">
            <v>AXISNIFTY</v>
          </cell>
          <cell r="B183" t="str">
            <v>EQ</v>
          </cell>
          <cell r="C183">
            <v>189.01</v>
          </cell>
          <cell r="D183">
            <v>190.9</v>
          </cell>
          <cell r="E183">
            <v>189.01</v>
          </cell>
          <cell r="F183">
            <v>190.08</v>
          </cell>
          <cell r="G183">
            <v>189.8</v>
          </cell>
          <cell r="H183">
            <v>188.99</v>
          </cell>
          <cell r="I183">
            <v>6367</v>
          </cell>
          <cell r="J183">
            <v>1209974.6299999999</v>
          </cell>
          <cell r="K183">
            <v>44816</v>
          </cell>
          <cell r="L183">
            <v>232</v>
          </cell>
        </row>
        <row r="184">
          <cell r="A184" t="str">
            <v>AXISTECETF</v>
          </cell>
          <cell r="B184" t="str">
            <v>EQ</v>
          </cell>
          <cell r="C184">
            <v>298.97000000000003</v>
          </cell>
          <cell r="D184">
            <v>301.14999999999998</v>
          </cell>
          <cell r="E184">
            <v>294.01</v>
          </cell>
          <cell r="F184">
            <v>299.83</v>
          </cell>
          <cell r="G184">
            <v>300</v>
          </cell>
          <cell r="H184">
            <v>294.95</v>
          </cell>
          <cell r="I184">
            <v>2663</v>
          </cell>
          <cell r="J184">
            <v>798743.11</v>
          </cell>
          <cell r="K184">
            <v>44816</v>
          </cell>
          <cell r="L184">
            <v>112</v>
          </cell>
        </row>
        <row r="185">
          <cell r="A185" t="str">
            <v>AXITA</v>
          </cell>
          <cell r="B185" t="str">
            <v>EQ</v>
          </cell>
          <cell r="C185">
            <v>310.10000000000002</v>
          </cell>
          <cell r="D185">
            <v>317.75</v>
          </cell>
          <cell r="E185">
            <v>308</v>
          </cell>
          <cell r="F185">
            <v>311.60000000000002</v>
          </cell>
          <cell r="G185">
            <v>312.75</v>
          </cell>
          <cell r="H185">
            <v>307.3</v>
          </cell>
          <cell r="I185">
            <v>48188</v>
          </cell>
          <cell r="J185">
            <v>15063141.85</v>
          </cell>
          <cell r="K185">
            <v>44816</v>
          </cell>
          <cell r="L185">
            <v>1565</v>
          </cell>
        </row>
        <row r="186">
          <cell r="A186" t="str">
            <v>AYMSYNTEX</v>
          </cell>
          <cell r="B186" t="str">
            <v>EQ</v>
          </cell>
          <cell r="C186">
            <v>91.5</v>
          </cell>
          <cell r="D186">
            <v>92.5</v>
          </cell>
          <cell r="E186">
            <v>89.35</v>
          </cell>
          <cell r="F186">
            <v>90.5</v>
          </cell>
          <cell r="G186">
            <v>89.75</v>
          </cell>
          <cell r="H186">
            <v>90.05</v>
          </cell>
          <cell r="I186">
            <v>66545</v>
          </cell>
          <cell r="J186">
            <v>6054678.5</v>
          </cell>
          <cell r="K186">
            <v>44816</v>
          </cell>
          <cell r="L186">
            <v>624</v>
          </cell>
        </row>
        <row r="187">
          <cell r="A187" t="str">
            <v>BAFNAPH</v>
          </cell>
          <cell r="B187" t="str">
            <v>BE</v>
          </cell>
          <cell r="C187">
            <v>113.95</v>
          </cell>
          <cell r="D187">
            <v>113.95</v>
          </cell>
          <cell r="E187">
            <v>109.5</v>
          </cell>
          <cell r="F187">
            <v>109.5</v>
          </cell>
          <cell r="G187">
            <v>109.6</v>
          </cell>
          <cell r="H187">
            <v>110.05</v>
          </cell>
          <cell r="I187">
            <v>3796</v>
          </cell>
          <cell r="J187">
            <v>418507.1</v>
          </cell>
          <cell r="K187">
            <v>44816</v>
          </cell>
          <cell r="L187">
            <v>58</v>
          </cell>
        </row>
        <row r="188">
          <cell r="A188" t="str">
            <v>BAGFILMS</v>
          </cell>
          <cell r="B188" t="str">
            <v>EQ</v>
          </cell>
          <cell r="C188">
            <v>6.35</v>
          </cell>
          <cell r="D188">
            <v>6.45</v>
          </cell>
          <cell r="E188">
            <v>6.3</v>
          </cell>
          <cell r="F188">
            <v>6.45</v>
          </cell>
          <cell r="G188">
            <v>6.45</v>
          </cell>
          <cell r="H188">
            <v>6.15</v>
          </cell>
          <cell r="I188">
            <v>92335</v>
          </cell>
          <cell r="J188">
            <v>593063.55000000005</v>
          </cell>
          <cell r="K188">
            <v>44816</v>
          </cell>
          <cell r="L188">
            <v>132</v>
          </cell>
        </row>
        <row r="189">
          <cell r="A189" t="str">
            <v>BAJAJ-AUTO</v>
          </cell>
          <cell r="B189" t="str">
            <v>EQ</v>
          </cell>
          <cell r="C189">
            <v>3840</v>
          </cell>
          <cell r="D189">
            <v>3889.8</v>
          </cell>
          <cell r="E189">
            <v>3825</v>
          </cell>
          <cell r="F189">
            <v>3870.3</v>
          </cell>
          <cell r="G189">
            <v>3871</v>
          </cell>
          <cell r="H189">
            <v>3848.6</v>
          </cell>
          <cell r="I189">
            <v>369281</v>
          </cell>
          <cell r="J189">
            <v>1428298403.5999999</v>
          </cell>
          <cell r="K189">
            <v>44816</v>
          </cell>
          <cell r="L189">
            <v>30532</v>
          </cell>
        </row>
        <row r="190">
          <cell r="A190" t="str">
            <v>BAJAJCON</v>
          </cell>
          <cell r="B190" t="str">
            <v>EQ</v>
          </cell>
          <cell r="C190">
            <v>162.80000000000001</v>
          </cell>
          <cell r="D190">
            <v>163.80000000000001</v>
          </cell>
          <cell r="E190">
            <v>162</v>
          </cell>
          <cell r="F190">
            <v>163.55000000000001</v>
          </cell>
          <cell r="G190">
            <v>163.35</v>
          </cell>
          <cell r="H190">
            <v>161.25</v>
          </cell>
          <cell r="I190">
            <v>383175</v>
          </cell>
          <cell r="J190">
            <v>62579252.799999997</v>
          </cell>
          <cell r="K190">
            <v>44816</v>
          </cell>
          <cell r="L190">
            <v>3975</v>
          </cell>
        </row>
        <row r="191">
          <cell r="A191" t="str">
            <v>BAJAJELEC</v>
          </cell>
          <cell r="B191" t="str">
            <v>EQ</v>
          </cell>
          <cell r="C191">
            <v>1204.45</v>
          </cell>
          <cell r="D191">
            <v>1214.95</v>
          </cell>
          <cell r="E191">
            <v>1200.0999999999999</v>
          </cell>
          <cell r="F191">
            <v>1203.3</v>
          </cell>
          <cell r="G191">
            <v>1205.5999999999999</v>
          </cell>
          <cell r="H191">
            <v>1204.45</v>
          </cell>
          <cell r="I191">
            <v>43919</v>
          </cell>
          <cell r="J191">
            <v>52990603.100000001</v>
          </cell>
          <cell r="K191">
            <v>44816</v>
          </cell>
          <cell r="L191">
            <v>3161</v>
          </cell>
        </row>
        <row r="192">
          <cell r="A192" t="str">
            <v>BAJAJFINSV</v>
          </cell>
          <cell r="B192" t="str">
            <v>EQ</v>
          </cell>
          <cell r="C192">
            <v>17380</v>
          </cell>
          <cell r="D192">
            <v>17420</v>
          </cell>
          <cell r="E192">
            <v>17052.2</v>
          </cell>
          <cell r="F192">
            <v>17138.05</v>
          </cell>
          <cell r="G192">
            <v>17238.25</v>
          </cell>
          <cell r="H192">
            <v>17205.650000000001</v>
          </cell>
          <cell r="I192">
            <v>425082</v>
          </cell>
          <cell r="J192">
            <v>7329636355.6000004</v>
          </cell>
          <cell r="K192">
            <v>44816</v>
          </cell>
          <cell r="L192">
            <v>73755</v>
          </cell>
        </row>
        <row r="193">
          <cell r="A193" t="str">
            <v>BAJAJHCARE</v>
          </cell>
          <cell r="B193" t="str">
            <v>EQ</v>
          </cell>
          <cell r="C193">
            <v>390</v>
          </cell>
          <cell r="D193">
            <v>391.5</v>
          </cell>
          <cell r="E193">
            <v>383.5</v>
          </cell>
          <cell r="F193">
            <v>388.05</v>
          </cell>
          <cell r="G193">
            <v>386</v>
          </cell>
          <cell r="H193">
            <v>385.75</v>
          </cell>
          <cell r="I193">
            <v>38982</v>
          </cell>
          <cell r="J193">
            <v>15136010.6</v>
          </cell>
          <cell r="K193">
            <v>44816</v>
          </cell>
          <cell r="L193">
            <v>1883</v>
          </cell>
        </row>
        <row r="194">
          <cell r="A194" t="str">
            <v>BAJAJHIND</v>
          </cell>
          <cell r="B194" t="str">
            <v>EQ</v>
          </cell>
          <cell r="C194">
            <v>11.5</v>
          </cell>
          <cell r="D194">
            <v>11.65</v>
          </cell>
          <cell r="E194">
            <v>11.2</v>
          </cell>
          <cell r="F194">
            <v>11.25</v>
          </cell>
          <cell r="G194">
            <v>11.25</v>
          </cell>
          <cell r="H194">
            <v>11.4</v>
          </cell>
          <cell r="I194">
            <v>7030525</v>
          </cell>
          <cell r="J194">
            <v>79721946.900000006</v>
          </cell>
          <cell r="K194">
            <v>44816</v>
          </cell>
          <cell r="L194">
            <v>9386</v>
          </cell>
        </row>
        <row r="195">
          <cell r="A195" t="str">
            <v>BAJAJHLDNG</v>
          </cell>
          <cell r="B195" t="str">
            <v>EQ</v>
          </cell>
          <cell r="C195">
            <v>6660.65</v>
          </cell>
          <cell r="D195">
            <v>6793.35</v>
          </cell>
          <cell r="E195">
            <v>6555</v>
          </cell>
          <cell r="F195">
            <v>6631.75</v>
          </cell>
          <cell r="G195">
            <v>6600</v>
          </cell>
          <cell r="H195">
            <v>6660.65</v>
          </cell>
          <cell r="I195">
            <v>184014</v>
          </cell>
          <cell r="J195">
            <v>1230010626.9000001</v>
          </cell>
          <cell r="K195">
            <v>44816</v>
          </cell>
          <cell r="L195">
            <v>32976</v>
          </cell>
        </row>
        <row r="196">
          <cell r="A196" t="str">
            <v>BAJFINANCE</v>
          </cell>
          <cell r="B196" t="str">
            <v>EQ</v>
          </cell>
          <cell r="C196">
            <v>7216.85</v>
          </cell>
          <cell r="D196">
            <v>7319.9</v>
          </cell>
          <cell r="E196">
            <v>7187.85</v>
          </cell>
          <cell r="F196">
            <v>7286.9</v>
          </cell>
          <cell r="G196">
            <v>7285</v>
          </cell>
          <cell r="H196">
            <v>7180.9</v>
          </cell>
          <cell r="I196">
            <v>834716</v>
          </cell>
          <cell r="J196">
            <v>6076643019.1999998</v>
          </cell>
          <cell r="K196">
            <v>44816</v>
          </cell>
          <cell r="L196">
            <v>76611</v>
          </cell>
        </row>
        <row r="197">
          <cell r="A197" t="str">
            <v>BALAJITELE</v>
          </cell>
          <cell r="B197" t="str">
            <v>EQ</v>
          </cell>
          <cell r="C197">
            <v>53.7</v>
          </cell>
          <cell r="D197">
            <v>54</v>
          </cell>
          <cell r="E197">
            <v>52.1</v>
          </cell>
          <cell r="F197">
            <v>52.25</v>
          </cell>
          <cell r="G197">
            <v>52.15</v>
          </cell>
          <cell r="H197">
            <v>53.25</v>
          </cell>
          <cell r="I197">
            <v>335210</v>
          </cell>
          <cell r="J197">
            <v>17741900.800000001</v>
          </cell>
          <cell r="K197">
            <v>44816</v>
          </cell>
          <cell r="L197">
            <v>1863</v>
          </cell>
        </row>
        <row r="198">
          <cell r="A198" t="str">
            <v>BALAMINES</v>
          </cell>
          <cell r="B198" t="str">
            <v>EQ</v>
          </cell>
          <cell r="C198">
            <v>3645</v>
          </cell>
          <cell r="D198">
            <v>3750.3</v>
          </cell>
          <cell r="E198">
            <v>3625.2</v>
          </cell>
          <cell r="F198">
            <v>3653.3</v>
          </cell>
          <cell r="G198">
            <v>3654</v>
          </cell>
          <cell r="H198">
            <v>3608.1</v>
          </cell>
          <cell r="I198">
            <v>185311</v>
          </cell>
          <cell r="J198">
            <v>680323192.14999998</v>
          </cell>
          <cell r="K198">
            <v>44816</v>
          </cell>
          <cell r="L198">
            <v>15086</v>
          </cell>
        </row>
        <row r="199">
          <cell r="A199" t="str">
            <v>BALAXI</v>
          </cell>
          <cell r="B199" t="str">
            <v>EQ</v>
          </cell>
          <cell r="C199">
            <v>681.95</v>
          </cell>
          <cell r="D199">
            <v>697.95</v>
          </cell>
          <cell r="E199">
            <v>650</v>
          </cell>
          <cell r="F199">
            <v>691.75</v>
          </cell>
          <cell r="G199">
            <v>689</v>
          </cell>
          <cell r="H199">
            <v>671.85</v>
          </cell>
          <cell r="I199">
            <v>17660</v>
          </cell>
          <cell r="J199">
            <v>11926524.35</v>
          </cell>
          <cell r="K199">
            <v>44816</v>
          </cell>
          <cell r="L199">
            <v>1422</v>
          </cell>
        </row>
        <row r="200">
          <cell r="A200" t="str">
            <v>BALKRISHNA</v>
          </cell>
          <cell r="B200" t="str">
            <v>BE</v>
          </cell>
          <cell r="C200">
            <v>39</v>
          </cell>
          <cell r="D200">
            <v>39.700000000000003</v>
          </cell>
          <cell r="E200">
            <v>38.450000000000003</v>
          </cell>
          <cell r="F200">
            <v>38.75</v>
          </cell>
          <cell r="G200">
            <v>39</v>
          </cell>
          <cell r="H200">
            <v>38.700000000000003</v>
          </cell>
          <cell r="I200">
            <v>4078</v>
          </cell>
          <cell r="J200">
            <v>159968.15</v>
          </cell>
          <cell r="K200">
            <v>44816</v>
          </cell>
          <cell r="L200">
            <v>52</v>
          </cell>
        </row>
        <row r="201">
          <cell r="A201" t="str">
            <v>BALKRISIND</v>
          </cell>
          <cell r="B201" t="str">
            <v>EQ</v>
          </cell>
          <cell r="C201">
            <v>1999</v>
          </cell>
          <cell r="D201">
            <v>2037</v>
          </cell>
          <cell r="E201">
            <v>1992</v>
          </cell>
          <cell r="F201">
            <v>2000.45</v>
          </cell>
          <cell r="G201">
            <v>1997</v>
          </cell>
          <cell r="H201">
            <v>1989.8</v>
          </cell>
          <cell r="I201">
            <v>527950</v>
          </cell>
          <cell r="J201">
            <v>1062884773.05</v>
          </cell>
          <cell r="K201">
            <v>44816</v>
          </cell>
          <cell r="L201">
            <v>39521</v>
          </cell>
        </row>
        <row r="202">
          <cell r="A202" t="str">
            <v>BALMLAWRIE</v>
          </cell>
          <cell r="B202" t="str">
            <v>EQ</v>
          </cell>
          <cell r="C202">
            <v>129.9</v>
          </cell>
          <cell r="D202">
            <v>130.25</v>
          </cell>
          <cell r="E202">
            <v>129</v>
          </cell>
          <cell r="F202">
            <v>129.5</v>
          </cell>
          <cell r="G202">
            <v>129.5</v>
          </cell>
          <cell r="H202">
            <v>127.9</v>
          </cell>
          <cell r="I202">
            <v>412797</v>
          </cell>
          <cell r="J202">
            <v>53518278.899999999</v>
          </cell>
          <cell r="K202">
            <v>44816</v>
          </cell>
          <cell r="L202">
            <v>4247</v>
          </cell>
        </row>
        <row r="203">
          <cell r="A203" t="str">
            <v>BALPHARMA</v>
          </cell>
          <cell r="B203" t="str">
            <v>EQ</v>
          </cell>
          <cell r="C203">
            <v>100.05</v>
          </cell>
          <cell r="D203">
            <v>102.55</v>
          </cell>
          <cell r="E203">
            <v>99.1</v>
          </cell>
          <cell r="F203">
            <v>100.6</v>
          </cell>
          <cell r="G203">
            <v>101</v>
          </cell>
          <cell r="H203">
            <v>99.1</v>
          </cell>
          <cell r="I203">
            <v>27774</v>
          </cell>
          <cell r="J203">
            <v>2785542.3</v>
          </cell>
          <cell r="K203">
            <v>44816</v>
          </cell>
          <cell r="L203">
            <v>754</v>
          </cell>
        </row>
        <row r="204">
          <cell r="A204" t="str">
            <v>BALRAMCHIN</v>
          </cell>
          <cell r="B204" t="str">
            <v>EQ</v>
          </cell>
          <cell r="C204">
            <v>372.9</v>
          </cell>
          <cell r="D204">
            <v>380.4</v>
          </cell>
          <cell r="E204">
            <v>372.9</v>
          </cell>
          <cell r="F204">
            <v>376.75</v>
          </cell>
          <cell r="G204">
            <v>376.45</v>
          </cell>
          <cell r="H204">
            <v>372.7</v>
          </cell>
          <cell r="I204">
            <v>1300865</v>
          </cell>
          <cell r="J204">
            <v>490461736.69999999</v>
          </cell>
          <cell r="K204">
            <v>44816</v>
          </cell>
          <cell r="L204">
            <v>18909</v>
          </cell>
        </row>
        <row r="205">
          <cell r="A205" t="str">
            <v>BANARBEADS</v>
          </cell>
          <cell r="B205" t="str">
            <v>EQ</v>
          </cell>
          <cell r="C205">
            <v>80.3</v>
          </cell>
          <cell r="D205">
            <v>81.150000000000006</v>
          </cell>
          <cell r="E205">
            <v>78.599999999999994</v>
          </cell>
          <cell r="F205">
            <v>79.400000000000006</v>
          </cell>
          <cell r="G205">
            <v>79.650000000000006</v>
          </cell>
          <cell r="H205">
            <v>79.3</v>
          </cell>
          <cell r="I205">
            <v>4706</v>
          </cell>
          <cell r="J205">
            <v>374227.5</v>
          </cell>
          <cell r="K205">
            <v>44816</v>
          </cell>
          <cell r="L205">
            <v>101</v>
          </cell>
        </row>
        <row r="206">
          <cell r="A206" t="str">
            <v>BANARISUG</v>
          </cell>
          <cell r="B206" t="str">
            <v>EQ</v>
          </cell>
          <cell r="C206">
            <v>2848.65</v>
          </cell>
          <cell r="D206">
            <v>2851.75</v>
          </cell>
          <cell r="E206">
            <v>2790</v>
          </cell>
          <cell r="F206">
            <v>2835.05</v>
          </cell>
          <cell r="G206">
            <v>2844</v>
          </cell>
          <cell r="H206">
            <v>2806.8</v>
          </cell>
          <cell r="I206">
            <v>895</v>
          </cell>
          <cell r="J206">
            <v>2522581.0499999998</v>
          </cell>
          <cell r="K206">
            <v>44816</v>
          </cell>
          <cell r="L206">
            <v>344</v>
          </cell>
        </row>
        <row r="207">
          <cell r="A207" t="str">
            <v>BANCOINDIA</v>
          </cell>
          <cell r="B207" t="str">
            <v>EQ</v>
          </cell>
          <cell r="C207">
            <v>208.95</v>
          </cell>
          <cell r="D207">
            <v>212.5</v>
          </cell>
          <cell r="E207">
            <v>206.05</v>
          </cell>
          <cell r="F207">
            <v>208</v>
          </cell>
          <cell r="G207">
            <v>209.5</v>
          </cell>
          <cell r="H207">
            <v>208</v>
          </cell>
          <cell r="I207">
            <v>278153</v>
          </cell>
          <cell r="J207">
            <v>58154185.200000003</v>
          </cell>
          <cell r="K207">
            <v>44816</v>
          </cell>
          <cell r="L207">
            <v>5034</v>
          </cell>
        </row>
        <row r="208">
          <cell r="A208" t="str">
            <v>BANDHANBNK</v>
          </cell>
          <cell r="B208" t="str">
            <v>EQ</v>
          </cell>
          <cell r="C208">
            <v>294.8</v>
          </cell>
          <cell r="D208">
            <v>295.3</v>
          </cell>
          <cell r="E208">
            <v>288</v>
          </cell>
          <cell r="F208">
            <v>288.60000000000002</v>
          </cell>
          <cell r="G208">
            <v>288.85000000000002</v>
          </cell>
          <cell r="H208">
            <v>293.5</v>
          </cell>
          <cell r="I208">
            <v>5423112</v>
          </cell>
          <cell r="J208">
            <v>1575790555.3</v>
          </cell>
          <cell r="K208">
            <v>44816</v>
          </cell>
          <cell r="L208">
            <v>51799</v>
          </cell>
        </row>
        <row r="209">
          <cell r="A209" t="str">
            <v>BANG</v>
          </cell>
          <cell r="B209" t="str">
            <v>EQ</v>
          </cell>
          <cell r="C209">
            <v>45.8</v>
          </cell>
          <cell r="D209">
            <v>46.15</v>
          </cell>
          <cell r="E209">
            <v>44.5</v>
          </cell>
          <cell r="F209">
            <v>45</v>
          </cell>
          <cell r="G209">
            <v>44.9</v>
          </cell>
          <cell r="H209">
            <v>44.65</v>
          </cell>
          <cell r="I209">
            <v>42605</v>
          </cell>
          <cell r="J209">
            <v>1938997.05</v>
          </cell>
          <cell r="K209">
            <v>44816</v>
          </cell>
          <cell r="L209">
            <v>439</v>
          </cell>
        </row>
        <row r="210">
          <cell r="A210" t="str">
            <v>BANKA</v>
          </cell>
          <cell r="B210" t="str">
            <v>EQ</v>
          </cell>
          <cell r="C210">
            <v>80.5</v>
          </cell>
          <cell r="D210">
            <v>80.5</v>
          </cell>
          <cell r="E210">
            <v>76.349999999999994</v>
          </cell>
          <cell r="F210">
            <v>77.75</v>
          </cell>
          <cell r="G210">
            <v>77.099999999999994</v>
          </cell>
          <cell r="H210">
            <v>78.900000000000006</v>
          </cell>
          <cell r="I210">
            <v>9775</v>
          </cell>
          <cell r="J210">
            <v>762244.8</v>
          </cell>
          <cell r="K210">
            <v>44816</v>
          </cell>
          <cell r="L210">
            <v>246</v>
          </cell>
        </row>
        <row r="211">
          <cell r="A211" t="str">
            <v>BANKBARODA</v>
          </cell>
          <cell r="B211" t="str">
            <v>EQ</v>
          </cell>
          <cell r="C211">
            <v>139</v>
          </cell>
          <cell r="D211">
            <v>139.9</v>
          </cell>
          <cell r="E211">
            <v>138.4</v>
          </cell>
          <cell r="F211">
            <v>138.85</v>
          </cell>
          <cell r="G211">
            <v>138.9</v>
          </cell>
          <cell r="H211">
            <v>138.05000000000001</v>
          </cell>
          <cell r="I211">
            <v>12457738</v>
          </cell>
          <cell r="J211">
            <v>1732786222.4000001</v>
          </cell>
          <cell r="K211">
            <v>44816</v>
          </cell>
          <cell r="L211">
            <v>63584</v>
          </cell>
        </row>
        <row r="212">
          <cell r="A212" t="str">
            <v>BANKBEES</v>
          </cell>
          <cell r="B212" t="str">
            <v>EQ</v>
          </cell>
          <cell r="C212">
            <v>408.82</v>
          </cell>
          <cell r="D212">
            <v>412.6</v>
          </cell>
          <cell r="E212">
            <v>408.3</v>
          </cell>
          <cell r="F212">
            <v>410.22</v>
          </cell>
          <cell r="G212">
            <v>410.03</v>
          </cell>
          <cell r="H212">
            <v>408.82</v>
          </cell>
          <cell r="I212">
            <v>455752</v>
          </cell>
          <cell r="J212">
            <v>187105174.83000001</v>
          </cell>
          <cell r="K212">
            <v>44816</v>
          </cell>
          <cell r="L212">
            <v>6198</v>
          </cell>
        </row>
        <row r="213">
          <cell r="A213" t="str">
            <v>BANKINDIA</v>
          </cell>
          <cell r="B213" t="str">
            <v>EQ</v>
          </cell>
          <cell r="C213">
            <v>52.45</v>
          </cell>
          <cell r="D213">
            <v>52.75</v>
          </cell>
          <cell r="E213">
            <v>52.05</v>
          </cell>
          <cell r="F213">
            <v>52.45</v>
          </cell>
          <cell r="G213">
            <v>52.35</v>
          </cell>
          <cell r="H213">
            <v>52.05</v>
          </cell>
          <cell r="I213">
            <v>4294747</v>
          </cell>
          <cell r="J213">
            <v>224767870.15000001</v>
          </cell>
          <cell r="K213">
            <v>44816</v>
          </cell>
          <cell r="L213">
            <v>9296</v>
          </cell>
        </row>
        <row r="214">
          <cell r="A214" t="str">
            <v>BANSWRAS</v>
          </cell>
          <cell r="B214" t="str">
            <v>EQ</v>
          </cell>
          <cell r="C214">
            <v>112.8</v>
          </cell>
          <cell r="D214">
            <v>114.75</v>
          </cell>
          <cell r="E214">
            <v>108.65</v>
          </cell>
          <cell r="F214">
            <v>113.25</v>
          </cell>
          <cell r="G214">
            <v>112.75</v>
          </cell>
          <cell r="H214">
            <v>113.35</v>
          </cell>
          <cell r="I214">
            <v>114450</v>
          </cell>
          <cell r="J214">
            <v>12733802.199999999</v>
          </cell>
          <cell r="K214">
            <v>44816</v>
          </cell>
          <cell r="L214">
            <v>2233</v>
          </cell>
        </row>
        <row r="215">
          <cell r="A215" t="str">
            <v>BARBEQUE</v>
          </cell>
          <cell r="B215" t="str">
            <v>EQ</v>
          </cell>
          <cell r="C215">
            <v>1177.95</v>
          </cell>
          <cell r="D215">
            <v>1181.55</v>
          </cell>
          <cell r="E215">
            <v>1153</v>
          </cell>
          <cell r="F215">
            <v>1166</v>
          </cell>
          <cell r="G215">
            <v>1165</v>
          </cell>
          <cell r="H215">
            <v>1170.1500000000001</v>
          </cell>
          <cell r="I215">
            <v>66003</v>
          </cell>
          <cell r="J215">
            <v>77005136.099999994</v>
          </cell>
          <cell r="K215">
            <v>44816</v>
          </cell>
          <cell r="L215">
            <v>5787</v>
          </cell>
        </row>
        <row r="216">
          <cell r="A216" t="str">
            <v>BASF</v>
          </cell>
          <cell r="B216" t="str">
            <v>EQ</v>
          </cell>
          <cell r="C216">
            <v>3195.2</v>
          </cell>
          <cell r="D216">
            <v>3209.2</v>
          </cell>
          <cell r="E216">
            <v>3157.55</v>
          </cell>
          <cell r="F216">
            <v>3168.6</v>
          </cell>
          <cell r="G216">
            <v>3165</v>
          </cell>
          <cell r="H216">
            <v>3179.3</v>
          </cell>
          <cell r="I216">
            <v>18391</v>
          </cell>
          <cell r="J216">
            <v>58405823.450000003</v>
          </cell>
          <cell r="K216">
            <v>44816</v>
          </cell>
          <cell r="L216">
            <v>3400</v>
          </cell>
        </row>
        <row r="217">
          <cell r="A217" t="str">
            <v>BASML</v>
          </cell>
          <cell r="B217" t="str">
            <v>EQ</v>
          </cell>
          <cell r="C217">
            <v>62.05</v>
          </cell>
          <cell r="D217">
            <v>62.75</v>
          </cell>
          <cell r="E217">
            <v>60.4</v>
          </cell>
          <cell r="F217">
            <v>60.75</v>
          </cell>
          <cell r="G217">
            <v>60.95</v>
          </cell>
          <cell r="H217">
            <v>61.65</v>
          </cell>
          <cell r="I217">
            <v>179911</v>
          </cell>
          <cell r="J217">
            <v>11047583.800000001</v>
          </cell>
          <cell r="K217">
            <v>44816</v>
          </cell>
          <cell r="L217">
            <v>1428</v>
          </cell>
        </row>
        <row r="218">
          <cell r="A218" t="str">
            <v>BATAINDIA</v>
          </cell>
          <cell r="B218" t="str">
            <v>EQ</v>
          </cell>
          <cell r="C218">
            <v>1908</v>
          </cell>
          <cell r="D218">
            <v>1927.95</v>
          </cell>
          <cell r="E218">
            <v>1905</v>
          </cell>
          <cell r="F218">
            <v>1912.3</v>
          </cell>
          <cell r="G218">
            <v>1912.7</v>
          </cell>
          <cell r="H218">
            <v>1899.2</v>
          </cell>
          <cell r="I218">
            <v>275750</v>
          </cell>
          <cell r="J218">
            <v>528116183.69999999</v>
          </cell>
          <cell r="K218">
            <v>44816</v>
          </cell>
          <cell r="L218">
            <v>8303</v>
          </cell>
        </row>
        <row r="219">
          <cell r="A219" t="str">
            <v>BAYERCROP</v>
          </cell>
          <cell r="B219" t="str">
            <v>EQ</v>
          </cell>
          <cell r="C219">
            <v>5237.6000000000004</v>
          </cell>
          <cell r="D219">
            <v>5289.9</v>
          </cell>
          <cell r="E219">
            <v>5210.2</v>
          </cell>
          <cell r="F219">
            <v>5233.7</v>
          </cell>
          <cell r="G219">
            <v>5227.5</v>
          </cell>
          <cell r="H219">
            <v>5210.1499999999996</v>
          </cell>
          <cell r="I219">
            <v>8945</v>
          </cell>
          <cell r="J219">
            <v>46856313.149999999</v>
          </cell>
          <cell r="K219">
            <v>44816</v>
          </cell>
          <cell r="L219">
            <v>2418</v>
          </cell>
        </row>
        <row r="220">
          <cell r="A220" t="str">
            <v>BBETF0432</v>
          </cell>
          <cell r="B220" t="str">
            <v>EQ</v>
          </cell>
          <cell r="C220">
            <v>1020.06</v>
          </cell>
          <cell r="D220">
            <v>1025</v>
          </cell>
          <cell r="E220">
            <v>1020.06</v>
          </cell>
          <cell r="F220">
            <v>1024.32</v>
          </cell>
          <cell r="G220">
            <v>1024</v>
          </cell>
          <cell r="H220">
            <v>1022.03</v>
          </cell>
          <cell r="I220">
            <v>5802</v>
          </cell>
          <cell r="J220">
            <v>5942638.1100000003</v>
          </cell>
          <cell r="K220">
            <v>44816</v>
          </cell>
          <cell r="L220">
            <v>38</v>
          </cell>
        </row>
        <row r="221">
          <cell r="A221" t="str">
            <v>BBL</v>
          </cell>
          <cell r="B221" t="str">
            <v>EQ</v>
          </cell>
          <cell r="C221">
            <v>2058.1</v>
          </cell>
          <cell r="D221">
            <v>2070</v>
          </cell>
          <cell r="E221">
            <v>2028</v>
          </cell>
          <cell r="F221">
            <v>2040.3</v>
          </cell>
          <cell r="G221">
            <v>2049</v>
          </cell>
          <cell r="H221">
            <v>2047.85</v>
          </cell>
          <cell r="I221">
            <v>10609</v>
          </cell>
          <cell r="J221">
            <v>21706743.350000001</v>
          </cell>
          <cell r="K221">
            <v>44816</v>
          </cell>
          <cell r="L221">
            <v>2042</v>
          </cell>
        </row>
        <row r="222">
          <cell r="A222" t="str">
            <v>BBOX</v>
          </cell>
          <cell r="B222" t="str">
            <v>EQ</v>
          </cell>
          <cell r="C222">
            <v>130</v>
          </cell>
          <cell r="D222">
            <v>134.94999999999999</v>
          </cell>
          <cell r="E222">
            <v>130</v>
          </cell>
          <cell r="F222">
            <v>131.05000000000001</v>
          </cell>
          <cell r="G222">
            <v>131.9</v>
          </cell>
          <cell r="H222">
            <v>130.80000000000001</v>
          </cell>
          <cell r="I222">
            <v>28620</v>
          </cell>
          <cell r="J222">
            <v>3778078.2</v>
          </cell>
          <cell r="K222">
            <v>44816</v>
          </cell>
          <cell r="L222">
            <v>863</v>
          </cell>
        </row>
        <row r="223">
          <cell r="A223" t="str">
            <v>BBTC</v>
          </cell>
          <cell r="B223" t="str">
            <v>EQ</v>
          </cell>
          <cell r="C223">
            <v>908.35</v>
          </cell>
          <cell r="D223">
            <v>943.25</v>
          </cell>
          <cell r="E223">
            <v>908.35</v>
          </cell>
          <cell r="F223">
            <v>926.15</v>
          </cell>
          <cell r="G223">
            <v>926</v>
          </cell>
          <cell r="H223">
            <v>910.45</v>
          </cell>
          <cell r="I223">
            <v>83558</v>
          </cell>
          <cell r="J223">
            <v>77820997.900000006</v>
          </cell>
          <cell r="K223">
            <v>44816</v>
          </cell>
          <cell r="L223">
            <v>4093</v>
          </cell>
        </row>
        <row r="224">
          <cell r="A224" t="str">
            <v>BCG</v>
          </cell>
          <cell r="B224" t="str">
            <v>EQ</v>
          </cell>
          <cell r="C224">
            <v>41.2</v>
          </cell>
          <cell r="D224">
            <v>41.4</v>
          </cell>
          <cell r="E224">
            <v>40.35</v>
          </cell>
          <cell r="F224">
            <v>40.5</v>
          </cell>
          <cell r="G224">
            <v>40.450000000000003</v>
          </cell>
          <cell r="H224">
            <v>41.1</v>
          </cell>
          <cell r="I224">
            <v>6618016</v>
          </cell>
          <cell r="J224">
            <v>269331469.89999998</v>
          </cell>
          <cell r="K224">
            <v>44816</v>
          </cell>
          <cell r="L224">
            <v>15309</v>
          </cell>
        </row>
        <row r="225">
          <cell r="A225" t="str">
            <v>BCLIND</v>
          </cell>
          <cell r="B225" t="str">
            <v>EQ</v>
          </cell>
          <cell r="C225">
            <v>363.9</v>
          </cell>
          <cell r="D225">
            <v>363.9</v>
          </cell>
          <cell r="E225">
            <v>352.4</v>
          </cell>
          <cell r="F225">
            <v>353.75</v>
          </cell>
          <cell r="G225">
            <v>353</v>
          </cell>
          <cell r="H225">
            <v>354.75</v>
          </cell>
          <cell r="I225">
            <v>41636</v>
          </cell>
          <cell r="J225">
            <v>14827002.25</v>
          </cell>
          <cell r="K225">
            <v>44816</v>
          </cell>
          <cell r="L225">
            <v>1137</v>
          </cell>
        </row>
        <row r="226">
          <cell r="A226" t="str">
            <v>BCONCEPTS</v>
          </cell>
          <cell r="B226" t="str">
            <v>EQ</v>
          </cell>
          <cell r="C226">
            <v>184</v>
          </cell>
          <cell r="D226">
            <v>187.25</v>
          </cell>
          <cell r="E226">
            <v>171.3</v>
          </cell>
          <cell r="F226">
            <v>187.25</v>
          </cell>
          <cell r="G226">
            <v>187.25</v>
          </cell>
          <cell r="H226">
            <v>178.35</v>
          </cell>
          <cell r="I226">
            <v>37763</v>
          </cell>
          <cell r="J226">
            <v>6939234.4000000004</v>
          </cell>
          <cell r="K226">
            <v>44816</v>
          </cell>
          <cell r="L226">
            <v>482</v>
          </cell>
        </row>
        <row r="227">
          <cell r="A227" t="str">
            <v>BCP</v>
          </cell>
          <cell r="B227" t="str">
            <v>EQ</v>
          </cell>
          <cell r="C227">
            <v>5.55</v>
          </cell>
          <cell r="D227">
            <v>5.95</v>
          </cell>
          <cell r="E227">
            <v>5.5</v>
          </cell>
          <cell r="F227">
            <v>5.65</v>
          </cell>
          <cell r="G227">
            <v>5.7</v>
          </cell>
          <cell r="H227">
            <v>5.45</v>
          </cell>
          <cell r="I227">
            <v>905460</v>
          </cell>
          <cell r="J227">
            <v>5156562</v>
          </cell>
          <cell r="K227">
            <v>44816</v>
          </cell>
          <cell r="L227">
            <v>1074</v>
          </cell>
        </row>
        <row r="228">
          <cell r="A228" t="str">
            <v>BDL</v>
          </cell>
          <cell r="B228" t="str">
            <v>EQ</v>
          </cell>
          <cell r="C228">
            <v>815.1</v>
          </cell>
          <cell r="D228">
            <v>842.95</v>
          </cell>
          <cell r="E228">
            <v>812.6</v>
          </cell>
          <cell r="F228">
            <v>838.65</v>
          </cell>
          <cell r="G228">
            <v>841</v>
          </cell>
          <cell r="H228">
            <v>811.1</v>
          </cell>
          <cell r="I228">
            <v>2337491</v>
          </cell>
          <cell r="J228">
            <v>1948603708.2</v>
          </cell>
          <cell r="K228">
            <v>44816</v>
          </cell>
          <cell r="L228">
            <v>40681</v>
          </cell>
        </row>
        <row r="229">
          <cell r="A229" t="str">
            <v>BEARDSELL</v>
          </cell>
          <cell r="B229" t="str">
            <v>EQ</v>
          </cell>
          <cell r="C229">
            <v>24.55</v>
          </cell>
          <cell r="D229">
            <v>25.9</v>
          </cell>
          <cell r="E229">
            <v>23.7</v>
          </cell>
          <cell r="F229">
            <v>25.75</v>
          </cell>
          <cell r="G229">
            <v>25.6</v>
          </cell>
          <cell r="H229">
            <v>24.7</v>
          </cell>
          <cell r="I229">
            <v>118656</v>
          </cell>
          <cell r="J229">
            <v>2971699.9</v>
          </cell>
          <cell r="K229">
            <v>44816</v>
          </cell>
          <cell r="L229">
            <v>647</v>
          </cell>
        </row>
        <row r="230">
          <cell r="A230" t="str">
            <v>BECTORFOOD</v>
          </cell>
          <cell r="B230" t="str">
            <v>EQ</v>
          </cell>
          <cell r="C230">
            <v>384</v>
          </cell>
          <cell r="D230">
            <v>385</v>
          </cell>
          <cell r="E230">
            <v>375.5</v>
          </cell>
          <cell r="F230">
            <v>378.25</v>
          </cell>
          <cell r="G230">
            <v>379.8</v>
          </cell>
          <cell r="H230">
            <v>379.05</v>
          </cell>
          <cell r="I230">
            <v>171238</v>
          </cell>
          <cell r="J230">
            <v>64967483.799999997</v>
          </cell>
          <cell r="K230">
            <v>44816</v>
          </cell>
          <cell r="L230">
            <v>4333</v>
          </cell>
        </row>
        <row r="231">
          <cell r="A231" t="str">
            <v>BEDMUTHA</v>
          </cell>
          <cell r="B231" t="str">
            <v>EQ</v>
          </cell>
          <cell r="C231">
            <v>72.45</v>
          </cell>
          <cell r="D231">
            <v>72.5</v>
          </cell>
          <cell r="E231">
            <v>69.099999999999994</v>
          </cell>
          <cell r="F231">
            <v>69.55</v>
          </cell>
          <cell r="G231">
            <v>69.95</v>
          </cell>
          <cell r="H231">
            <v>70.25</v>
          </cell>
          <cell r="I231">
            <v>9022</v>
          </cell>
          <cell r="J231">
            <v>635913.05000000005</v>
          </cell>
          <cell r="K231">
            <v>44816</v>
          </cell>
          <cell r="L231">
            <v>181</v>
          </cell>
        </row>
        <row r="232">
          <cell r="A232" t="str">
            <v>BEL</v>
          </cell>
          <cell r="B232" t="str">
            <v>EQ</v>
          </cell>
          <cell r="C232">
            <v>329.85</v>
          </cell>
          <cell r="D232">
            <v>339.8</v>
          </cell>
          <cell r="E232">
            <v>326.05</v>
          </cell>
          <cell r="F232">
            <v>338.55</v>
          </cell>
          <cell r="G232">
            <v>338.5</v>
          </cell>
          <cell r="H232">
            <v>328.15</v>
          </cell>
          <cell r="I232">
            <v>13024882</v>
          </cell>
          <cell r="J232">
            <v>4359620974.6499996</v>
          </cell>
          <cell r="K232">
            <v>44816</v>
          </cell>
          <cell r="L232">
            <v>115576</v>
          </cell>
        </row>
        <row r="233">
          <cell r="A233" t="str">
            <v>BEML</v>
          </cell>
          <cell r="B233" t="str">
            <v>BE</v>
          </cell>
          <cell r="C233">
            <v>1644</v>
          </cell>
          <cell r="D233">
            <v>1648</v>
          </cell>
          <cell r="E233">
            <v>1547.45</v>
          </cell>
          <cell r="F233">
            <v>1569.65</v>
          </cell>
          <cell r="G233">
            <v>1577</v>
          </cell>
          <cell r="H233">
            <v>1614.05</v>
          </cell>
          <cell r="I233">
            <v>27185</v>
          </cell>
          <cell r="J233">
            <v>43026940.600000001</v>
          </cell>
          <cell r="K233">
            <v>44816</v>
          </cell>
          <cell r="L233">
            <v>3561</v>
          </cell>
        </row>
        <row r="234">
          <cell r="A234" t="str">
            <v>BEPL</v>
          </cell>
          <cell r="B234" t="str">
            <v>EQ</v>
          </cell>
          <cell r="C234">
            <v>134.75</v>
          </cell>
          <cell r="D234">
            <v>135.69999999999999</v>
          </cell>
          <cell r="E234">
            <v>132.94999999999999</v>
          </cell>
          <cell r="F234">
            <v>133.4</v>
          </cell>
          <cell r="G234">
            <v>133.30000000000001</v>
          </cell>
          <cell r="H234">
            <v>134.75</v>
          </cell>
          <cell r="I234">
            <v>182402</v>
          </cell>
          <cell r="J234">
            <v>24393631.100000001</v>
          </cell>
          <cell r="K234">
            <v>44816</v>
          </cell>
          <cell r="L234">
            <v>2573</v>
          </cell>
        </row>
        <row r="235">
          <cell r="A235" t="str">
            <v>BERGEPAINT</v>
          </cell>
          <cell r="B235" t="str">
            <v>EQ</v>
          </cell>
          <cell r="C235">
            <v>665</v>
          </cell>
          <cell r="D235">
            <v>672.8</v>
          </cell>
          <cell r="E235">
            <v>662.25</v>
          </cell>
          <cell r="F235">
            <v>664.5</v>
          </cell>
          <cell r="G235">
            <v>665.15</v>
          </cell>
          <cell r="H235">
            <v>664</v>
          </cell>
          <cell r="I235">
            <v>547598</v>
          </cell>
          <cell r="J235">
            <v>365443115.55000001</v>
          </cell>
          <cell r="K235">
            <v>44816</v>
          </cell>
          <cell r="L235">
            <v>13521</v>
          </cell>
        </row>
        <row r="236">
          <cell r="A236" t="str">
            <v>BESTAGRO</v>
          </cell>
          <cell r="B236" t="str">
            <v>EQ</v>
          </cell>
          <cell r="C236">
            <v>1250</v>
          </cell>
          <cell r="D236">
            <v>1345</v>
          </cell>
          <cell r="E236">
            <v>1242.05</v>
          </cell>
          <cell r="F236">
            <v>1310</v>
          </cell>
          <cell r="G236">
            <v>1315</v>
          </cell>
          <cell r="H236">
            <v>1251.3</v>
          </cell>
          <cell r="I236">
            <v>137125</v>
          </cell>
          <cell r="J236">
            <v>179361972</v>
          </cell>
          <cell r="K236">
            <v>44816</v>
          </cell>
          <cell r="L236">
            <v>5647</v>
          </cell>
        </row>
        <row r="237">
          <cell r="A237" t="str">
            <v>BFINVEST</v>
          </cell>
          <cell r="B237" t="str">
            <v>EQ</v>
          </cell>
          <cell r="C237">
            <v>310.39999999999998</v>
          </cell>
          <cell r="D237">
            <v>312.35000000000002</v>
          </cell>
          <cell r="E237">
            <v>308</v>
          </cell>
          <cell r="F237">
            <v>308.25</v>
          </cell>
          <cell r="G237">
            <v>308</v>
          </cell>
          <cell r="H237">
            <v>307.89999999999998</v>
          </cell>
          <cell r="I237">
            <v>23729</v>
          </cell>
          <cell r="J237">
            <v>7347247</v>
          </cell>
          <cell r="K237">
            <v>44816</v>
          </cell>
          <cell r="L237">
            <v>862</v>
          </cell>
        </row>
        <row r="238">
          <cell r="A238" t="str">
            <v>BFUTILITIE</v>
          </cell>
          <cell r="B238" t="str">
            <v>EQ</v>
          </cell>
          <cell r="C238">
            <v>439.35</v>
          </cell>
          <cell r="D238">
            <v>444.9</v>
          </cell>
          <cell r="E238">
            <v>435.3</v>
          </cell>
          <cell r="F238">
            <v>437.75</v>
          </cell>
          <cell r="G238">
            <v>437</v>
          </cell>
          <cell r="H238">
            <v>436.95</v>
          </cell>
          <cell r="I238">
            <v>375744</v>
          </cell>
          <cell r="J238">
            <v>165029182.84999999</v>
          </cell>
          <cell r="K238">
            <v>44816</v>
          </cell>
          <cell r="L238">
            <v>7190</v>
          </cell>
        </row>
        <row r="239">
          <cell r="A239" t="str">
            <v>BGLOBAL</v>
          </cell>
          <cell r="B239" t="str">
            <v>BE</v>
          </cell>
          <cell r="C239">
            <v>2.9</v>
          </cell>
          <cell r="D239">
            <v>3</v>
          </cell>
          <cell r="E239">
            <v>2.8</v>
          </cell>
          <cell r="F239">
            <v>2.8</v>
          </cell>
          <cell r="G239">
            <v>2.8</v>
          </cell>
          <cell r="H239">
            <v>2.9</v>
          </cell>
          <cell r="I239">
            <v>36533</v>
          </cell>
          <cell r="J239">
            <v>107086.9</v>
          </cell>
          <cell r="K239">
            <v>44816</v>
          </cell>
          <cell r="L239">
            <v>75</v>
          </cell>
        </row>
        <row r="240">
          <cell r="A240" t="str">
            <v>BGRENERGY</v>
          </cell>
          <cell r="B240" t="str">
            <v>EQ</v>
          </cell>
          <cell r="C240">
            <v>84.6</v>
          </cell>
          <cell r="D240">
            <v>84.65</v>
          </cell>
          <cell r="E240">
            <v>82</v>
          </cell>
          <cell r="F240">
            <v>82.85</v>
          </cell>
          <cell r="G240">
            <v>83</v>
          </cell>
          <cell r="H240">
            <v>84.05</v>
          </cell>
          <cell r="I240">
            <v>131161</v>
          </cell>
          <cell r="J240">
            <v>10930063.25</v>
          </cell>
          <cell r="K240">
            <v>44816</v>
          </cell>
          <cell r="L240">
            <v>1740</v>
          </cell>
        </row>
        <row r="241">
          <cell r="A241" t="str">
            <v>BHAGCHEM</v>
          </cell>
          <cell r="B241" t="str">
            <v>EQ</v>
          </cell>
          <cell r="C241">
            <v>1364.9</v>
          </cell>
          <cell r="D241">
            <v>1378</v>
          </cell>
          <cell r="E241">
            <v>1350</v>
          </cell>
          <cell r="F241">
            <v>1354.75</v>
          </cell>
          <cell r="G241">
            <v>1368.7</v>
          </cell>
          <cell r="H241">
            <v>1341.5</v>
          </cell>
          <cell r="I241">
            <v>5343</v>
          </cell>
          <cell r="J241">
            <v>7248537.8499999996</v>
          </cell>
          <cell r="K241">
            <v>44816</v>
          </cell>
          <cell r="L241">
            <v>404</v>
          </cell>
        </row>
        <row r="242">
          <cell r="A242" t="str">
            <v>BHAGERIA</v>
          </cell>
          <cell r="B242" t="str">
            <v>EQ</v>
          </cell>
          <cell r="C242">
            <v>202.7</v>
          </cell>
          <cell r="D242">
            <v>209</v>
          </cell>
          <cell r="E242">
            <v>199.1</v>
          </cell>
          <cell r="F242">
            <v>200.95</v>
          </cell>
          <cell r="G242">
            <v>201.1</v>
          </cell>
          <cell r="H242">
            <v>200.85</v>
          </cell>
          <cell r="I242">
            <v>74964</v>
          </cell>
          <cell r="J242">
            <v>15386709.550000001</v>
          </cell>
          <cell r="K242">
            <v>44816</v>
          </cell>
          <cell r="L242">
            <v>2635</v>
          </cell>
        </row>
        <row r="243">
          <cell r="A243" t="str">
            <v>BHAGYANGR</v>
          </cell>
          <cell r="B243" t="str">
            <v>EQ</v>
          </cell>
          <cell r="C243">
            <v>47.2</v>
          </cell>
          <cell r="D243">
            <v>48.95</v>
          </cell>
          <cell r="E243">
            <v>46.25</v>
          </cell>
          <cell r="F243">
            <v>48.15</v>
          </cell>
          <cell r="G243">
            <v>48</v>
          </cell>
          <cell r="H243">
            <v>46.4</v>
          </cell>
          <cell r="I243">
            <v>195891</v>
          </cell>
          <cell r="J243">
            <v>9374346.6999999993</v>
          </cell>
          <cell r="K243">
            <v>44816</v>
          </cell>
          <cell r="L243">
            <v>1151</v>
          </cell>
        </row>
        <row r="244">
          <cell r="A244" t="str">
            <v>BHAGYAPROP</v>
          </cell>
          <cell r="B244" t="str">
            <v>EQ</v>
          </cell>
          <cell r="C244">
            <v>42.5</v>
          </cell>
          <cell r="D244">
            <v>42.5</v>
          </cell>
          <cell r="E244">
            <v>41.75</v>
          </cell>
          <cell r="F244">
            <v>41.9</v>
          </cell>
          <cell r="G244">
            <v>41.85</v>
          </cell>
          <cell r="H244">
            <v>42.15</v>
          </cell>
          <cell r="I244">
            <v>4802</v>
          </cell>
          <cell r="J244">
            <v>201283.45</v>
          </cell>
          <cell r="K244">
            <v>44816</v>
          </cell>
          <cell r="L244">
            <v>54</v>
          </cell>
        </row>
        <row r="245">
          <cell r="A245" t="str">
            <v>BHANDARI</v>
          </cell>
          <cell r="B245" t="str">
            <v>EQ</v>
          </cell>
          <cell r="C245">
            <v>6.1</v>
          </cell>
          <cell r="D245">
            <v>6.25</v>
          </cell>
          <cell r="E245">
            <v>6.1</v>
          </cell>
          <cell r="F245">
            <v>6.15</v>
          </cell>
          <cell r="G245">
            <v>6.15</v>
          </cell>
          <cell r="H245">
            <v>6.1</v>
          </cell>
          <cell r="I245">
            <v>238272</v>
          </cell>
          <cell r="J245">
            <v>1470057.95</v>
          </cell>
          <cell r="K245">
            <v>44816</v>
          </cell>
          <cell r="L245">
            <v>644</v>
          </cell>
        </row>
        <row r="246">
          <cell r="A246" t="str">
            <v>BHARATFORG</v>
          </cell>
          <cell r="B246" t="str">
            <v>EQ</v>
          </cell>
          <cell r="C246">
            <v>793.7</v>
          </cell>
          <cell r="D246">
            <v>801.15</v>
          </cell>
          <cell r="E246">
            <v>784.05</v>
          </cell>
          <cell r="F246">
            <v>785</v>
          </cell>
          <cell r="G246">
            <v>784.5</v>
          </cell>
          <cell r="H246">
            <v>787.65</v>
          </cell>
          <cell r="I246">
            <v>1551719</v>
          </cell>
          <cell r="J246">
            <v>1228724607.3499999</v>
          </cell>
          <cell r="K246">
            <v>44816</v>
          </cell>
          <cell r="L246">
            <v>49320</v>
          </cell>
        </row>
        <row r="247">
          <cell r="A247" t="str">
            <v>BHARATGEAR</v>
          </cell>
          <cell r="B247" t="str">
            <v>EQ</v>
          </cell>
          <cell r="C247">
            <v>196.85</v>
          </cell>
          <cell r="D247">
            <v>204.85</v>
          </cell>
          <cell r="E247">
            <v>194</v>
          </cell>
          <cell r="F247">
            <v>199.3</v>
          </cell>
          <cell r="G247">
            <v>200</v>
          </cell>
          <cell r="H247">
            <v>193.8</v>
          </cell>
          <cell r="I247">
            <v>267399</v>
          </cell>
          <cell r="J247">
            <v>53370132.799999997</v>
          </cell>
          <cell r="K247">
            <v>44816</v>
          </cell>
          <cell r="L247">
            <v>5631</v>
          </cell>
        </row>
        <row r="248">
          <cell r="A248" t="str">
            <v>BHARATRAS</v>
          </cell>
          <cell r="B248" t="str">
            <v>EQ</v>
          </cell>
          <cell r="C248">
            <v>12190.05</v>
          </cell>
          <cell r="D248">
            <v>12306.95</v>
          </cell>
          <cell r="E248">
            <v>12111</v>
          </cell>
          <cell r="F248">
            <v>12174.3</v>
          </cell>
          <cell r="G248">
            <v>12116.05</v>
          </cell>
          <cell r="H248">
            <v>12190.05</v>
          </cell>
          <cell r="I248">
            <v>1790</v>
          </cell>
          <cell r="J248">
            <v>21860642.199999999</v>
          </cell>
          <cell r="K248">
            <v>44816</v>
          </cell>
          <cell r="L248">
            <v>823</v>
          </cell>
        </row>
        <row r="249">
          <cell r="A249" t="str">
            <v>BHARATWIRE</v>
          </cell>
          <cell r="B249" t="str">
            <v>EQ</v>
          </cell>
          <cell r="C249">
            <v>132.4</v>
          </cell>
          <cell r="D249">
            <v>132.5</v>
          </cell>
          <cell r="E249">
            <v>127.15</v>
          </cell>
          <cell r="F249">
            <v>128.19999999999999</v>
          </cell>
          <cell r="G249">
            <v>127.8</v>
          </cell>
          <cell r="H249">
            <v>131.44999999999999</v>
          </cell>
          <cell r="I249">
            <v>182723</v>
          </cell>
          <cell r="J249">
            <v>23597472.350000001</v>
          </cell>
          <cell r="K249">
            <v>44816</v>
          </cell>
          <cell r="L249">
            <v>2639</v>
          </cell>
        </row>
        <row r="250">
          <cell r="A250" t="str">
            <v>BHARTIARTL</v>
          </cell>
          <cell r="B250" t="str">
            <v>EQ</v>
          </cell>
          <cell r="C250">
            <v>767</v>
          </cell>
          <cell r="D250">
            <v>771.4</v>
          </cell>
          <cell r="E250">
            <v>764.5</v>
          </cell>
          <cell r="F250">
            <v>769.15</v>
          </cell>
          <cell r="G250">
            <v>768.85</v>
          </cell>
          <cell r="H250">
            <v>765.75</v>
          </cell>
          <cell r="I250">
            <v>2654087</v>
          </cell>
          <cell r="J250">
            <v>2041140934.7</v>
          </cell>
          <cell r="K250">
            <v>44816</v>
          </cell>
          <cell r="L250">
            <v>89956</v>
          </cell>
        </row>
        <row r="251">
          <cell r="A251" t="str">
            <v>BHEL</v>
          </cell>
          <cell r="B251" t="str">
            <v>EQ</v>
          </cell>
          <cell r="C251">
            <v>64.3</v>
          </cell>
          <cell r="D251">
            <v>64.5</v>
          </cell>
          <cell r="E251">
            <v>63.3</v>
          </cell>
          <cell r="F251">
            <v>63.8</v>
          </cell>
          <cell r="G251">
            <v>63.75</v>
          </cell>
          <cell r="H251">
            <v>64.2</v>
          </cell>
          <cell r="I251">
            <v>20900641</v>
          </cell>
          <cell r="J251">
            <v>1333296957.7</v>
          </cell>
          <cell r="K251">
            <v>44816</v>
          </cell>
          <cell r="L251">
            <v>38003</v>
          </cell>
        </row>
        <row r="252">
          <cell r="A252" t="str">
            <v>BIGBLOC</v>
          </cell>
          <cell r="B252" t="str">
            <v>EQ</v>
          </cell>
          <cell r="C252">
            <v>121.5</v>
          </cell>
          <cell r="D252">
            <v>121.5</v>
          </cell>
          <cell r="E252">
            <v>120.5</v>
          </cell>
          <cell r="F252">
            <v>121.5</v>
          </cell>
          <cell r="G252">
            <v>121.5</v>
          </cell>
          <cell r="H252">
            <v>115.75</v>
          </cell>
          <cell r="I252">
            <v>49810</v>
          </cell>
          <cell r="J252">
            <v>6049628.6500000004</v>
          </cell>
          <cell r="K252">
            <v>44816</v>
          </cell>
          <cell r="L252">
            <v>354</v>
          </cell>
        </row>
        <row r="253">
          <cell r="A253" t="str">
            <v>BIL</v>
          </cell>
          <cell r="B253" t="str">
            <v>BE</v>
          </cell>
          <cell r="C253">
            <v>205</v>
          </cell>
          <cell r="D253">
            <v>208</v>
          </cell>
          <cell r="E253">
            <v>192.15</v>
          </cell>
          <cell r="F253">
            <v>199.35</v>
          </cell>
          <cell r="G253">
            <v>200.9</v>
          </cell>
          <cell r="H253">
            <v>200</v>
          </cell>
          <cell r="I253">
            <v>8066</v>
          </cell>
          <cell r="J253">
            <v>1603331.45</v>
          </cell>
          <cell r="K253">
            <v>44816</v>
          </cell>
          <cell r="L253">
            <v>114</v>
          </cell>
        </row>
        <row r="254">
          <cell r="A254" t="str">
            <v>BINDALAGRO</v>
          </cell>
          <cell r="B254" t="str">
            <v>EQ</v>
          </cell>
          <cell r="C254">
            <v>31.85</v>
          </cell>
          <cell r="D254">
            <v>33.5</v>
          </cell>
          <cell r="E254">
            <v>31.3</v>
          </cell>
          <cell r="F254">
            <v>32.200000000000003</v>
          </cell>
          <cell r="G254">
            <v>32.25</v>
          </cell>
          <cell r="H254">
            <v>31.05</v>
          </cell>
          <cell r="I254">
            <v>1509296</v>
          </cell>
          <cell r="J254">
            <v>48799264.799999997</v>
          </cell>
          <cell r="K254">
            <v>44816</v>
          </cell>
          <cell r="L254">
            <v>6253</v>
          </cell>
        </row>
        <row r="255">
          <cell r="A255" t="str">
            <v>BIOCON</v>
          </cell>
          <cell r="B255" t="str">
            <v>EQ</v>
          </cell>
          <cell r="C255">
            <v>303</v>
          </cell>
          <cell r="D255">
            <v>305.60000000000002</v>
          </cell>
          <cell r="E255">
            <v>302.55</v>
          </cell>
          <cell r="F255">
            <v>303.55</v>
          </cell>
          <cell r="G255">
            <v>303.25</v>
          </cell>
          <cell r="H255">
            <v>302.14999999999998</v>
          </cell>
          <cell r="I255">
            <v>1445662</v>
          </cell>
          <cell r="J255">
            <v>439180449.80000001</v>
          </cell>
          <cell r="K255">
            <v>44816</v>
          </cell>
          <cell r="L255">
            <v>18261</v>
          </cell>
        </row>
        <row r="256">
          <cell r="A256" t="str">
            <v>BIOFILCHEM</v>
          </cell>
          <cell r="B256" t="str">
            <v>EQ</v>
          </cell>
          <cell r="C256">
            <v>53.85</v>
          </cell>
          <cell r="D256">
            <v>53.85</v>
          </cell>
          <cell r="E256">
            <v>51.05</v>
          </cell>
          <cell r="F256">
            <v>52.4</v>
          </cell>
          <cell r="G256">
            <v>52.25</v>
          </cell>
          <cell r="H256">
            <v>52.8</v>
          </cell>
          <cell r="I256">
            <v>14630</v>
          </cell>
          <cell r="J256">
            <v>772439.8</v>
          </cell>
          <cell r="K256">
            <v>44816</v>
          </cell>
          <cell r="L256">
            <v>306</v>
          </cell>
        </row>
        <row r="257">
          <cell r="A257" t="str">
            <v>BIRLACABLE</v>
          </cell>
          <cell r="B257" t="str">
            <v>EQ</v>
          </cell>
          <cell r="C257">
            <v>144</v>
          </cell>
          <cell r="D257">
            <v>149.75</v>
          </cell>
          <cell r="E257">
            <v>143.94999999999999</v>
          </cell>
          <cell r="F257">
            <v>145.65</v>
          </cell>
          <cell r="G257">
            <v>145.35</v>
          </cell>
          <cell r="H257">
            <v>144.75</v>
          </cell>
          <cell r="I257">
            <v>110289</v>
          </cell>
          <cell r="J257">
            <v>16192571.1</v>
          </cell>
          <cell r="K257">
            <v>44816</v>
          </cell>
          <cell r="L257">
            <v>2096</v>
          </cell>
        </row>
        <row r="258">
          <cell r="A258" t="str">
            <v>BIRLACORPN</v>
          </cell>
          <cell r="B258" t="str">
            <v>EQ</v>
          </cell>
          <cell r="C258">
            <v>1097</v>
          </cell>
          <cell r="D258">
            <v>1109.95</v>
          </cell>
          <cell r="E258">
            <v>1063</v>
          </cell>
          <cell r="F258">
            <v>1089.3499999999999</v>
          </cell>
          <cell r="G258">
            <v>1087</v>
          </cell>
          <cell r="H258">
            <v>1092.9000000000001</v>
          </cell>
          <cell r="I258">
            <v>148662</v>
          </cell>
          <cell r="J258">
            <v>162172180.65000001</v>
          </cell>
          <cell r="K258">
            <v>44816</v>
          </cell>
          <cell r="L258">
            <v>8671</v>
          </cell>
        </row>
        <row r="259">
          <cell r="A259" t="str">
            <v>BIRLAMONEY</v>
          </cell>
          <cell r="B259" t="str">
            <v>EQ</v>
          </cell>
          <cell r="C259">
            <v>62.95</v>
          </cell>
          <cell r="D259">
            <v>62.95</v>
          </cell>
          <cell r="E259">
            <v>61.55</v>
          </cell>
          <cell r="F259">
            <v>61.85</v>
          </cell>
          <cell r="G259">
            <v>61.55</v>
          </cell>
          <cell r="H259">
            <v>61.7</v>
          </cell>
          <cell r="I259">
            <v>51866</v>
          </cell>
          <cell r="J259">
            <v>3227472.6</v>
          </cell>
          <cell r="K259">
            <v>44816</v>
          </cell>
          <cell r="L259">
            <v>739</v>
          </cell>
        </row>
        <row r="260">
          <cell r="A260" t="str">
            <v>BIRLATYRE</v>
          </cell>
          <cell r="B260" t="str">
            <v>BE</v>
          </cell>
          <cell r="C260">
            <v>4.7</v>
          </cell>
          <cell r="D260">
            <v>4.7</v>
          </cell>
          <cell r="E260">
            <v>4.7</v>
          </cell>
          <cell r="F260">
            <v>4.7</v>
          </cell>
          <cell r="G260">
            <v>4.7</v>
          </cell>
          <cell r="H260">
            <v>4.9000000000000004</v>
          </cell>
          <cell r="I260">
            <v>341978</v>
          </cell>
          <cell r="J260">
            <v>1607296.6</v>
          </cell>
          <cell r="K260">
            <v>44816</v>
          </cell>
          <cell r="L260">
            <v>1391</v>
          </cell>
        </row>
        <row r="261">
          <cell r="A261" t="str">
            <v>BLBLIMITED</v>
          </cell>
          <cell r="B261" t="str">
            <v>EQ</v>
          </cell>
          <cell r="C261">
            <v>24.3</v>
          </cell>
          <cell r="D261">
            <v>24.3</v>
          </cell>
          <cell r="E261">
            <v>23.15</v>
          </cell>
          <cell r="F261">
            <v>23.2</v>
          </cell>
          <cell r="G261">
            <v>23.15</v>
          </cell>
          <cell r="H261">
            <v>23.45</v>
          </cell>
          <cell r="I261">
            <v>17838</v>
          </cell>
          <cell r="J261">
            <v>418349.4</v>
          </cell>
          <cell r="K261">
            <v>44816</v>
          </cell>
          <cell r="L261">
            <v>228</v>
          </cell>
        </row>
        <row r="262">
          <cell r="A262" t="str">
            <v>BLISSGVS</v>
          </cell>
          <cell r="B262" t="str">
            <v>EQ</v>
          </cell>
          <cell r="C262">
            <v>86.65</v>
          </cell>
          <cell r="D262">
            <v>86.75</v>
          </cell>
          <cell r="E262">
            <v>84.9</v>
          </cell>
          <cell r="F262">
            <v>85.95</v>
          </cell>
          <cell r="G262">
            <v>86.05</v>
          </cell>
          <cell r="H262">
            <v>85.7</v>
          </cell>
          <cell r="I262">
            <v>122629</v>
          </cell>
          <cell r="J262">
            <v>10516256.15</v>
          </cell>
          <cell r="K262">
            <v>44816</v>
          </cell>
          <cell r="L262">
            <v>1663</v>
          </cell>
        </row>
        <row r="263">
          <cell r="A263" t="str">
            <v>BLKASHYAP</v>
          </cell>
          <cell r="B263" t="str">
            <v>EQ</v>
          </cell>
          <cell r="C263">
            <v>25.05</v>
          </cell>
          <cell r="D263">
            <v>25.2</v>
          </cell>
          <cell r="E263">
            <v>24.05</v>
          </cell>
          <cell r="F263">
            <v>24.4</v>
          </cell>
          <cell r="G263">
            <v>24.15</v>
          </cell>
          <cell r="H263">
            <v>25.05</v>
          </cell>
          <cell r="I263">
            <v>256417</v>
          </cell>
          <cell r="J263">
            <v>6272823.7999999998</v>
          </cell>
          <cell r="K263">
            <v>44816</v>
          </cell>
          <cell r="L263">
            <v>731</v>
          </cell>
        </row>
        <row r="264">
          <cell r="A264" t="str">
            <v>BLS</v>
          </cell>
          <cell r="B264" t="str">
            <v>EQ</v>
          </cell>
          <cell r="C264">
            <v>253.8</v>
          </cell>
          <cell r="D264">
            <v>259.7</v>
          </cell>
          <cell r="E264">
            <v>250.25</v>
          </cell>
          <cell r="F264">
            <v>252.8</v>
          </cell>
          <cell r="G264">
            <v>252.7</v>
          </cell>
          <cell r="H264">
            <v>253</v>
          </cell>
          <cell r="I264">
            <v>1802202</v>
          </cell>
          <cell r="J264">
            <v>458930754.14999998</v>
          </cell>
          <cell r="K264">
            <v>44816</v>
          </cell>
          <cell r="L264">
            <v>51609</v>
          </cell>
        </row>
        <row r="265">
          <cell r="A265" t="str">
            <v>BLUECHIP</v>
          </cell>
          <cell r="B265" t="str">
            <v>BE</v>
          </cell>
          <cell r="C265">
            <v>0.4</v>
          </cell>
          <cell r="D265">
            <v>0.45</v>
          </cell>
          <cell r="E265">
            <v>0.4</v>
          </cell>
          <cell r="F265">
            <v>0.45</v>
          </cell>
          <cell r="G265">
            <v>0.45</v>
          </cell>
          <cell r="H265">
            <v>0.45</v>
          </cell>
          <cell r="I265">
            <v>22254</v>
          </cell>
          <cell r="J265">
            <v>9911.4</v>
          </cell>
          <cell r="K265">
            <v>44816</v>
          </cell>
          <cell r="L265">
            <v>17</v>
          </cell>
        </row>
        <row r="266">
          <cell r="A266" t="str">
            <v>BLUECOAST</v>
          </cell>
          <cell r="B266" t="str">
            <v>BE</v>
          </cell>
          <cell r="C266">
            <v>6.55</v>
          </cell>
          <cell r="D266">
            <v>6.55</v>
          </cell>
          <cell r="E266">
            <v>6.55</v>
          </cell>
          <cell r="F266">
            <v>6.55</v>
          </cell>
          <cell r="G266">
            <v>6.55</v>
          </cell>
          <cell r="H266">
            <v>6.55</v>
          </cell>
          <cell r="I266">
            <v>481</v>
          </cell>
          <cell r="J266">
            <v>3150.55</v>
          </cell>
          <cell r="K266">
            <v>44816</v>
          </cell>
          <cell r="L266">
            <v>1</v>
          </cell>
        </row>
        <row r="267">
          <cell r="A267" t="str">
            <v>BLUEDART</v>
          </cell>
          <cell r="B267" t="str">
            <v>EQ</v>
          </cell>
          <cell r="C267">
            <v>9025</v>
          </cell>
          <cell r="D267">
            <v>9088.9500000000007</v>
          </cell>
          <cell r="E267">
            <v>8920.5</v>
          </cell>
          <cell r="F267">
            <v>8946.7000000000007</v>
          </cell>
          <cell r="G267">
            <v>8945</v>
          </cell>
          <cell r="H267">
            <v>8950.0499999999993</v>
          </cell>
          <cell r="I267">
            <v>18918</v>
          </cell>
          <cell r="J267">
            <v>169861448.09999999</v>
          </cell>
          <cell r="K267">
            <v>44816</v>
          </cell>
          <cell r="L267">
            <v>6843</v>
          </cell>
        </row>
        <row r="268">
          <cell r="A268" t="str">
            <v>BLUESTARCO</v>
          </cell>
          <cell r="B268" t="str">
            <v>EQ</v>
          </cell>
          <cell r="C268">
            <v>1111</v>
          </cell>
          <cell r="D268">
            <v>1157</v>
          </cell>
          <cell r="E268">
            <v>1111</v>
          </cell>
          <cell r="F268">
            <v>1143.2</v>
          </cell>
          <cell r="G268">
            <v>1141</v>
          </cell>
          <cell r="H268">
            <v>1160.5999999999999</v>
          </cell>
          <cell r="I268">
            <v>58777</v>
          </cell>
          <cell r="J268">
            <v>67158839.450000003</v>
          </cell>
          <cell r="K268">
            <v>44816</v>
          </cell>
          <cell r="L268">
            <v>5279</v>
          </cell>
        </row>
        <row r="269">
          <cell r="A269" t="str">
            <v>BODALCHEM</v>
          </cell>
          <cell r="B269" t="str">
            <v>EQ</v>
          </cell>
          <cell r="C269">
            <v>98.05</v>
          </cell>
          <cell r="D269">
            <v>104.95</v>
          </cell>
          <cell r="E269">
            <v>97.3</v>
          </cell>
          <cell r="F269">
            <v>98.75</v>
          </cell>
          <cell r="G269">
            <v>98.8</v>
          </cell>
          <cell r="H269">
            <v>96.6</v>
          </cell>
          <cell r="I269">
            <v>3192744</v>
          </cell>
          <cell r="J269">
            <v>324416976.60000002</v>
          </cell>
          <cell r="K269">
            <v>44816</v>
          </cell>
          <cell r="L269">
            <v>22464</v>
          </cell>
        </row>
        <row r="270">
          <cell r="A270" t="str">
            <v>BOMDYEING</v>
          </cell>
          <cell r="B270" t="str">
            <v>EQ</v>
          </cell>
          <cell r="C270">
            <v>103.35</v>
          </cell>
          <cell r="D270">
            <v>107.15</v>
          </cell>
          <cell r="E270">
            <v>103</v>
          </cell>
          <cell r="F270">
            <v>105.2</v>
          </cell>
          <cell r="G270">
            <v>105.5</v>
          </cell>
          <cell r="H270">
            <v>102.6</v>
          </cell>
          <cell r="I270">
            <v>2627117</v>
          </cell>
          <cell r="J270">
            <v>276858085</v>
          </cell>
          <cell r="K270">
            <v>44816</v>
          </cell>
          <cell r="L270">
            <v>13057</v>
          </cell>
        </row>
        <row r="271">
          <cell r="A271" t="str">
            <v>BOROLTD</v>
          </cell>
          <cell r="B271" t="str">
            <v>EQ</v>
          </cell>
          <cell r="C271">
            <v>368</v>
          </cell>
          <cell r="D271">
            <v>379</v>
          </cell>
          <cell r="E271">
            <v>368</v>
          </cell>
          <cell r="F271">
            <v>371</v>
          </cell>
          <cell r="G271">
            <v>370</v>
          </cell>
          <cell r="H271">
            <v>366.6</v>
          </cell>
          <cell r="I271">
            <v>223652</v>
          </cell>
          <cell r="J271">
            <v>83380102.099999994</v>
          </cell>
          <cell r="K271">
            <v>44816</v>
          </cell>
          <cell r="L271">
            <v>7721</v>
          </cell>
        </row>
        <row r="272">
          <cell r="A272" t="str">
            <v>BORORENEW</v>
          </cell>
          <cell r="B272" t="str">
            <v>EQ</v>
          </cell>
          <cell r="C272">
            <v>583.70000000000005</v>
          </cell>
          <cell r="D272">
            <v>593</v>
          </cell>
          <cell r="E272">
            <v>581.5</v>
          </cell>
          <cell r="F272">
            <v>583.15</v>
          </cell>
          <cell r="G272">
            <v>581.5</v>
          </cell>
          <cell r="H272">
            <v>581</v>
          </cell>
          <cell r="I272">
            <v>327965</v>
          </cell>
          <cell r="J272">
            <v>192393147.19999999</v>
          </cell>
          <cell r="K272">
            <v>44816</v>
          </cell>
          <cell r="L272">
            <v>17403</v>
          </cell>
        </row>
        <row r="273">
          <cell r="A273" t="str">
            <v>BOSCHLTD</v>
          </cell>
          <cell r="B273" t="str">
            <v>EQ</v>
          </cell>
          <cell r="C273">
            <v>17327.650000000001</v>
          </cell>
          <cell r="D273">
            <v>17364.95</v>
          </cell>
          <cell r="E273">
            <v>17202</v>
          </cell>
          <cell r="F273">
            <v>17238.95</v>
          </cell>
          <cell r="G273">
            <v>17287.3</v>
          </cell>
          <cell r="H273">
            <v>17181.5</v>
          </cell>
          <cell r="I273">
            <v>28905</v>
          </cell>
          <cell r="J273">
            <v>500151926.39999998</v>
          </cell>
          <cell r="K273">
            <v>44816</v>
          </cell>
          <cell r="L273">
            <v>4607</v>
          </cell>
        </row>
        <row r="274">
          <cell r="A274" t="str">
            <v>BPCL</v>
          </cell>
          <cell r="B274" t="str">
            <v>EQ</v>
          </cell>
          <cell r="C274">
            <v>338.5</v>
          </cell>
          <cell r="D274">
            <v>345</v>
          </cell>
          <cell r="E274">
            <v>338.2</v>
          </cell>
          <cell r="F274">
            <v>342.6</v>
          </cell>
          <cell r="G274">
            <v>342.15</v>
          </cell>
          <cell r="H274">
            <v>338.5</v>
          </cell>
          <cell r="I274">
            <v>2703189</v>
          </cell>
          <cell r="J274">
            <v>921676302.14999998</v>
          </cell>
          <cell r="K274">
            <v>44816</v>
          </cell>
          <cell r="L274">
            <v>40535</v>
          </cell>
        </row>
        <row r="275">
          <cell r="A275" t="str">
            <v>BPL</v>
          </cell>
          <cell r="B275" t="str">
            <v>EQ</v>
          </cell>
          <cell r="C275">
            <v>73.5</v>
          </cell>
          <cell r="D275">
            <v>73.849999999999994</v>
          </cell>
          <cell r="E275">
            <v>71.099999999999994</v>
          </cell>
          <cell r="F275">
            <v>71.599999999999994</v>
          </cell>
          <cell r="G275">
            <v>71.8</v>
          </cell>
          <cell r="H275">
            <v>73.349999999999994</v>
          </cell>
          <cell r="I275">
            <v>109255</v>
          </cell>
          <cell r="J275">
            <v>7870418.9500000002</v>
          </cell>
          <cell r="K275">
            <v>44816</v>
          </cell>
          <cell r="L275">
            <v>1040</v>
          </cell>
        </row>
        <row r="276">
          <cell r="A276" t="str">
            <v>BRIGADE</v>
          </cell>
          <cell r="B276" t="str">
            <v>EQ</v>
          </cell>
          <cell r="C276">
            <v>585</v>
          </cell>
          <cell r="D276">
            <v>585</v>
          </cell>
          <cell r="E276">
            <v>571.54999999999995</v>
          </cell>
          <cell r="F276">
            <v>574.54999999999995</v>
          </cell>
          <cell r="G276">
            <v>573.9</v>
          </cell>
          <cell r="H276">
            <v>560.79999999999995</v>
          </cell>
          <cell r="I276">
            <v>460715</v>
          </cell>
          <cell r="J276">
            <v>265696660.15000001</v>
          </cell>
          <cell r="K276">
            <v>44816</v>
          </cell>
          <cell r="L276">
            <v>21331</v>
          </cell>
        </row>
        <row r="277">
          <cell r="A277" t="str">
            <v>BRITANNIA</v>
          </cell>
          <cell r="B277" t="str">
            <v>EQ</v>
          </cell>
          <cell r="C277">
            <v>3640.2</v>
          </cell>
          <cell r="D277">
            <v>3697.95</v>
          </cell>
          <cell r="E277">
            <v>3640.2</v>
          </cell>
          <cell r="F277">
            <v>3671.85</v>
          </cell>
          <cell r="G277">
            <v>3665</v>
          </cell>
          <cell r="H277">
            <v>3649.5</v>
          </cell>
          <cell r="I277">
            <v>212688</v>
          </cell>
          <cell r="J277">
            <v>782804187.70000005</v>
          </cell>
          <cell r="K277">
            <v>44816</v>
          </cell>
          <cell r="L277">
            <v>15020</v>
          </cell>
        </row>
        <row r="278">
          <cell r="A278" t="str">
            <v>BRNL</v>
          </cell>
          <cell r="B278" t="str">
            <v>EQ</v>
          </cell>
          <cell r="C278">
            <v>34.85</v>
          </cell>
          <cell r="D278">
            <v>34.85</v>
          </cell>
          <cell r="E278">
            <v>33.950000000000003</v>
          </cell>
          <cell r="F278">
            <v>34.1</v>
          </cell>
          <cell r="G278">
            <v>34</v>
          </cell>
          <cell r="H278">
            <v>34</v>
          </cell>
          <cell r="I278">
            <v>23468</v>
          </cell>
          <cell r="J278">
            <v>803821.8</v>
          </cell>
          <cell r="K278">
            <v>44816</v>
          </cell>
          <cell r="L278">
            <v>272</v>
          </cell>
        </row>
        <row r="279">
          <cell r="A279" t="str">
            <v>BROOKS</v>
          </cell>
          <cell r="B279" t="str">
            <v>BE</v>
          </cell>
          <cell r="C279">
            <v>135</v>
          </cell>
          <cell r="D279">
            <v>135</v>
          </cell>
          <cell r="E279">
            <v>130</v>
          </cell>
          <cell r="F279">
            <v>130.9</v>
          </cell>
          <cell r="G279">
            <v>130</v>
          </cell>
          <cell r="H279">
            <v>133</v>
          </cell>
          <cell r="I279">
            <v>19502</v>
          </cell>
          <cell r="J279">
            <v>2572754.9500000002</v>
          </cell>
          <cell r="K279">
            <v>44816</v>
          </cell>
          <cell r="L279">
            <v>190</v>
          </cell>
        </row>
        <row r="280">
          <cell r="A280" t="str">
            <v>BSE</v>
          </cell>
          <cell r="B280" t="str">
            <v>EQ</v>
          </cell>
          <cell r="C280">
            <v>688</v>
          </cell>
          <cell r="D280">
            <v>695.25</v>
          </cell>
          <cell r="E280">
            <v>682.05</v>
          </cell>
          <cell r="F280">
            <v>683.9</v>
          </cell>
          <cell r="G280">
            <v>682.9</v>
          </cell>
          <cell r="H280">
            <v>684.55</v>
          </cell>
          <cell r="I280">
            <v>732816</v>
          </cell>
          <cell r="J280">
            <v>503287344.85000002</v>
          </cell>
          <cell r="K280">
            <v>44816</v>
          </cell>
          <cell r="L280">
            <v>18260</v>
          </cell>
        </row>
        <row r="281">
          <cell r="A281" t="str">
            <v>BSHSL</v>
          </cell>
          <cell r="B281" t="str">
            <v>EQ</v>
          </cell>
          <cell r="C281">
            <v>618.95000000000005</v>
          </cell>
          <cell r="D281">
            <v>629.54999999999995</v>
          </cell>
          <cell r="E281">
            <v>601.85</v>
          </cell>
          <cell r="F281">
            <v>629.54999999999995</v>
          </cell>
          <cell r="G281">
            <v>629.54999999999995</v>
          </cell>
          <cell r="H281">
            <v>599.6</v>
          </cell>
          <cell r="I281">
            <v>15913</v>
          </cell>
          <cell r="J281">
            <v>9968555.25</v>
          </cell>
          <cell r="K281">
            <v>44816</v>
          </cell>
          <cell r="L281">
            <v>447</v>
          </cell>
        </row>
        <row r="282">
          <cell r="A282" t="str">
            <v>BSL</v>
          </cell>
          <cell r="B282" t="str">
            <v>EQ</v>
          </cell>
          <cell r="C282">
            <v>155.5</v>
          </cell>
          <cell r="D282">
            <v>155.5</v>
          </cell>
          <cell r="E282">
            <v>146.5</v>
          </cell>
          <cell r="F282">
            <v>147.6</v>
          </cell>
          <cell r="G282">
            <v>148.35</v>
          </cell>
          <cell r="H282">
            <v>155.5</v>
          </cell>
          <cell r="I282">
            <v>74727</v>
          </cell>
          <cell r="J282">
            <v>11219654.5</v>
          </cell>
          <cell r="K282">
            <v>44816</v>
          </cell>
          <cell r="L282">
            <v>1951</v>
          </cell>
        </row>
        <row r="283">
          <cell r="A283" t="str">
            <v>BSLGOLDETF</v>
          </cell>
          <cell r="B283" t="str">
            <v>EQ</v>
          </cell>
          <cell r="C283">
            <v>46.29</v>
          </cell>
          <cell r="D283">
            <v>46.38</v>
          </cell>
          <cell r="E283">
            <v>45.74</v>
          </cell>
          <cell r="F283">
            <v>45.96</v>
          </cell>
          <cell r="G283">
            <v>45.9</v>
          </cell>
          <cell r="H283">
            <v>46.29</v>
          </cell>
          <cell r="I283">
            <v>18360</v>
          </cell>
          <cell r="J283">
            <v>844843.69</v>
          </cell>
          <cell r="K283">
            <v>44816</v>
          </cell>
          <cell r="L283">
            <v>228</v>
          </cell>
        </row>
        <row r="284">
          <cell r="A284" t="str">
            <v>BSLNIFTY</v>
          </cell>
          <cell r="B284" t="str">
            <v>EQ</v>
          </cell>
          <cell r="C284">
            <v>20.49</v>
          </cell>
          <cell r="D284">
            <v>20.49</v>
          </cell>
          <cell r="E284">
            <v>19.989999999999998</v>
          </cell>
          <cell r="F284">
            <v>20.100000000000001</v>
          </cell>
          <cell r="G284">
            <v>20.149999999999999</v>
          </cell>
          <cell r="H284">
            <v>20.010000000000002</v>
          </cell>
          <cell r="I284">
            <v>50595</v>
          </cell>
          <cell r="J284">
            <v>1018084.22</v>
          </cell>
          <cell r="K284">
            <v>44816</v>
          </cell>
          <cell r="L284">
            <v>674</v>
          </cell>
        </row>
        <row r="285">
          <cell r="A285" t="str">
            <v>BSLSENETFG</v>
          </cell>
          <cell r="B285" t="str">
            <v>EQ</v>
          </cell>
          <cell r="C285">
            <v>57.24</v>
          </cell>
          <cell r="D285">
            <v>58.75</v>
          </cell>
          <cell r="E285">
            <v>57.24</v>
          </cell>
          <cell r="F285">
            <v>58.1</v>
          </cell>
          <cell r="G285">
            <v>58.1</v>
          </cell>
          <cell r="H285">
            <v>57.53</v>
          </cell>
          <cell r="I285">
            <v>3638</v>
          </cell>
          <cell r="J285">
            <v>211466.25</v>
          </cell>
          <cell r="K285">
            <v>44816</v>
          </cell>
          <cell r="L285">
            <v>165</v>
          </cell>
        </row>
        <row r="286">
          <cell r="A286" t="str">
            <v>BSOFT</v>
          </cell>
          <cell r="B286" t="str">
            <v>EQ</v>
          </cell>
          <cell r="C286">
            <v>332</v>
          </cell>
          <cell r="D286">
            <v>341.2</v>
          </cell>
          <cell r="E286">
            <v>329.5</v>
          </cell>
          <cell r="F286">
            <v>338.05</v>
          </cell>
          <cell r="G286">
            <v>338.25</v>
          </cell>
          <cell r="H286">
            <v>328.75</v>
          </cell>
          <cell r="I286">
            <v>5357436</v>
          </cell>
          <cell r="J286">
            <v>1805668061.4000001</v>
          </cell>
          <cell r="K286">
            <v>44816</v>
          </cell>
          <cell r="L286">
            <v>60716</v>
          </cell>
        </row>
        <row r="287">
          <cell r="A287" t="str">
            <v>BURNPUR</v>
          </cell>
          <cell r="B287" t="str">
            <v>BE</v>
          </cell>
          <cell r="C287">
            <v>5.8</v>
          </cell>
          <cell r="D287">
            <v>5.8</v>
          </cell>
          <cell r="E287">
            <v>5.4</v>
          </cell>
          <cell r="F287">
            <v>5.65</v>
          </cell>
          <cell r="G287">
            <v>5.65</v>
          </cell>
          <cell r="H287">
            <v>5.6</v>
          </cell>
          <cell r="I287">
            <v>144870</v>
          </cell>
          <cell r="J287">
            <v>813066.15</v>
          </cell>
          <cell r="K287">
            <v>44816</v>
          </cell>
          <cell r="L287">
            <v>303</v>
          </cell>
        </row>
        <row r="288">
          <cell r="A288" t="str">
            <v>BUTTERFLY</v>
          </cell>
          <cell r="B288" t="str">
            <v>EQ</v>
          </cell>
          <cell r="C288">
            <v>1505</v>
          </cell>
          <cell r="D288">
            <v>1555</v>
          </cell>
          <cell r="E288">
            <v>1505</v>
          </cell>
          <cell r="F288">
            <v>1518.2</v>
          </cell>
          <cell r="G288">
            <v>1519.75</v>
          </cell>
          <cell r="H288">
            <v>1520.5</v>
          </cell>
          <cell r="I288">
            <v>3027</v>
          </cell>
          <cell r="J288">
            <v>4607721.3</v>
          </cell>
          <cell r="K288">
            <v>44816</v>
          </cell>
          <cell r="L288">
            <v>508</v>
          </cell>
        </row>
        <row r="289">
          <cell r="A289" t="str">
            <v>BVCL</v>
          </cell>
          <cell r="B289" t="str">
            <v>BE</v>
          </cell>
          <cell r="C289">
            <v>25.9</v>
          </cell>
          <cell r="D289">
            <v>25.9</v>
          </cell>
          <cell r="E289">
            <v>24.6</v>
          </cell>
          <cell r="F289">
            <v>25.5</v>
          </cell>
          <cell r="G289">
            <v>25.55</v>
          </cell>
          <cell r="H289">
            <v>25.35</v>
          </cell>
          <cell r="I289">
            <v>3473</v>
          </cell>
          <cell r="J289">
            <v>87246.5</v>
          </cell>
          <cell r="K289">
            <v>44816</v>
          </cell>
          <cell r="L289">
            <v>34</v>
          </cell>
        </row>
        <row r="290">
          <cell r="A290" t="str">
            <v>BYKE</v>
          </cell>
          <cell r="B290" t="str">
            <v>EQ</v>
          </cell>
          <cell r="C290">
            <v>50.6</v>
          </cell>
          <cell r="D290">
            <v>50.6</v>
          </cell>
          <cell r="E290">
            <v>48.55</v>
          </cell>
          <cell r="F290">
            <v>49.55</v>
          </cell>
          <cell r="G290">
            <v>49.1</v>
          </cell>
          <cell r="H290">
            <v>48.55</v>
          </cell>
          <cell r="I290">
            <v>63455</v>
          </cell>
          <cell r="J290">
            <v>3127995.85</v>
          </cell>
          <cell r="K290">
            <v>44816</v>
          </cell>
          <cell r="L290">
            <v>491</v>
          </cell>
        </row>
        <row r="291">
          <cell r="A291" t="str">
            <v>CALSOFT</v>
          </cell>
          <cell r="B291" t="str">
            <v>EQ</v>
          </cell>
          <cell r="C291">
            <v>22</v>
          </cell>
          <cell r="D291">
            <v>22.3</v>
          </cell>
          <cell r="E291">
            <v>21.7</v>
          </cell>
          <cell r="F291">
            <v>22</v>
          </cell>
          <cell r="G291">
            <v>22.1</v>
          </cell>
          <cell r="H291">
            <v>21.85</v>
          </cell>
          <cell r="I291">
            <v>55633</v>
          </cell>
          <cell r="J291">
            <v>1223052.2</v>
          </cell>
          <cell r="K291">
            <v>44816</v>
          </cell>
          <cell r="L291">
            <v>315</v>
          </cell>
        </row>
        <row r="292">
          <cell r="A292" t="str">
            <v>CAMLINFINE</v>
          </cell>
          <cell r="B292" t="str">
            <v>EQ</v>
          </cell>
          <cell r="C292">
            <v>138.85</v>
          </cell>
          <cell r="D292">
            <v>141</v>
          </cell>
          <cell r="E292">
            <v>135.6</v>
          </cell>
          <cell r="F292">
            <v>136.69999999999999</v>
          </cell>
          <cell r="G292">
            <v>136.65</v>
          </cell>
          <cell r="H292">
            <v>137.1</v>
          </cell>
          <cell r="I292">
            <v>418117</v>
          </cell>
          <cell r="J292">
            <v>58018797.600000001</v>
          </cell>
          <cell r="K292">
            <v>44816</v>
          </cell>
          <cell r="L292">
            <v>4864</v>
          </cell>
        </row>
        <row r="293">
          <cell r="A293" t="str">
            <v>CAMPUS</v>
          </cell>
          <cell r="B293" t="str">
            <v>EQ</v>
          </cell>
          <cell r="C293">
            <v>497</v>
          </cell>
          <cell r="D293">
            <v>547.79999999999995</v>
          </cell>
          <cell r="E293">
            <v>493.65</v>
          </cell>
          <cell r="F293">
            <v>542.25</v>
          </cell>
          <cell r="G293">
            <v>545.25</v>
          </cell>
          <cell r="H293">
            <v>494.4</v>
          </cell>
          <cell r="I293">
            <v>3068062</v>
          </cell>
          <cell r="J293">
            <v>1621149201.55</v>
          </cell>
          <cell r="K293">
            <v>44816</v>
          </cell>
          <cell r="L293">
            <v>57291</v>
          </cell>
        </row>
        <row r="294">
          <cell r="A294" t="str">
            <v>CAMS</v>
          </cell>
          <cell r="B294" t="str">
            <v>EQ</v>
          </cell>
          <cell r="C294">
            <v>2480</v>
          </cell>
          <cell r="D294">
            <v>2609</v>
          </cell>
          <cell r="E294">
            <v>2469.0500000000002</v>
          </cell>
          <cell r="F294">
            <v>2576.35</v>
          </cell>
          <cell r="G294">
            <v>2570</v>
          </cell>
          <cell r="H294">
            <v>2460.9499999999998</v>
          </cell>
          <cell r="I294">
            <v>565590</v>
          </cell>
          <cell r="J294">
            <v>1447237660.3499999</v>
          </cell>
          <cell r="K294">
            <v>44816</v>
          </cell>
          <cell r="L294">
            <v>45678</v>
          </cell>
        </row>
        <row r="295">
          <cell r="A295" t="str">
            <v>CANBK</v>
          </cell>
          <cell r="B295" t="str">
            <v>EQ</v>
          </cell>
          <cell r="C295">
            <v>244.8</v>
          </cell>
          <cell r="D295">
            <v>249.2</v>
          </cell>
          <cell r="E295">
            <v>243.45</v>
          </cell>
          <cell r="F295">
            <v>247.1</v>
          </cell>
          <cell r="G295">
            <v>246.95</v>
          </cell>
          <cell r="H295">
            <v>243.55</v>
          </cell>
          <cell r="I295">
            <v>6179695</v>
          </cell>
          <cell r="J295">
            <v>1518336902.75</v>
          </cell>
          <cell r="K295">
            <v>44816</v>
          </cell>
          <cell r="L295">
            <v>36218</v>
          </cell>
        </row>
        <row r="296">
          <cell r="A296" t="str">
            <v>CANFINHOME</v>
          </cell>
          <cell r="B296" t="str">
            <v>EQ</v>
          </cell>
          <cell r="C296">
            <v>650</v>
          </cell>
          <cell r="D296">
            <v>658.35</v>
          </cell>
          <cell r="E296">
            <v>645.5</v>
          </cell>
          <cell r="F296">
            <v>656.4</v>
          </cell>
          <cell r="G296">
            <v>658</v>
          </cell>
          <cell r="H296">
            <v>647.04999999999995</v>
          </cell>
          <cell r="I296">
            <v>361052</v>
          </cell>
          <cell r="J296">
            <v>235523126</v>
          </cell>
          <cell r="K296">
            <v>44816</v>
          </cell>
          <cell r="L296">
            <v>9520</v>
          </cell>
        </row>
        <row r="297">
          <cell r="A297" t="str">
            <v>CANTABIL</v>
          </cell>
          <cell r="B297" t="str">
            <v>EQ</v>
          </cell>
          <cell r="C297">
            <v>1539.8</v>
          </cell>
          <cell r="D297">
            <v>1543.25</v>
          </cell>
          <cell r="E297">
            <v>1501.25</v>
          </cell>
          <cell r="F297">
            <v>1507.75</v>
          </cell>
          <cell r="G297">
            <v>1501.25</v>
          </cell>
          <cell r="H297">
            <v>1526.85</v>
          </cell>
          <cell r="I297">
            <v>17182</v>
          </cell>
          <cell r="J297">
            <v>26003237.899999999</v>
          </cell>
          <cell r="K297">
            <v>44816</v>
          </cell>
          <cell r="L297">
            <v>1460</v>
          </cell>
        </row>
        <row r="298">
          <cell r="A298" t="str">
            <v>CAPACITE</v>
          </cell>
          <cell r="B298" t="str">
            <v>EQ</v>
          </cell>
          <cell r="C298">
            <v>184.6</v>
          </cell>
          <cell r="D298">
            <v>190</v>
          </cell>
          <cell r="E298">
            <v>184.55</v>
          </cell>
          <cell r="F298">
            <v>187.7</v>
          </cell>
          <cell r="G298">
            <v>188</v>
          </cell>
          <cell r="H298">
            <v>184.25</v>
          </cell>
          <cell r="I298">
            <v>710003</v>
          </cell>
          <cell r="J298">
            <v>133501677.55</v>
          </cell>
          <cell r="K298">
            <v>44816</v>
          </cell>
          <cell r="L298">
            <v>4874</v>
          </cell>
        </row>
        <row r="299">
          <cell r="A299" t="str">
            <v>CAPLIPOINT</v>
          </cell>
          <cell r="B299" t="str">
            <v>EQ</v>
          </cell>
          <cell r="C299">
            <v>769.6</v>
          </cell>
          <cell r="D299">
            <v>775</v>
          </cell>
          <cell r="E299">
            <v>764.35</v>
          </cell>
          <cell r="F299">
            <v>769.2</v>
          </cell>
          <cell r="G299">
            <v>766.2</v>
          </cell>
          <cell r="H299">
            <v>765.75</v>
          </cell>
          <cell r="I299">
            <v>156988</v>
          </cell>
          <cell r="J299">
            <v>120841501.15000001</v>
          </cell>
          <cell r="K299">
            <v>44816</v>
          </cell>
          <cell r="L299">
            <v>3085</v>
          </cell>
        </row>
        <row r="300">
          <cell r="A300" t="str">
            <v>CAPTRUST</v>
          </cell>
          <cell r="B300" t="str">
            <v>EQ</v>
          </cell>
          <cell r="C300">
            <v>102.4</v>
          </cell>
          <cell r="D300">
            <v>103.9</v>
          </cell>
          <cell r="E300">
            <v>102.15</v>
          </cell>
          <cell r="F300">
            <v>102.95</v>
          </cell>
          <cell r="G300">
            <v>103</v>
          </cell>
          <cell r="H300">
            <v>102</v>
          </cell>
          <cell r="I300">
            <v>4979</v>
          </cell>
          <cell r="J300">
            <v>511383.45</v>
          </cell>
          <cell r="K300">
            <v>44816</v>
          </cell>
          <cell r="L300">
            <v>128</v>
          </cell>
        </row>
        <row r="301">
          <cell r="A301" t="str">
            <v>CARBORUNIV</v>
          </cell>
          <cell r="B301" t="str">
            <v>EQ</v>
          </cell>
          <cell r="C301">
            <v>883.9</v>
          </cell>
          <cell r="D301">
            <v>918.4</v>
          </cell>
          <cell r="E301">
            <v>871.55</v>
          </cell>
          <cell r="F301">
            <v>906.05</v>
          </cell>
          <cell r="G301">
            <v>895</v>
          </cell>
          <cell r="H301">
            <v>879</v>
          </cell>
          <cell r="I301">
            <v>775871</v>
          </cell>
          <cell r="J301">
            <v>697577284.14999998</v>
          </cell>
          <cell r="K301">
            <v>44816</v>
          </cell>
          <cell r="L301">
            <v>27272</v>
          </cell>
        </row>
        <row r="302">
          <cell r="A302" t="str">
            <v>CAREERP</v>
          </cell>
          <cell r="B302" t="str">
            <v>EQ</v>
          </cell>
          <cell r="C302">
            <v>137.5</v>
          </cell>
          <cell r="D302">
            <v>149.9</v>
          </cell>
          <cell r="E302">
            <v>137.5</v>
          </cell>
          <cell r="F302">
            <v>142.85</v>
          </cell>
          <cell r="G302">
            <v>143.5</v>
          </cell>
          <cell r="H302">
            <v>135.25</v>
          </cell>
          <cell r="I302">
            <v>343155</v>
          </cell>
          <cell r="J302">
            <v>49732736</v>
          </cell>
          <cell r="K302">
            <v>44816</v>
          </cell>
          <cell r="L302">
            <v>5893</v>
          </cell>
        </row>
        <row r="303">
          <cell r="A303" t="str">
            <v>CARERATING</v>
          </cell>
          <cell r="B303" t="str">
            <v>EQ</v>
          </cell>
          <cell r="C303">
            <v>514.95000000000005</v>
          </cell>
          <cell r="D303">
            <v>535</v>
          </cell>
          <cell r="E303">
            <v>511.9</v>
          </cell>
          <cell r="F303">
            <v>519.15</v>
          </cell>
          <cell r="G303">
            <v>521.15</v>
          </cell>
          <cell r="H303">
            <v>508.8</v>
          </cell>
          <cell r="I303">
            <v>238290</v>
          </cell>
          <cell r="J303">
            <v>124637116.2</v>
          </cell>
          <cell r="K303">
            <v>44816</v>
          </cell>
          <cell r="L303">
            <v>7676</v>
          </cell>
        </row>
        <row r="304">
          <cell r="A304" t="str">
            <v>CARTRADE</v>
          </cell>
          <cell r="B304" t="str">
            <v>EQ</v>
          </cell>
          <cell r="C304">
            <v>646.85</v>
          </cell>
          <cell r="D304">
            <v>668.8</v>
          </cell>
          <cell r="E304">
            <v>645</v>
          </cell>
          <cell r="F304">
            <v>661.3</v>
          </cell>
          <cell r="G304">
            <v>664.85</v>
          </cell>
          <cell r="H304">
            <v>639.95000000000005</v>
          </cell>
          <cell r="I304">
            <v>152184</v>
          </cell>
          <cell r="J304">
            <v>100734241.05</v>
          </cell>
          <cell r="K304">
            <v>44816</v>
          </cell>
          <cell r="L304">
            <v>9548</v>
          </cell>
        </row>
        <row r="305">
          <cell r="A305" t="str">
            <v>CASTROLIND</v>
          </cell>
          <cell r="B305" t="str">
            <v>EQ</v>
          </cell>
          <cell r="C305">
            <v>115.7</v>
          </cell>
          <cell r="D305">
            <v>121</v>
          </cell>
          <cell r="E305">
            <v>115.45</v>
          </cell>
          <cell r="F305">
            <v>119</v>
          </cell>
          <cell r="G305">
            <v>118.5</v>
          </cell>
          <cell r="H305">
            <v>115.1</v>
          </cell>
          <cell r="I305">
            <v>4483074</v>
          </cell>
          <cell r="J305">
            <v>531742171.60000002</v>
          </cell>
          <cell r="K305">
            <v>44816</v>
          </cell>
          <cell r="L305">
            <v>21263</v>
          </cell>
        </row>
        <row r="306">
          <cell r="A306" t="str">
            <v>CCCL</v>
          </cell>
          <cell r="B306" t="str">
            <v>BE</v>
          </cell>
          <cell r="C306">
            <v>2.2000000000000002</v>
          </cell>
          <cell r="D306">
            <v>2.2000000000000002</v>
          </cell>
          <cell r="E306">
            <v>2</v>
          </cell>
          <cell r="F306">
            <v>2.2000000000000002</v>
          </cell>
          <cell r="G306">
            <v>2.2000000000000002</v>
          </cell>
          <cell r="H306">
            <v>2.1</v>
          </cell>
          <cell r="I306">
            <v>417138</v>
          </cell>
          <cell r="J306">
            <v>903117.95</v>
          </cell>
          <cell r="K306">
            <v>44816</v>
          </cell>
          <cell r="L306">
            <v>559</v>
          </cell>
        </row>
        <row r="307">
          <cell r="A307" t="str">
            <v>CCHHL</v>
          </cell>
          <cell r="B307" t="str">
            <v>EQ</v>
          </cell>
          <cell r="C307">
            <v>9.1999999999999993</v>
          </cell>
          <cell r="D307">
            <v>9.25</v>
          </cell>
          <cell r="E307">
            <v>8.9</v>
          </cell>
          <cell r="F307">
            <v>8.9499999999999993</v>
          </cell>
          <cell r="G307">
            <v>9</v>
          </cell>
          <cell r="H307">
            <v>9.1999999999999993</v>
          </cell>
          <cell r="I307">
            <v>160498</v>
          </cell>
          <cell r="J307">
            <v>1455823.1</v>
          </cell>
          <cell r="K307">
            <v>44816</v>
          </cell>
          <cell r="L307">
            <v>486</v>
          </cell>
        </row>
        <row r="308">
          <cell r="A308" t="str">
            <v>CCL</v>
          </cell>
          <cell r="B308" t="str">
            <v>EQ</v>
          </cell>
          <cell r="C308">
            <v>496.6</v>
          </cell>
          <cell r="D308">
            <v>507</v>
          </cell>
          <cell r="E308">
            <v>496.05</v>
          </cell>
          <cell r="F308">
            <v>501.55</v>
          </cell>
          <cell r="G308">
            <v>500</v>
          </cell>
          <cell r="H308">
            <v>499.25</v>
          </cell>
          <cell r="I308">
            <v>807471</v>
          </cell>
          <cell r="J308">
            <v>404085006.89999998</v>
          </cell>
          <cell r="K308">
            <v>44816</v>
          </cell>
          <cell r="L308">
            <v>14799</v>
          </cell>
        </row>
        <row r="309">
          <cell r="A309" t="str">
            <v>CDSL</v>
          </cell>
          <cell r="B309" t="str">
            <v>EQ</v>
          </cell>
          <cell r="C309">
            <v>1392</v>
          </cell>
          <cell r="D309">
            <v>1414.95</v>
          </cell>
          <cell r="E309">
            <v>1389.1</v>
          </cell>
          <cell r="F309">
            <v>1396.85</v>
          </cell>
          <cell r="G309">
            <v>1397.9</v>
          </cell>
          <cell r="H309">
            <v>1387.75</v>
          </cell>
          <cell r="I309">
            <v>719910</v>
          </cell>
          <cell r="J309">
            <v>1009889240.8</v>
          </cell>
          <cell r="K309">
            <v>44816</v>
          </cell>
          <cell r="L309">
            <v>33130</v>
          </cell>
        </row>
        <row r="310">
          <cell r="A310" t="str">
            <v>CEATLTD</v>
          </cell>
          <cell r="B310" t="str">
            <v>EQ</v>
          </cell>
          <cell r="C310">
            <v>1380.55</v>
          </cell>
          <cell r="D310">
            <v>1405.05</v>
          </cell>
          <cell r="E310">
            <v>1377.9</v>
          </cell>
          <cell r="F310">
            <v>1388.15</v>
          </cell>
          <cell r="G310">
            <v>1384.75</v>
          </cell>
          <cell r="H310">
            <v>1380.55</v>
          </cell>
          <cell r="I310">
            <v>52364</v>
          </cell>
          <cell r="J310">
            <v>72737831.75</v>
          </cell>
          <cell r="K310">
            <v>44816</v>
          </cell>
          <cell r="L310">
            <v>4018</v>
          </cell>
        </row>
        <row r="311">
          <cell r="A311" t="str">
            <v>CELEBRITY</v>
          </cell>
          <cell r="B311" t="str">
            <v>EQ</v>
          </cell>
          <cell r="C311">
            <v>22.3</v>
          </cell>
          <cell r="D311">
            <v>24.75</v>
          </cell>
          <cell r="E311">
            <v>22.3</v>
          </cell>
          <cell r="F311">
            <v>23</v>
          </cell>
          <cell r="G311">
            <v>23.1</v>
          </cell>
          <cell r="H311">
            <v>22.5</v>
          </cell>
          <cell r="I311">
            <v>414772</v>
          </cell>
          <cell r="J311">
            <v>9680917.8000000007</v>
          </cell>
          <cell r="K311">
            <v>44816</v>
          </cell>
          <cell r="L311">
            <v>1611</v>
          </cell>
        </row>
        <row r="312">
          <cell r="A312" t="str">
            <v>CENTENKA</v>
          </cell>
          <cell r="B312" t="str">
            <v>EQ</v>
          </cell>
          <cell r="C312">
            <v>478.85</v>
          </cell>
          <cell r="D312">
            <v>478.85</v>
          </cell>
          <cell r="E312">
            <v>468</v>
          </cell>
          <cell r="F312">
            <v>469.2</v>
          </cell>
          <cell r="G312">
            <v>468.55</v>
          </cell>
          <cell r="H312">
            <v>470.8</v>
          </cell>
          <cell r="I312">
            <v>73060</v>
          </cell>
          <cell r="J312">
            <v>34450398.75</v>
          </cell>
          <cell r="K312">
            <v>44816</v>
          </cell>
          <cell r="L312">
            <v>2131</v>
          </cell>
        </row>
        <row r="313">
          <cell r="A313" t="str">
            <v>CENTEXT</v>
          </cell>
          <cell r="B313" t="str">
            <v>EQ</v>
          </cell>
          <cell r="C313">
            <v>13.7</v>
          </cell>
          <cell r="D313">
            <v>14.25</v>
          </cell>
          <cell r="E313">
            <v>13.65</v>
          </cell>
          <cell r="F313">
            <v>13.8</v>
          </cell>
          <cell r="G313">
            <v>13.8</v>
          </cell>
          <cell r="H313">
            <v>13.75</v>
          </cell>
          <cell r="I313">
            <v>317038</v>
          </cell>
          <cell r="J313">
            <v>4393045.75</v>
          </cell>
          <cell r="K313">
            <v>44816</v>
          </cell>
          <cell r="L313">
            <v>936</v>
          </cell>
        </row>
        <row r="314">
          <cell r="A314" t="str">
            <v>CENTRALBK</v>
          </cell>
          <cell r="B314" t="str">
            <v>EQ</v>
          </cell>
          <cell r="C314">
            <v>20.8</v>
          </cell>
          <cell r="D314">
            <v>20.8</v>
          </cell>
          <cell r="E314">
            <v>20.5</v>
          </cell>
          <cell r="F314">
            <v>20.6</v>
          </cell>
          <cell r="G314">
            <v>20.6</v>
          </cell>
          <cell r="H314">
            <v>20.45</v>
          </cell>
          <cell r="I314">
            <v>3835187</v>
          </cell>
          <cell r="J314">
            <v>79039705.049999997</v>
          </cell>
          <cell r="K314">
            <v>44816</v>
          </cell>
          <cell r="L314">
            <v>6516</v>
          </cell>
        </row>
        <row r="315">
          <cell r="A315" t="str">
            <v>CENTRUM</v>
          </cell>
          <cell r="B315" t="str">
            <v>EQ</v>
          </cell>
          <cell r="C315">
            <v>26.2</v>
          </cell>
          <cell r="D315">
            <v>26.85</v>
          </cell>
          <cell r="E315">
            <v>26.2</v>
          </cell>
          <cell r="F315">
            <v>26.55</v>
          </cell>
          <cell r="G315">
            <v>26.65</v>
          </cell>
          <cell r="H315">
            <v>26.2</v>
          </cell>
          <cell r="I315">
            <v>620634</v>
          </cell>
          <cell r="J315">
            <v>16477804.449999999</v>
          </cell>
          <cell r="K315">
            <v>44816</v>
          </cell>
          <cell r="L315">
            <v>1547</v>
          </cell>
        </row>
        <row r="316">
          <cell r="A316" t="str">
            <v>CENTUM</v>
          </cell>
          <cell r="B316" t="str">
            <v>EQ</v>
          </cell>
          <cell r="C316">
            <v>490</v>
          </cell>
          <cell r="D316">
            <v>490</v>
          </cell>
          <cell r="E316">
            <v>472.1</v>
          </cell>
          <cell r="F316">
            <v>476.5</v>
          </cell>
          <cell r="G316">
            <v>475.45</v>
          </cell>
          <cell r="H316">
            <v>479.05</v>
          </cell>
          <cell r="I316">
            <v>11595</v>
          </cell>
          <cell r="J316">
            <v>5547879.8499999996</v>
          </cell>
          <cell r="K316">
            <v>44816</v>
          </cell>
          <cell r="L316">
            <v>596</v>
          </cell>
        </row>
        <row r="317">
          <cell r="A317" t="str">
            <v>CENTURYPLY</v>
          </cell>
          <cell r="B317" t="str">
            <v>EQ</v>
          </cell>
          <cell r="C317">
            <v>677</v>
          </cell>
          <cell r="D317">
            <v>689.95</v>
          </cell>
          <cell r="E317">
            <v>674.05</v>
          </cell>
          <cell r="F317">
            <v>685.8</v>
          </cell>
          <cell r="G317">
            <v>685</v>
          </cell>
          <cell r="H317">
            <v>673.95</v>
          </cell>
          <cell r="I317">
            <v>97091</v>
          </cell>
          <cell r="J317">
            <v>66241037.899999999</v>
          </cell>
          <cell r="K317">
            <v>44816</v>
          </cell>
          <cell r="L317">
            <v>6449</v>
          </cell>
        </row>
        <row r="318">
          <cell r="A318" t="str">
            <v>CENTURYTEX</v>
          </cell>
          <cell r="B318" t="str">
            <v>EQ</v>
          </cell>
          <cell r="C318">
            <v>910.8</v>
          </cell>
          <cell r="D318">
            <v>942.25</v>
          </cell>
          <cell r="E318">
            <v>905.9</v>
          </cell>
          <cell r="F318">
            <v>937.55</v>
          </cell>
          <cell r="G318">
            <v>938</v>
          </cell>
          <cell r="H318">
            <v>906.55</v>
          </cell>
          <cell r="I318">
            <v>398064</v>
          </cell>
          <cell r="J318">
            <v>370882246.85000002</v>
          </cell>
          <cell r="K318">
            <v>44816</v>
          </cell>
          <cell r="L318">
            <v>12439</v>
          </cell>
        </row>
        <row r="319">
          <cell r="A319" t="str">
            <v>CERA</v>
          </cell>
          <cell r="B319" t="str">
            <v>EQ</v>
          </cell>
          <cell r="C319">
            <v>5800.55</v>
          </cell>
          <cell r="D319">
            <v>5955</v>
          </cell>
          <cell r="E319">
            <v>5716.75</v>
          </cell>
          <cell r="F319">
            <v>5864</v>
          </cell>
          <cell r="G319">
            <v>5872</v>
          </cell>
          <cell r="H319">
            <v>5543.4</v>
          </cell>
          <cell r="I319">
            <v>85806</v>
          </cell>
          <cell r="J319">
            <v>498476126.14999998</v>
          </cell>
          <cell r="K319">
            <v>44816</v>
          </cell>
          <cell r="L319">
            <v>13260</v>
          </cell>
        </row>
        <row r="320">
          <cell r="A320" t="str">
            <v>CEREBRAINT</v>
          </cell>
          <cell r="B320" t="str">
            <v>EQ</v>
          </cell>
          <cell r="C320">
            <v>48.5</v>
          </cell>
          <cell r="D320">
            <v>48.6</v>
          </cell>
          <cell r="E320">
            <v>47.15</v>
          </cell>
          <cell r="F320">
            <v>47.6</v>
          </cell>
          <cell r="G320">
            <v>47.8</v>
          </cell>
          <cell r="H320">
            <v>48</v>
          </cell>
          <cell r="I320">
            <v>231325</v>
          </cell>
          <cell r="J320">
            <v>11051115.25</v>
          </cell>
          <cell r="K320">
            <v>44816</v>
          </cell>
          <cell r="L320">
            <v>2337</v>
          </cell>
        </row>
        <row r="321">
          <cell r="A321" t="str">
            <v>CESC</v>
          </cell>
          <cell r="B321" t="str">
            <v>EQ</v>
          </cell>
          <cell r="C321">
            <v>83.9</v>
          </cell>
          <cell r="D321">
            <v>86.65</v>
          </cell>
          <cell r="E321">
            <v>83.2</v>
          </cell>
          <cell r="F321">
            <v>85.45</v>
          </cell>
          <cell r="G321">
            <v>85.4</v>
          </cell>
          <cell r="H321">
            <v>83.25</v>
          </cell>
          <cell r="I321">
            <v>5181737</v>
          </cell>
          <cell r="J321">
            <v>442694784.64999998</v>
          </cell>
          <cell r="K321">
            <v>44816</v>
          </cell>
          <cell r="L321">
            <v>22253</v>
          </cell>
        </row>
        <row r="322">
          <cell r="A322" t="str">
            <v>CGCL</v>
          </cell>
          <cell r="B322" t="str">
            <v>EQ</v>
          </cell>
          <cell r="C322">
            <v>740</v>
          </cell>
          <cell r="D322">
            <v>750.9</v>
          </cell>
          <cell r="E322">
            <v>732</v>
          </cell>
          <cell r="F322">
            <v>734.75</v>
          </cell>
          <cell r="G322">
            <v>735</v>
          </cell>
          <cell r="H322">
            <v>730.5</v>
          </cell>
          <cell r="I322">
            <v>136386</v>
          </cell>
          <cell r="J322">
            <v>100805925.3</v>
          </cell>
          <cell r="K322">
            <v>44816</v>
          </cell>
          <cell r="L322">
            <v>2178</v>
          </cell>
        </row>
        <row r="323">
          <cell r="A323" t="str">
            <v>CGPOWER</v>
          </cell>
          <cell r="B323" t="str">
            <v>EQ</v>
          </cell>
          <cell r="C323">
            <v>228.2</v>
          </cell>
          <cell r="D323">
            <v>234.5</v>
          </cell>
          <cell r="E323">
            <v>226.8</v>
          </cell>
          <cell r="F323">
            <v>229.65</v>
          </cell>
          <cell r="G323">
            <v>229</v>
          </cell>
          <cell r="H323">
            <v>227.35</v>
          </cell>
          <cell r="I323">
            <v>4215323</v>
          </cell>
          <cell r="J323">
            <v>970398929.85000002</v>
          </cell>
          <cell r="K323">
            <v>44816</v>
          </cell>
          <cell r="L323">
            <v>69844</v>
          </cell>
        </row>
        <row r="324">
          <cell r="A324" t="str">
            <v>CHALET</v>
          </cell>
          <cell r="B324" t="str">
            <v>EQ</v>
          </cell>
          <cell r="C324">
            <v>336.5</v>
          </cell>
          <cell r="D324">
            <v>336.5</v>
          </cell>
          <cell r="E324">
            <v>331.25</v>
          </cell>
          <cell r="F324">
            <v>332.8</v>
          </cell>
          <cell r="G324">
            <v>332.2</v>
          </cell>
          <cell r="H324">
            <v>335.25</v>
          </cell>
          <cell r="I324">
            <v>134419</v>
          </cell>
          <cell r="J324">
            <v>44751869.799999997</v>
          </cell>
          <cell r="K324">
            <v>44816</v>
          </cell>
          <cell r="L324">
            <v>3940</v>
          </cell>
        </row>
        <row r="325">
          <cell r="A325" t="str">
            <v>CHAMBLFERT</v>
          </cell>
          <cell r="B325" t="str">
            <v>EQ</v>
          </cell>
          <cell r="C325">
            <v>352.45</v>
          </cell>
          <cell r="D325">
            <v>365</v>
          </cell>
          <cell r="E325">
            <v>352</v>
          </cell>
          <cell r="F325">
            <v>364.35</v>
          </cell>
          <cell r="G325">
            <v>363.55</v>
          </cell>
          <cell r="H325">
            <v>351.55</v>
          </cell>
          <cell r="I325">
            <v>3522284</v>
          </cell>
          <cell r="J325">
            <v>1270470594.05</v>
          </cell>
          <cell r="K325">
            <v>44816</v>
          </cell>
          <cell r="L325">
            <v>48785</v>
          </cell>
        </row>
        <row r="326">
          <cell r="A326" t="str">
            <v>CHEMBOND</v>
          </cell>
          <cell r="B326" t="str">
            <v>EQ</v>
          </cell>
          <cell r="C326">
            <v>189.25</v>
          </cell>
          <cell r="D326">
            <v>194.25</v>
          </cell>
          <cell r="E326">
            <v>188.75</v>
          </cell>
          <cell r="F326">
            <v>191.8</v>
          </cell>
          <cell r="G326">
            <v>191.1</v>
          </cell>
          <cell r="H326">
            <v>189.25</v>
          </cell>
          <cell r="I326">
            <v>16933</v>
          </cell>
          <cell r="J326">
            <v>3247065.15</v>
          </cell>
          <cell r="K326">
            <v>44816</v>
          </cell>
          <cell r="L326">
            <v>419</v>
          </cell>
        </row>
        <row r="327">
          <cell r="A327" t="str">
            <v>CHEMCON</v>
          </cell>
          <cell r="B327" t="str">
            <v>EQ</v>
          </cell>
          <cell r="C327">
            <v>412.55</v>
          </cell>
          <cell r="D327">
            <v>444</v>
          </cell>
          <cell r="E327">
            <v>412.55</v>
          </cell>
          <cell r="F327">
            <v>440.65</v>
          </cell>
          <cell r="G327">
            <v>440.95</v>
          </cell>
          <cell r="H327">
            <v>412.05</v>
          </cell>
          <cell r="I327">
            <v>722253</v>
          </cell>
          <cell r="J327">
            <v>315588700.94999999</v>
          </cell>
          <cell r="K327">
            <v>44816</v>
          </cell>
          <cell r="L327">
            <v>17674</v>
          </cell>
        </row>
        <row r="328">
          <cell r="A328" t="str">
            <v>CHEMFAB</v>
          </cell>
          <cell r="B328" t="str">
            <v>EQ</v>
          </cell>
          <cell r="C328">
            <v>404</v>
          </cell>
          <cell r="D328">
            <v>411.75</v>
          </cell>
          <cell r="E328">
            <v>393</v>
          </cell>
          <cell r="F328">
            <v>411.75</v>
          </cell>
          <cell r="G328">
            <v>411.75</v>
          </cell>
          <cell r="H328">
            <v>392.15</v>
          </cell>
          <cell r="I328">
            <v>75739</v>
          </cell>
          <cell r="J328">
            <v>30730804.550000001</v>
          </cell>
          <cell r="K328">
            <v>44816</v>
          </cell>
          <cell r="L328">
            <v>1024</v>
          </cell>
        </row>
        <row r="329">
          <cell r="A329" t="str">
            <v>CHEMPLASTS</v>
          </cell>
          <cell r="B329" t="str">
            <v>EQ</v>
          </cell>
          <cell r="C329">
            <v>433</v>
          </cell>
          <cell r="D329">
            <v>438</v>
          </cell>
          <cell r="E329">
            <v>417.8</v>
          </cell>
          <cell r="F329">
            <v>419.65</v>
          </cell>
          <cell r="G329">
            <v>419.8</v>
          </cell>
          <cell r="H329">
            <v>433</v>
          </cell>
          <cell r="I329">
            <v>1022361</v>
          </cell>
          <cell r="J329">
            <v>433876941.30000001</v>
          </cell>
          <cell r="K329">
            <v>44816</v>
          </cell>
          <cell r="L329">
            <v>8266</v>
          </cell>
        </row>
        <row r="330">
          <cell r="A330" t="str">
            <v>CHENNPETRO</v>
          </cell>
          <cell r="B330" t="str">
            <v>EQ</v>
          </cell>
          <cell r="C330">
            <v>289.8</v>
          </cell>
          <cell r="D330">
            <v>294.8</v>
          </cell>
          <cell r="E330">
            <v>287.2</v>
          </cell>
          <cell r="F330">
            <v>292.3</v>
          </cell>
          <cell r="G330">
            <v>292</v>
          </cell>
          <cell r="H330">
            <v>288.35000000000002</v>
          </cell>
          <cell r="I330">
            <v>1215659</v>
          </cell>
          <cell r="J330">
            <v>353943934.44999999</v>
          </cell>
          <cell r="K330">
            <v>44816</v>
          </cell>
          <cell r="L330">
            <v>9950</v>
          </cell>
        </row>
        <row r="331">
          <cell r="A331" t="str">
            <v>CHEVIOT</v>
          </cell>
          <cell r="B331" t="str">
            <v>EQ</v>
          </cell>
          <cell r="C331">
            <v>1171</v>
          </cell>
          <cell r="D331">
            <v>1182</v>
          </cell>
          <cell r="E331">
            <v>1163.05</v>
          </cell>
          <cell r="F331">
            <v>1167.7</v>
          </cell>
          <cell r="G331">
            <v>1167</v>
          </cell>
          <cell r="H331">
            <v>1169.3499999999999</v>
          </cell>
          <cell r="I331">
            <v>4169</v>
          </cell>
          <cell r="J331">
            <v>4878373.75</v>
          </cell>
          <cell r="K331">
            <v>44816</v>
          </cell>
          <cell r="L331">
            <v>323</v>
          </cell>
        </row>
        <row r="332">
          <cell r="A332" t="str">
            <v>CHOICEIN</v>
          </cell>
          <cell r="B332" t="str">
            <v>EQ</v>
          </cell>
          <cell r="C332">
            <v>441</v>
          </cell>
          <cell r="D332">
            <v>463.5</v>
          </cell>
          <cell r="E332">
            <v>439</v>
          </cell>
          <cell r="F332">
            <v>458.6</v>
          </cell>
          <cell r="G332">
            <v>460.8</v>
          </cell>
          <cell r="H332">
            <v>439.75</v>
          </cell>
          <cell r="I332">
            <v>70320</v>
          </cell>
          <cell r="J332">
            <v>31697555.149999999</v>
          </cell>
          <cell r="K332">
            <v>44816</v>
          </cell>
          <cell r="L332">
            <v>1424</v>
          </cell>
        </row>
        <row r="333">
          <cell r="A333" t="str">
            <v>CHOLAFIN</v>
          </cell>
          <cell r="B333" t="str">
            <v>EQ</v>
          </cell>
          <cell r="C333">
            <v>794.75</v>
          </cell>
          <cell r="D333">
            <v>803.95</v>
          </cell>
          <cell r="E333">
            <v>788.65</v>
          </cell>
          <cell r="F333">
            <v>798.2</v>
          </cell>
          <cell r="G333">
            <v>799</v>
          </cell>
          <cell r="H333">
            <v>790.75</v>
          </cell>
          <cell r="I333">
            <v>1569958</v>
          </cell>
          <cell r="J333">
            <v>1255392982.95</v>
          </cell>
          <cell r="K333">
            <v>44816</v>
          </cell>
          <cell r="L333">
            <v>30413</v>
          </cell>
        </row>
        <row r="334">
          <cell r="A334" t="str">
            <v>CHOLAHLDNG</v>
          </cell>
          <cell r="B334" t="str">
            <v>EQ</v>
          </cell>
          <cell r="C334">
            <v>663</v>
          </cell>
          <cell r="D334">
            <v>669.4</v>
          </cell>
          <cell r="E334">
            <v>654</v>
          </cell>
          <cell r="F334">
            <v>663.3</v>
          </cell>
          <cell r="G334">
            <v>668</v>
          </cell>
          <cell r="H334">
            <v>661.25</v>
          </cell>
          <cell r="I334">
            <v>170731</v>
          </cell>
          <cell r="J334">
            <v>112663368.55</v>
          </cell>
          <cell r="K334">
            <v>44816</v>
          </cell>
          <cell r="L334">
            <v>7473</v>
          </cell>
        </row>
        <row r="335">
          <cell r="A335" t="str">
            <v>CIGNITITEC</v>
          </cell>
          <cell r="B335" t="str">
            <v>EQ</v>
          </cell>
          <cell r="C335">
            <v>597.20000000000005</v>
          </cell>
          <cell r="D335">
            <v>600</v>
          </cell>
          <cell r="E335">
            <v>581.54999999999995</v>
          </cell>
          <cell r="F335">
            <v>583.75</v>
          </cell>
          <cell r="G335">
            <v>582.9</v>
          </cell>
          <cell r="H335">
            <v>591.29999999999995</v>
          </cell>
          <cell r="I335">
            <v>49646</v>
          </cell>
          <cell r="J335">
            <v>29267219</v>
          </cell>
          <cell r="K335">
            <v>44816</v>
          </cell>
          <cell r="L335">
            <v>1928</v>
          </cell>
        </row>
        <row r="336">
          <cell r="A336" t="str">
            <v>CINELINE</v>
          </cell>
          <cell r="B336" t="str">
            <v>EQ</v>
          </cell>
          <cell r="C336">
            <v>130.9</v>
          </cell>
          <cell r="D336">
            <v>132.5</v>
          </cell>
          <cell r="E336">
            <v>128.30000000000001</v>
          </cell>
          <cell r="F336">
            <v>129.25</v>
          </cell>
          <cell r="G336">
            <v>128.5</v>
          </cell>
          <cell r="H336">
            <v>128.35</v>
          </cell>
          <cell r="I336">
            <v>51216</v>
          </cell>
          <cell r="J336">
            <v>6693843.2000000002</v>
          </cell>
          <cell r="K336">
            <v>44816</v>
          </cell>
          <cell r="L336">
            <v>448</v>
          </cell>
        </row>
        <row r="337">
          <cell r="A337" t="str">
            <v>CINEVISTA</v>
          </cell>
          <cell r="B337" t="str">
            <v>EQ</v>
          </cell>
          <cell r="C337">
            <v>15.6</v>
          </cell>
          <cell r="D337">
            <v>16.05</v>
          </cell>
          <cell r="E337">
            <v>15.15</v>
          </cell>
          <cell r="F337">
            <v>15.9</v>
          </cell>
          <cell r="G337">
            <v>15.85</v>
          </cell>
          <cell r="H337">
            <v>15.3</v>
          </cell>
          <cell r="I337">
            <v>39752</v>
          </cell>
          <cell r="J337">
            <v>626917.1</v>
          </cell>
          <cell r="K337">
            <v>44816</v>
          </cell>
          <cell r="L337">
            <v>214</v>
          </cell>
        </row>
        <row r="338">
          <cell r="A338" t="str">
            <v>CIPLA</v>
          </cell>
          <cell r="B338" t="str">
            <v>EQ</v>
          </cell>
          <cell r="C338">
            <v>1058.3</v>
          </cell>
          <cell r="D338">
            <v>1068.5</v>
          </cell>
          <cell r="E338">
            <v>1057.0999999999999</v>
          </cell>
          <cell r="F338">
            <v>1064.75</v>
          </cell>
          <cell r="G338">
            <v>1064.9000000000001</v>
          </cell>
          <cell r="H338">
            <v>1058.3</v>
          </cell>
          <cell r="I338">
            <v>936787</v>
          </cell>
          <cell r="J338">
            <v>996760501.95000005</v>
          </cell>
          <cell r="K338">
            <v>44816</v>
          </cell>
          <cell r="L338">
            <v>28243</v>
          </cell>
        </row>
        <row r="339">
          <cell r="A339" t="str">
            <v>CLEAN</v>
          </cell>
          <cell r="B339" t="str">
            <v>EQ</v>
          </cell>
          <cell r="C339">
            <v>1930.1</v>
          </cell>
          <cell r="D339">
            <v>1937.3</v>
          </cell>
          <cell r="E339">
            <v>1882</v>
          </cell>
          <cell r="F339">
            <v>1887.6</v>
          </cell>
          <cell r="G339">
            <v>1888</v>
          </cell>
          <cell r="H339">
            <v>1920.1</v>
          </cell>
          <cell r="I339">
            <v>136717</v>
          </cell>
          <cell r="J339">
            <v>259971493.05000001</v>
          </cell>
          <cell r="K339">
            <v>44816</v>
          </cell>
          <cell r="L339">
            <v>10539</v>
          </cell>
        </row>
        <row r="340">
          <cell r="A340" t="str">
            <v>CLEDUCATE</v>
          </cell>
          <cell r="B340" t="str">
            <v>EQ</v>
          </cell>
          <cell r="C340">
            <v>179.7</v>
          </cell>
          <cell r="D340">
            <v>180.95</v>
          </cell>
          <cell r="E340">
            <v>172.1</v>
          </cell>
          <cell r="F340">
            <v>173.8</v>
          </cell>
          <cell r="G340">
            <v>173.9</v>
          </cell>
          <cell r="H340">
            <v>175.65</v>
          </cell>
          <cell r="I340">
            <v>61726</v>
          </cell>
          <cell r="J340">
            <v>10823354.6</v>
          </cell>
          <cell r="K340">
            <v>44816</v>
          </cell>
          <cell r="L340">
            <v>2474</v>
          </cell>
        </row>
        <row r="341">
          <cell r="A341" t="str">
            <v>CLNINDIA</v>
          </cell>
          <cell r="B341" t="str">
            <v>EQ</v>
          </cell>
          <cell r="C341">
            <v>451</v>
          </cell>
          <cell r="D341">
            <v>454.8</v>
          </cell>
          <cell r="E341">
            <v>447.85</v>
          </cell>
          <cell r="F341">
            <v>449.6</v>
          </cell>
          <cell r="G341">
            <v>448.8</v>
          </cell>
          <cell r="H341">
            <v>450.6</v>
          </cell>
          <cell r="I341">
            <v>17584</v>
          </cell>
          <cell r="J341">
            <v>7923915.0499999998</v>
          </cell>
          <cell r="K341">
            <v>44816</v>
          </cell>
          <cell r="L341">
            <v>1058</v>
          </cell>
        </row>
        <row r="342">
          <cell r="A342" t="str">
            <v>CLSEL</v>
          </cell>
          <cell r="B342" t="str">
            <v>EQ</v>
          </cell>
          <cell r="C342">
            <v>104</v>
          </cell>
          <cell r="D342">
            <v>106</v>
          </cell>
          <cell r="E342">
            <v>103</v>
          </cell>
          <cell r="F342">
            <v>104.75</v>
          </cell>
          <cell r="G342">
            <v>105</v>
          </cell>
          <cell r="H342">
            <v>103.85</v>
          </cell>
          <cell r="I342">
            <v>65895</v>
          </cell>
          <cell r="J342">
            <v>6881323.1500000004</v>
          </cell>
          <cell r="K342">
            <v>44816</v>
          </cell>
          <cell r="L342">
            <v>1039</v>
          </cell>
        </row>
        <row r="343">
          <cell r="A343" t="str">
            <v>CMICABLES</v>
          </cell>
          <cell r="B343" t="str">
            <v>EQ</v>
          </cell>
          <cell r="C343">
            <v>26.5</v>
          </cell>
          <cell r="D343">
            <v>26.7</v>
          </cell>
          <cell r="E343">
            <v>25.4</v>
          </cell>
          <cell r="F343">
            <v>25.8</v>
          </cell>
          <cell r="G343">
            <v>25.6</v>
          </cell>
          <cell r="H343">
            <v>26.3</v>
          </cell>
          <cell r="I343">
            <v>109089</v>
          </cell>
          <cell r="J343">
            <v>2830725.65</v>
          </cell>
          <cell r="K343">
            <v>44816</v>
          </cell>
          <cell r="L343">
            <v>862</v>
          </cell>
        </row>
        <row r="344">
          <cell r="A344" t="str">
            <v>CMSINFO</v>
          </cell>
          <cell r="B344" t="str">
            <v>EQ</v>
          </cell>
          <cell r="C344">
            <v>263.75</v>
          </cell>
          <cell r="D344">
            <v>273.64999999999998</v>
          </cell>
          <cell r="E344">
            <v>263.75</v>
          </cell>
          <cell r="F344">
            <v>270.45</v>
          </cell>
          <cell r="G344">
            <v>270.2</v>
          </cell>
          <cell r="H344">
            <v>261.60000000000002</v>
          </cell>
          <cell r="I344">
            <v>772027</v>
          </cell>
          <cell r="J344">
            <v>208874183.19999999</v>
          </cell>
          <cell r="K344">
            <v>44816</v>
          </cell>
          <cell r="L344">
            <v>15860</v>
          </cell>
        </row>
        <row r="345">
          <cell r="A345" t="str">
            <v>COALINDIA</v>
          </cell>
          <cell r="B345" t="str">
            <v>EQ</v>
          </cell>
          <cell r="C345">
            <v>238.5</v>
          </cell>
          <cell r="D345">
            <v>239.05</v>
          </cell>
          <cell r="E345">
            <v>228</v>
          </cell>
          <cell r="F345">
            <v>231.5</v>
          </cell>
          <cell r="G345">
            <v>231.6</v>
          </cell>
          <cell r="H345">
            <v>237.6</v>
          </cell>
          <cell r="I345">
            <v>19053188</v>
          </cell>
          <cell r="J345">
            <v>4424218709</v>
          </cell>
          <cell r="K345">
            <v>44816</v>
          </cell>
          <cell r="L345">
            <v>119408</v>
          </cell>
        </row>
        <row r="346">
          <cell r="A346" t="str">
            <v>COASTCORP</v>
          </cell>
          <cell r="B346" t="str">
            <v>EQ</v>
          </cell>
          <cell r="C346">
            <v>357</v>
          </cell>
          <cell r="D346">
            <v>377</v>
          </cell>
          <cell r="E346">
            <v>353.1</v>
          </cell>
          <cell r="F346">
            <v>369.05</v>
          </cell>
          <cell r="G346">
            <v>369.4</v>
          </cell>
          <cell r="H346">
            <v>350.55</v>
          </cell>
          <cell r="I346">
            <v>180505</v>
          </cell>
          <cell r="J346">
            <v>66701452.350000001</v>
          </cell>
          <cell r="K346">
            <v>44816</v>
          </cell>
          <cell r="L346">
            <v>6572</v>
          </cell>
        </row>
        <row r="347">
          <cell r="A347" t="str">
            <v>COCHINSHIP</v>
          </cell>
          <cell r="B347" t="str">
            <v>EQ</v>
          </cell>
          <cell r="C347">
            <v>386.8</v>
          </cell>
          <cell r="D347">
            <v>395.65</v>
          </cell>
          <cell r="E347">
            <v>385.5</v>
          </cell>
          <cell r="F347">
            <v>390.05</v>
          </cell>
          <cell r="G347">
            <v>388</v>
          </cell>
          <cell r="H347">
            <v>385.1</v>
          </cell>
          <cell r="I347">
            <v>805969</v>
          </cell>
          <cell r="J347">
            <v>314157628.44999999</v>
          </cell>
          <cell r="K347">
            <v>44816</v>
          </cell>
          <cell r="L347">
            <v>18181</v>
          </cell>
        </row>
        <row r="348">
          <cell r="A348" t="str">
            <v>COFFEEDAY</v>
          </cell>
          <cell r="B348" t="str">
            <v>EQ</v>
          </cell>
          <cell r="C348">
            <v>57.2</v>
          </cell>
          <cell r="D348">
            <v>59.1</v>
          </cell>
          <cell r="E348">
            <v>55</v>
          </cell>
          <cell r="F348">
            <v>55.4</v>
          </cell>
          <cell r="G348">
            <v>55.45</v>
          </cell>
          <cell r="H348">
            <v>56.8</v>
          </cell>
          <cell r="I348">
            <v>11080943</v>
          </cell>
          <cell r="J348">
            <v>631678403.10000002</v>
          </cell>
          <cell r="K348">
            <v>44816</v>
          </cell>
          <cell r="L348">
            <v>27008</v>
          </cell>
        </row>
        <row r="349">
          <cell r="A349" t="str">
            <v>COFORGE</v>
          </cell>
          <cell r="B349" t="str">
            <v>EQ</v>
          </cell>
          <cell r="C349">
            <v>3589</v>
          </cell>
          <cell r="D349">
            <v>3657.85</v>
          </cell>
          <cell r="E349">
            <v>3582.1</v>
          </cell>
          <cell r="F349">
            <v>3617.95</v>
          </cell>
          <cell r="G349">
            <v>3614</v>
          </cell>
          <cell r="H349">
            <v>3567.95</v>
          </cell>
          <cell r="I349">
            <v>281977</v>
          </cell>
          <cell r="J349">
            <v>1022288928</v>
          </cell>
          <cell r="K349">
            <v>44816</v>
          </cell>
          <cell r="L349">
            <v>26888</v>
          </cell>
        </row>
        <row r="350">
          <cell r="A350" t="str">
            <v>COLPAL</v>
          </cell>
          <cell r="B350" t="str">
            <v>EQ</v>
          </cell>
          <cell r="C350">
            <v>1636.8</v>
          </cell>
          <cell r="D350">
            <v>1646.3</v>
          </cell>
          <cell r="E350">
            <v>1627.55</v>
          </cell>
          <cell r="F350">
            <v>1630.9</v>
          </cell>
          <cell r="G350">
            <v>1634.95</v>
          </cell>
          <cell r="H350">
            <v>1634.85</v>
          </cell>
          <cell r="I350">
            <v>281529</v>
          </cell>
          <cell r="J350">
            <v>460023912.39999998</v>
          </cell>
          <cell r="K350">
            <v>44816</v>
          </cell>
          <cell r="L350">
            <v>17653</v>
          </cell>
        </row>
        <row r="351">
          <cell r="A351" t="str">
            <v>COMPINFO</v>
          </cell>
          <cell r="B351" t="str">
            <v>EQ</v>
          </cell>
          <cell r="C351">
            <v>27.35</v>
          </cell>
          <cell r="D351">
            <v>28.35</v>
          </cell>
          <cell r="E351">
            <v>27.35</v>
          </cell>
          <cell r="F351">
            <v>27.85</v>
          </cell>
          <cell r="G351">
            <v>27.95</v>
          </cell>
          <cell r="H351">
            <v>27.3</v>
          </cell>
          <cell r="I351">
            <v>297247</v>
          </cell>
          <cell r="J351">
            <v>8315581</v>
          </cell>
          <cell r="K351">
            <v>44816</v>
          </cell>
          <cell r="L351">
            <v>1435</v>
          </cell>
        </row>
        <row r="352">
          <cell r="A352" t="str">
            <v>COMPUSOFT</v>
          </cell>
          <cell r="B352" t="str">
            <v>EQ</v>
          </cell>
          <cell r="C352">
            <v>25.8</v>
          </cell>
          <cell r="D352">
            <v>26.9</v>
          </cell>
          <cell r="E352">
            <v>25.15</v>
          </cell>
          <cell r="F352">
            <v>25.25</v>
          </cell>
          <cell r="G352">
            <v>25.4</v>
          </cell>
          <cell r="H352">
            <v>25.25</v>
          </cell>
          <cell r="I352">
            <v>305614</v>
          </cell>
          <cell r="J352">
            <v>7936418.5999999996</v>
          </cell>
          <cell r="K352">
            <v>44816</v>
          </cell>
          <cell r="L352">
            <v>1588</v>
          </cell>
        </row>
        <row r="353">
          <cell r="A353" t="str">
            <v>CONCOR</v>
          </cell>
          <cell r="B353" t="str">
            <v>EQ</v>
          </cell>
          <cell r="C353">
            <v>753</v>
          </cell>
          <cell r="D353">
            <v>771</v>
          </cell>
          <cell r="E353">
            <v>753</v>
          </cell>
          <cell r="F353">
            <v>764.85</v>
          </cell>
          <cell r="G353">
            <v>764</v>
          </cell>
          <cell r="H353">
            <v>752.7</v>
          </cell>
          <cell r="I353">
            <v>3719126</v>
          </cell>
          <cell r="J353">
            <v>2836363147.3000002</v>
          </cell>
          <cell r="K353">
            <v>44816</v>
          </cell>
          <cell r="L353">
            <v>88221</v>
          </cell>
        </row>
        <row r="354">
          <cell r="A354" t="str">
            <v>CONFIPET</v>
          </cell>
          <cell r="B354" t="str">
            <v>EQ</v>
          </cell>
          <cell r="C354">
            <v>74</v>
          </cell>
          <cell r="D354">
            <v>80.599999999999994</v>
          </cell>
          <cell r="E354">
            <v>74</v>
          </cell>
          <cell r="F354">
            <v>79.25</v>
          </cell>
          <cell r="G354">
            <v>79</v>
          </cell>
          <cell r="H354">
            <v>73.55</v>
          </cell>
          <cell r="I354">
            <v>3950348</v>
          </cell>
          <cell r="J354">
            <v>309691407.5</v>
          </cell>
          <cell r="K354">
            <v>44816</v>
          </cell>
          <cell r="L354">
            <v>14342</v>
          </cell>
        </row>
        <row r="355">
          <cell r="A355" t="str">
            <v>CONSOFINVT</v>
          </cell>
          <cell r="B355" t="str">
            <v>EQ</v>
          </cell>
          <cell r="C355">
            <v>150</v>
          </cell>
          <cell r="D355">
            <v>151.15</v>
          </cell>
          <cell r="E355">
            <v>147</v>
          </cell>
          <cell r="F355">
            <v>148.6</v>
          </cell>
          <cell r="G355">
            <v>150.35</v>
          </cell>
          <cell r="H355">
            <v>148.69999999999999</v>
          </cell>
          <cell r="I355">
            <v>1634</v>
          </cell>
          <cell r="J355">
            <v>242693.5</v>
          </cell>
          <cell r="K355">
            <v>44816</v>
          </cell>
          <cell r="L355">
            <v>76</v>
          </cell>
        </row>
        <row r="356">
          <cell r="A356" t="str">
            <v>CONSUMBEES</v>
          </cell>
          <cell r="B356" t="str">
            <v>EQ</v>
          </cell>
          <cell r="C356">
            <v>88.43</v>
          </cell>
          <cell r="D356">
            <v>88.43</v>
          </cell>
          <cell r="E356">
            <v>86.51</v>
          </cell>
          <cell r="F356">
            <v>87.42</v>
          </cell>
          <cell r="G356">
            <v>87.41</v>
          </cell>
          <cell r="H356">
            <v>87</v>
          </cell>
          <cell r="I356">
            <v>11799</v>
          </cell>
          <cell r="J356">
            <v>1029828.54</v>
          </cell>
          <cell r="K356">
            <v>44816</v>
          </cell>
          <cell r="L356">
            <v>258</v>
          </cell>
        </row>
        <row r="357">
          <cell r="A357" t="str">
            <v>CONTROLPR</v>
          </cell>
          <cell r="B357" t="str">
            <v>EQ</v>
          </cell>
          <cell r="C357">
            <v>491.65</v>
          </cell>
          <cell r="D357">
            <v>495</v>
          </cell>
          <cell r="E357">
            <v>482.1</v>
          </cell>
          <cell r="F357">
            <v>486.7</v>
          </cell>
          <cell r="G357">
            <v>490</v>
          </cell>
          <cell r="H357">
            <v>486.8</v>
          </cell>
          <cell r="I357">
            <v>22070</v>
          </cell>
          <cell r="J357">
            <v>10766200.5</v>
          </cell>
          <cell r="K357">
            <v>44816</v>
          </cell>
          <cell r="L357">
            <v>1005</v>
          </cell>
        </row>
        <row r="358">
          <cell r="A358" t="str">
            <v>CORALFINAC</v>
          </cell>
          <cell r="B358" t="str">
            <v>EQ</v>
          </cell>
          <cell r="C358">
            <v>40.299999999999997</v>
          </cell>
          <cell r="D358">
            <v>40.35</v>
          </cell>
          <cell r="E358">
            <v>39.35</v>
          </cell>
          <cell r="F358">
            <v>39.450000000000003</v>
          </cell>
          <cell r="G358">
            <v>39.65</v>
          </cell>
          <cell r="H358">
            <v>39.6</v>
          </cell>
          <cell r="I358">
            <v>28062</v>
          </cell>
          <cell r="J358">
            <v>1116165.05</v>
          </cell>
          <cell r="K358">
            <v>44816</v>
          </cell>
          <cell r="L358">
            <v>332</v>
          </cell>
        </row>
        <row r="359">
          <cell r="A359" t="str">
            <v>CORDSCABLE</v>
          </cell>
          <cell r="B359" t="str">
            <v>EQ</v>
          </cell>
          <cell r="C359">
            <v>66.099999999999994</v>
          </cell>
          <cell r="D359">
            <v>68.8</v>
          </cell>
          <cell r="E359">
            <v>66.099999999999994</v>
          </cell>
          <cell r="F359">
            <v>66.400000000000006</v>
          </cell>
          <cell r="G359">
            <v>66.2</v>
          </cell>
          <cell r="H359">
            <v>67</v>
          </cell>
          <cell r="I359">
            <v>37989</v>
          </cell>
          <cell r="J359">
            <v>2558989.2999999998</v>
          </cell>
          <cell r="K359">
            <v>44816</v>
          </cell>
          <cell r="L359">
            <v>572</v>
          </cell>
        </row>
        <row r="360">
          <cell r="A360" t="str">
            <v>COROMANDEL</v>
          </cell>
          <cell r="B360" t="str">
            <v>EQ</v>
          </cell>
          <cell r="C360">
            <v>1050</v>
          </cell>
          <cell r="D360">
            <v>1057</v>
          </cell>
          <cell r="E360">
            <v>1038.5</v>
          </cell>
          <cell r="F360">
            <v>1046.5</v>
          </cell>
          <cell r="G360">
            <v>1047.75</v>
          </cell>
          <cell r="H360">
            <v>1043.8</v>
          </cell>
          <cell r="I360">
            <v>224877</v>
          </cell>
          <cell r="J360">
            <v>235246966.15000001</v>
          </cell>
          <cell r="K360">
            <v>44816</v>
          </cell>
          <cell r="L360">
            <v>17800</v>
          </cell>
        </row>
        <row r="361">
          <cell r="A361" t="str">
            <v>COSMOFIRST</v>
          </cell>
          <cell r="B361" t="str">
            <v>EQ</v>
          </cell>
          <cell r="C361">
            <v>896.95</v>
          </cell>
          <cell r="D361">
            <v>897.65</v>
          </cell>
          <cell r="E361">
            <v>878</v>
          </cell>
          <cell r="F361">
            <v>886.55</v>
          </cell>
          <cell r="G361">
            <v>886.8</v>
          </cell>
          <cell r="H361">
            <v>892.7</v>
          </cell>
          <cell r="I361">
            <v>118416</v>
          </cell>
          <cell r="J361">
            <v>104873538.25</v>
          </cell>
          <cell r="K361">
            <v>44816</v>
          </cell>
          <cell r="L361">
            <v>5490</v>
          </cell>
        </row>
        <row r="362">
          <cell r="A362" t="str">
            <v>COUNCODOS</v>
          </cell>
          <cell r="B362" t="str">
            <v>EQ</v>
          </cell>
          <cell r="C362">
            <v>4.7</v>
          </cell>
          <cell r="D362">
            <v>4.7</v>
          </cell>
          <cell r="E362">
            <v>4.45</v>
          </cell>
          <cell r="F362">
            <v>4.5</v>
          </cell>
          <cell r="G362">
            <v>4.5</v>
          </cell>
          <cell r="H362">
            <v>4.5999999999999996</v>
          </cell>
          <cell r="I362">
            <v>72090</v>
          </cell>
          <cell r="J362">
            <v>326551.05</v>
          </cell>
          <cell r="K362">
            <v>44816</v>
          </cell>
          <cell r="L362">
            <v>183</v>
          </cell>
        </row>
        <row r="363">
          <cell r="A363" t="str">
            <v>CPSEETF</v>
          </cell>
          <cell r="B363" t="str">
            <v>EQ</v>
          </cell>
          <cell r="C363">
            <v>37.75</v>
          </cell>
          <cell r="D363">
            <v>37.75</v>
          </cell>
          <cell r="E363">
            <v>36.01</v>
          </cell>
          <cell r="F363">
            <v>37.200000000000003</v>
          </cell>
          <cell r="G363">
            <v>37.17</v>
          </cell>
          <cell r="H363">
            <v>37.22</v>
          </cell>
          <cell r="I363">
            <v>858330</v>
          </cell>
          <cell r="J363">
            <v>31934502.469999999</v>
          </cell>
          <cell r="K363">
            <v>44816</v>
          </cell>
          <cell r="L363">
            <v>3241</v>
          </cell>
        </row>
        <row r="364">
          <cell r="A364" t="str">
            <v>CRAFTSMAN</v>
          </cell>
          <cell r="B364" t="str">
            <v>EQ</v>
          </cell>
          <cell r="C364">
            <v>2828</v>
          </cell>
          <cell r="D364">
            <v>2850</v>
          </cell>
          <cell r="E364">
            <v>2769.35</v>
          </cell>
          <cell r="F364">
            <v>2787.55</v>
          </cell>
          <cell r="G364">
            <v>2790</v>
          </cell>
          <cell r="H364">
            <v>2787.4</v>
          </cell>
          <cell r="I364">
            <v>38183</v>
          </cell>
          <cell r="J364">
            <v>106982468.84999999</v>
          </cell>
          <cell r="K364">
            <v>44816</v>
          </cell>
          <cell r="L364">
            <v>7379</v>
          </cell>
        </row>
        <row r="365">
          <cell r="A365" t="str">
            <v>CREATIVE</v>
          </cell>
          <cell r="B365" t="str">
            <v>EQ</v>
          </cell>
          <cell r="C365">
            <v>492</v>
          </cell>
          <cell r="D365">
            <v>514.70000000000005</v>
          </cell>
          <cell r="E365">
            <v>492</v>
          </cell>
          <cell r="F365">
            <v>493.7</v>
          </cell>
          <cell r="G365">
            <v>495</v>
          </cell>
          <cell r="H365">
            <v>506.9</v>
          </cell>
          <cell r="I365">
            <v>6896</v>
          </cell>
          <cell r="J365">
            <v>3421090.2</v>
          </cell>
          <cell r="K365">
            <v>44816</v>
          </cell>
          <cell r="L365">
            <v>359</v>
          </cell>
        </row>
        <row r="366">
          <cell r="A366" t="str">
            <v>CREATIVEYE</v>
          </cell>
          <cell r="B366" t="str">
            <v>EQ</v>
          </cell>
          <cell r="C366">
            <v>6.1</v>
          </cell>
          <cell r="D366">
            <v>6.2</v>
          </cell>
          <cell r="E366">
            <v>6.1</v>
          </cell>
          <cell r="F366">
            <v>6.2</v>
          </cell>
          <cell r="G366">
            <v>6.2</v>
          </cell>
          <cell r="H366">
            <v>6.1</v>
          </cell>
          <cell r="I366">
            <v>6690</v>
          </cell>
          <cell r="J366">
            <v>40864</v>
          </cell>
          <cell r="K366">
            <v>44816</v>
          </cell>
          <cell r="L366">
            <v>15</v>
          </cell>
        </row>
        <row r="367">
          <cell r="A367" t="str">
            <v>CREDITACC</v>
          </cell>
          <cell r="B367" t="str">
            <v>EQ</v>
          </cell>
          <cell r="C367">
            <v>1035</v>
          </cell>
          <cell r="D367">
            <v>1050.5999999999999</v>
          </cell>
          <cell r="E367">
            <v>1025.45</v>
          </cell>
          <cell r="F367">
            <v>1044.05</v>
          </cell>
          <cell r="G367">
            <v>1042.75</v>
          </cell>
          <cell r="H367">
            <v>1029.7</v>
          </cell>
          <cell r="I367">
            <v>182124</v>
          </cell>
          <cell r="J367">
            <v>189681370.09999999</v>
          </cell>
          <cell r="K367">
            <v>44816</v>
          </cell>
          <cell r="L367">
            <v>10829</v>
          </cell>
        </row>
        <row r="368">
          <cell r="A368" t="str">
            <v>CREST</v>
          </cell>
          <cell r="B368" t="str">
            <v>EQ</v>
          </cell>
          <cell r="C368">
            <v>185.9</v>
          </cell>
          <cell r="D368">
            <v>185.9</v>
          </cell>
          <cell r="E368">
            <v>177</v>
          </cell>
          <cell r="F368">
            <v>179.2</v>
          </cell>
          <cell r="G368">
            <v>178.1</v>
          </cell>
          <cell r="H368">
            <v>181.5</v>
          </cell>
          <cell r="I368">
            <v>37816</v>
          </cell>
          <cell r="J368">
            <v>6885830.0499999998</v>
          </cell>
          <cell r="K368">
            <v>44816</v>
          </cell>
          <cell r="L368">
            <v>340</v>
          </cell>
        </row>
        <row r="369">
          <cell r="A369" t="str">
            <v>CRISIL</v>
          </cell>
          <cell r="B369" t="str">
            <v>EQ</v>
          </cell>
          <cell r="C369">
            <v>3219.75</v>
          </cell>
          <cell r="D369">
            <v>3239.75</v>
          </cell>
          <cell r="E369">
            <v>3180</v>
          </cell>
          <cell r="F369">
            <v>3190.75</v>
          </cell>
          <cell r="G369">
            <v>3190</v>
          </cell>
          <cell r="H369">
            <v>3203.7</v>
          </cell>
          <cell r="I369">
            <v>68213</v>
          </cell>
          <cell r="J369">
            <v>218301864.09999999</v>
          </cell>
          <cell r="K369">
            <v>44816</v>
          </cell>
          <cell r="L369">
            <v>6134</v>
          </cell>
        </row>
        <row r="370">
          <cell r="A370" t="str">
            <v>CROMPTON</v>
          </cell>
          <cell r="B370" t="str">
            <v>EQ</v>
          </cell>
          <cell r="C370">
            <v>417.3</v>
          </cell>
          <cell r="D370">
            <v>423.75</v>
          </cell>
          <cell r="E370">
            <v>417</v>
          </cell>
          <cell r="F370">
            <v>421.55</v>
          </cell>
          <cell r="G370">
            <v>422</v>
          </cell>
          <cell r="H370">
            <v>417.15</v>
          </cell>
          <cell r="I370">
            <v>1087090</v>
          </cell>
          <cell r="J370">
            <v>457664234.94999999</v>
          </cell>
          <cell r="K370">
            <v>44816</v>
          </cell>
          <cell r="L370">
            <v>24061</v>
          </cell>
        </row>
        <row r="371">
          <cell r="A371" t="str">
            <v>CROWN</v>
          </cell>
          <cell r="B371" t="str">
            <v>BE</v>
          </cell>
          <cell r="C371">
            <v>39.450000000000003</v>
          </cell>
          <cell r="D371">
            <v>40.450000000000003</v>
          </cell>
          <cell r="E371">
            <v>39.25</v>
          </cell>
          <cell r="F371">
            <v>40</v>
          </cell>
          <cell r="G371">
            <v>40</v>
          </cell>
          <cell r="H371">
            <v>39.75</v>
          </cell>
          <cell r="I371">
            <v>4457</v>
          </cell>
          <cell r="J371">
            <v>177900.05</v>
          </cell>
          <cell r="K371">
            <v>44816</v>
          </cell>
          <cell r="L371">
            <v>24</v>
          </cell>
        </row>
        <row r="372">
          <cell r="A372" t="str">
            <v>CSBBANK</v>
          </cell>
          <cell r="B372" t="str">
            <v>EQ</v>
          </cell>
          <cell r="C372">
            <v>224.85</v>
          </cell>
          <cell r="D372">
            <v>226.2</v>
          </cell>
          <cell r="E372">
            <v>221.75</v>
          </cell>
          <cell r="F372">
            <v>224.8</v>
          </cell>
          <cell r="G372">
            <v>225.25</v>
          </cell>
          <cell r="H372">
            <v>222.2</v>
          </cell>
          <cell r="I372">
            <v>268648</v>
          </cell>
          <cell r="J372">
            <v>60358920.149999999</v>
          </cell>
          <cell r="K372">
            <v>44816</v>
          </cell>
          <cell r="L372">
            <v>3803</v>
          </cell>
        </row>
        <row r="373">
          <cell r="A373" t="str">
            <v>CSLFINANCE</v>
          </cell>
          <cell r="B373" t="str">
            <v>EQ</v>
          </cell>
          <cell r="C373">
            <v>252.05</v>
          </cell>
          <cell r="D373">
            <v>257.05</v>
          </cell>
          <cell r="E373">
            <v>242.05</v>
          </cell>
          <cell r="F373">
            <v>248.25</v>
          </cell>
          <cell r="G373">
            <v>253</v>
          </cell>
          <cell r="H373">
            <v>248.25</v>
          </cell>
          <cell r="I373">
            <v>52968</v>
          </cell>
          <cell r="J373">
            <v>13191492.65</v>
          </cell>
          <cell r="K373">
            <v>44816</v>
          </cell>
          <cell r="L373">
            <v>596</v>
          </cell>
        </row>
        <row r="374">
          <cell r="A374" t="str">
            <v>CTE</v>
          </cell>
          <cell r="B374" t="str">
            <v>EQ</v>
          </cell>
          <cell r="C374">
            <v>77.900000000000006</v>
          </cell>
          <cell r="D374">
            <v>77.900000000000006</v>
          </cell>
          <cell r="E374">
            <v>73.5</v>
          </cell>
          <cell r="F374">
            <v>74.45</v>
          </cell>
          <cell r="G374">
            <v>73.7</v>
          </cell>
          <cell r="H374">
            <v>73.25</v>
          </cell>
          <cell r="I374">
            <v>110403</v>
          </cell>
          <cell r="J374">
            <v>8334715.6500000004</v>
          </cell>
          <cell r="K374">
            <v>44816</v>
          </cell>
          <cell r="L374">
            <v>1562</v>
          </cell>
        </row>
        <row r="375">
          <cell r="A375" t="str">
            <v>CUB</v>
          </cell>
          <cell r="B375" t="str">
            <v>EQ</v>
          </cell>
          <cell r="C375">
            <v>179.75</v>
          </cell>
          <cell r="D375">
            <v>185</v>
          </cell>
          <cell r="E375">
            <v>179</v>
          </cell>
          <cell r="F375">
            <v>183.55</v>
          </cell>
          <cell r="G375">
            <v>184.65</v>
          </cell>
          <cell r="H375">
            <v>178.55</v>
          </cell>
          <cell r="I375">
            <v>2076596</v>
          </cell>
          <cell r="J375">
            <v>377892884.19999999</v>
          </cell>
          <cell r="K375">
            <v>44816</v>
          </cell>
          <cell r="L375">
            <v>14020</v>
          </cell>
        </row>
        <row r="376">
          <cell r="A376" t="str">
            <v>CUBEXTUB</v>
          </cell>
          <cell r="B376" t="str">
            <v>EQ</v>
          </cell>
          <cell r="C376">
            <v>30.55</v>
          </cell>
          <cell r="D376">
            <v>32</v>
          </cell>
          <cell r="E376">
            <v>30</v>
          </cell>
          <cell r="F376">
            <v>30.3</v>
          </cell>
          <cell r="G376">
            <v>30.65</v>
          </cell>
          <cell r="H376">
            <v>30.3</v>
          </cell>
          <cell r="I376">
            <v>36962</v>
          </cell>
          <cell r="J376">
            <v>1126239.45</v>
          </cell>
          <cell r="K376">
            <v>44816</v>
          </cell>
          <cell r="L376">
            <v>467</v>
          </cell>
        </row>
        <row r="377">
          <cell r="A377" t="str">
            <v>CUMMINSIND</v>
          </cell>
          <cell r="B377" t="str">
            <v>EQ</v>
          </cell>
          <cell r="C377">
            <v>1215</v>
          </cell>
          <cell r="D377">
            <v>1233.1500000000001</v>
          </cell>
          <cell r="E377">
            <v>1214</v>
          </cell>
          <cell r="F377">
            <v>1220.95</v>
          </cell>
          <cell r="G377">
            <v>1226.9000000000001</v>
          </cell>
          <cell r="H377">
            <v>1219.9000000000001</v>
          </cell>
          <cell r="I377">
            <v>258428</v>
          </cell>
          <cell r="J377">
            <v>316346893.44999999</v>
          </cell>
          <cell r="K377">
            <v>44816</v>
          </cell>
          <cell r="L377">
            <v>9596</v>
          </cell>
        </row>
        <row r="378">
          <cell r="A378" t="str">
            <v>CUPID</v>
          </cell>
          <cell r="B378" t="str">
            <v>EQ</v>
          </cell>
          <cell r="C378">
            <v>232.7</v>
          </cell>
          <cell r="D378">
            <v>237.25</v>
          </cell>
          <cell r="E378">
            <v>232.1</v>
          </cell>
          <cell r="F378">
            <v>234.45</v>
          </cell>
          <cell r="G378">
            <v>234.85</v>
          </cell>
          <cell r="H378">
            <v>231.8</v>
          </cell>
          <cell r="I378">
            <v>28338</v>
          </cell>
          <cell r="J378">
            <v>6664015.4000000004</v>
          </cell>
          <cell r="K378">
            <v>44816</v>
          </cell>
          <cell r="L378">
            <v>1159</v>
          </cell>
        </row>
        <row r="379">
          <cell r="A379" t="str">
            <v>CYBERMEDIA</v>
          </cell>
          <cell r="B379" t="str">
            <v>EQ</v>
          </cell>
          <cell r="C379">
            <v>16.25</v>
          </cell>
          <cell r="D379">
            <v>16.25</v>
          </cell>
          <cell r="E379">
            <v>15.5</v>
          </cell>
          <cell r="F379">
            <v>15.95</v>
          </cell>
          <cell r="G379">
            <v>16</v>
          </cell>
          <cell r="H379">
            <v>16</v>
          </cell>
          <cell r="I379">
            <v>20162</v>
          </cell>
          <cell r="J379">
            <v>322011.05</v>
          </cell>
          <cell r="K379">
            <v>44816</v>
          </cell>
          <cell r="L379">
            <v>140</v>
          </cell>
        </row>
        <row r="380">
          <cell r="A380" t="str">
            <v>CYBERTECH</v>
          </cell>
          <cell r="B380" t="str">
            <v>EQ</v>
          </cell>
          <cell r="C380">
            <v>163.1</v>
          </cell>
          <cell r="D380">
            <v>164.9</v>
          </cell>
          <cell r="E380">
            <v>161.25</v>
          </cell>
          <cell r="F380">
            <v>161.6</v>
          </cell>
          <cell r="G380">
            <v>161.44999999999999</v>
          </cell>
          <cell r="H380">
            <v>162.65</v>
          </cell>
          <cell r="I380">
            <v>83401</v>
          </cell>
          <cell r="J380">
            <v>13593387.550000001</v>
          </cell>
          <cell r="K380">
            <v>44816</v>
          </cell>
          <cell r="L380">
            <v>1540</v>
          </cell>
        </row>
        <row r="381">
          <cell r="A381" t="str">
            <v>CYIENT</v>
          </cell>
          <cell r="B381" t="str">
            <v>EQ</v>
          </cell>
          <cell r="C381">
            <v>865.2</v>
          </cell>
          <cell r="D381">
            <v>879.8</v>
          </cell>
          <cell r="E381">
            <v>864</v>
          </cell>
          <cell r="F381">
            <v>871.3</v>
          </cell>
          <cell r="G381">
            <v>874.75</v>
          </cell>
          <cell r="H381">
            <v>856.3</v>
          </cell>
          <cell r="I381">
            <v>205141</v>
          </cell>
          <cell r="J381">
            <v>178945874.34999999</v>
          </cell>
          <cell r="K381">
            <v>44816</v>
          </cell>
          <cell r="L381">
            <v>13375</v>
          </cell>
        </row>
        <row r="382">
          <cell r="A382" t="str">
            <v>DAAWAT</v>
          </cell>
          <cell r="B382" t="str">
            <v>EQ</v>
          </cell>
          <cell r="C382">
            <v>89</v>
          </cell>
          <cell r="D382">
            <v>91.8</v>
          </cell>
          <cell r="E382">
            <v>89</v>
          </cell>
          <cell r="F382">
            <v>91.55</v>
          </cell>
          <cell r="G382">
            <v>91.35</v>
          </cell>
          <cell r="H382">
            <v>88.95</v>
          </cell>
          <cell r="I382">
            <v>1949831</v>
          </cell>
          <cell r="J382">
            <v>176826492.19999999</v>
          </cell>
          <cell r="K382">
            <v>44816</v>
          </cell>
          <cell r="L382">
            <v>8976</v>
          </cell>
        </row>
        <row r="383">
          <cell r="A383" t="str">
            <v>DABUR</v>
          </cell>
          <cell r="B383" t="str">
            <v>EQ</v>
          </cell>
          <cell r="C383">
            <v>574.9</v>
          </cell>
          <cell r="D383">
            <v>578.6</v>
          </cell>
          <cell r="E383">
            <v>568.54999999999995</v>
          </cell>
          <cell r="F383">
            <v>570.4</v>
          </cell>
          <cell r="G383">
            <v>570.5</v>
          </cell>
          <cell r="H383">
            <v>574.9</v>
          </cell>
          <cell r="I383">
            <v>835551</v>
          </cell>
          <cell r="J383">
            <v>478183716.25</v>
          </cell>
          <cell r="K383">
            <v>44816</v>
          </cell>
          <cell r="L383">
            <v>21465</v>
          </cell>
        </row>
        <row r="384">
          <cell r="A384" t="str">
            <v>DALBHARAT</v>
          </cell>
          <cell r="B384" t="str">
            <v>EQ</v>
          </cell>
          <cell r="C384">
            <v>1660.25</v>
          </cell>
          <cell r="D384">
            <v>1699</v>
          </cell>
          <cell r="E384">
            <v>1650.3</v>
          </cell>
          <cell r="F384">
            <v>1692.65</v>
          </cell>
          <cell r="G384">
            <v>1691</v>
          </cell>
          <cell r="H384">
            <v>1660.25</v>
          </cell>
          <cell r="I384">
            <v>361721</v>
          </cell>
          <cell r="J384">
            <v>609252161.89999998</v>
          </cell>
          <cell r="K384">
            <v>44816</v>
          </cell>
          <cell r="L384">
            <v>16388</v>
          </cell>
        </row>
        <row r="385">
          <cell r="A385" t="str">
            <v>DALMIASUG</v>
          </cell>
          <cell r="B385" t="str">
            <v>EQ</v>
          </cell>
          <cell r="C385">
            <v>353.05</v>
          </cell>
          <cell r="D385">
            <v>362.4</v>
          </cell>
          <cell r="E385">
            <v>353</v>
          </cell>
          <cell r="F385">
            <v>354.45</v>
          </cell>
          <cell r="G385">
            <v>355.6</v>
          </cell>
          <cell r="H385">
            <v>352.8</v>
          </cell>
          <cell r="I385">
            <v>102812</v>
          </cell>
          <cell r="J385">
            <v>36622692.350000001</v>
          </cell>
          <cell r="K385">
            <v>44816</v>
          </cell>
          <cell r="L385">
            <v>4935</v>
          </cell>
        </row>
        <row r="386">
          <cell r="A386" t="str">
            <v>DAMODARIND</v>
          </cell>
          <cell r="B386" t="str">
            <v>EQ</v>
          </cell>
          <cell r="C386">
            <v>56.35</v>
          </cell>
          <cell r="D386">
            <v>56.85</v>
          </cell>
          <cell r="E386">
            <v>54.25</v>
          </cell>
          <cell r="F386">
            <v>54.7</v>
          </cell>
          <cell r="G386">
            <v>54.5</v>
          </cell>
          <cell r="H386">
            <v>55.9</v>
          </cell>
          <cell r="I386">
            <v>9205</v>
          </cell>
          <cell r="J386">
            <v>509948.55</v>
          </cell>
          <cell r="K386">
            <v>44816</v>
          </cell>
          <cell r="L386">
            <v>180</v>
          </cell>
        </row>
        <row r="387">
          <cell r="A387" t="str">
            <v>DANGEE</v>
          </cell>
          <cell r="B387" t="str">
            <v>EQ</v>
          </cell>
          <cell r="C387">
            <v>28.5</v>
          </cell>
          <cell r="D387">
            <v>28.5</v>
          </cell>
          <cell r="E387">
            <v>26</v>
          </cell>
          <cell r="F387">
            <v>26.8</v>
          </cell>
          <cell r="G387">
            <v>26.85</v>
          </cell>
          <cell r="H387">
            <v>28.1</v>
          </cell>
          <cell r="I387">
            <v>393123</v>
          </cell>
          <cell r="J387">
            <v>10766681.050000001</v>
          </cell>
          <cell r="K387">
            <v>44816</v>
          </cell>
          <cell r="L387">
            <v>1813</v>
          </cell>
        </row>
        <row r="388">
          <cell r="A388" t="str">
            <v>DATAMATICS</v>
          </cell>
          <cell r="B388" t="str">
            <v>EQ</v>
          </cell>
          <cell r="C388">
            <v>342.95</v>
          </cell>
          <cell r="D388">
            <v>363.8</v>
          </cell>
          <cell r="E388">
            <v>342.15</v>
          </cell>
          <cell r="F388">
            <v>355.2</v>
          </cell>
          <cell r="G388">
            <v>356</v>
          </cell>
          <cell r="H388">
            <v>340.6</v>
          </cell>
          <cell r="I388">
            <v>648319</v>
          </cell>
          <cell r="J388">
            <v>231196861.59999999</v>
          </cell>
          <cell r="K388">
            <v>44816</v>
          </cell>
          <cell r="L388">
            <v>13821</v>
          </cell>
        </row>
        <row r="389">
          <cell r="A389" t="str">
            <v>DATAPATTNS</v>
          </cell>
          <cell r="B389" t="str">
            <v>EQ</v>
          </cell>
          <cell r="C389">
            <v>1161</v>
          </cell>
          <cell r="D389">
            <v>1181.25</v>
          </cell>
          <cell r="E389">
            <v>1116.1500000000001</v>
          </cell>
          <cell r="F389">
            <v>1133.8</v>
          </cell>
          <cell r="G389">
            <v>1128</v>
          </cell>
          <cell r="H389">
            <v>1160.75</v>
          </cell>
          <cell r="I389">
            <v>159480</v>
          </cell>
          <cell r="J389">
            <v>184778278.84999999</v>
          </cell>
          <cell r="K389">
            <v>44816</v>
          </cell>
          <cell r="L389">
            <v>10285</v>
          </cell>
        </row>
        <row r="390">
          <cell r="A390" t="str">
            <v>DBCORP</v>
          </cell>
          <cell r="B390" t="str">
            <v>EQ</v>
          </cell>
          <cell r="C390">
            <v>109.45</v>
          </cell>
          <cell r="D390">
            <v>113.7</v>
          </cell>
          <cell r="E390">
            <v>109</v>
          </cell>
          <cell r="F390">
            <v>112.9</v>
          </cell>
          <cell r="G390">
            <v>113</v>
          </cell>
          <cell r="H390">
            <v>110.05</v>
          </cell>
          <cell r="I390">
            <v>539263</v>
          </cell>
          <cell r="J390">
            <v>60231588.5</v>
          </cell>
          <cell r="K390">
            <v>44816</v>
          </cell>
          <cell r="L390">
            <v>5683</v>
          </cell>
        </row>
        <row r="391">
          <cell r="A391" t="str">
            <v>DBL</v>
          </cell>
          <cell r="B391" t="str">
            <v>EQ</v>
          </cell>
          <cell r="C391">
            <v>244</v>
          </cell>
          <cell r="D391">
            <v>256.5</v>
          </cell>
          <cell r="E391">
            <v>244</v>
          </cell>
          <cell r="F391">
            <v>248.5</v>
          </cell>
          <cell r="G391">
            <v>248.3</v>
          </cell>
          <cell r="H391">
            <v>241.95</v>
          </cell>
          <cell r="I391">
            <v>1256012</v>
          </cell>
          <cell r="J391">
            <v>315724127.85000002</v>
          </cell>
          <cell r="K391">
            <v>44816</v>
          </cell>
          <cell r="L391">
            <v>15424</v>
          </cell>
        </row>
        <row r="392">
          <cell r="A392" t="str">
            <v>DBOL</v>
          </cell>
          <cell r="B392" t="str">
            <v>BE</v>
          </cell>
          <cell r="C392">
            <v>164.9</v>
          </cell>
          <cell r="D392">
            <v>164.9</v>
          </cell>
          <cell r="E392">
            <v>156.75</v>
          </cell>
          <cell r="F392">
            <v>156.75</v>
          </cell>
          <cell r="G392">
            <v>156.75</v>
          </cell>
          <cell r="H392">
            <v>164.95</v>
          </cell>
          <cell r="I392">
            <v>145359</v>
          </cell>
          <cell r="J392">
            <v>22984110.899999999</v>
          </cell>
          <cell r="K392">
            <v>44816</v>
          </cell>
          <cell r="L392">
            <v>1465</v>
          </cell>
        </row>
        <row r="393">
          <cell r="A393" t="str">
            <v>DBREALTY</v>
          </cell>
          <cell r="B393" t="str">
            <v>BE</v>
          </cell>
          <cell r="C393">
            <v>89.6</v>
          </cell>
          <cell r="D393">
            <v>89.6</v>
          </cell>
          <cell r="E393">
            <v>89.6</v>
          </cell>
          <cell r="F393">
            <v>89.6</v>
          </cell>
          <cell r="G393">
            <v>89.6</v>
          </cell>
          <cell r="H393">
            <v>85.35</v>
          </cell>
          <cell r="I393">
            <v>79318</v>
          </cell>
          <cell r="J393">
            <v>7106892.7999999998</v>
          </cell>
          <cell r="K393">
            <v>44816</v>
          </cell>
          <cell r="L393">
            <v>332</v>
          </cell>
        </row>
        <row r="394">
          <cell r="A394" t="str">
            <v>DBSTOCKBRO</v>
          </cell>
          <cell r="B394" t="str">
            <v>EQ</v>
          </cell>
          <cell r="C394">
            <v>24.95</v>
          </cell>
          <cell r="D394">
            <v>26.55</v>
          </cell>
          <cell r="E394">
            <v>22.1</v>
          </cell>
          <cell r="F394">
            <v>26.1</v>
          </cell>
          <cell r="G394">
            <v>26.55</v>
          </cell>
          <cell r="H394">
            <v>24.15</v>
          </cell>
          <cell r="I394">
            <v>50278</v>
          </cell>
          <cell r="J394">
            <v>1274680.2</v>
          </cell>
          <cell r="K394">
            <v>44816</v>
          </cell>
          <cell r="L394">
            <v>453</v>
          </cell>
        </row>
        <row r="395">
          <cell r="A395" t="str">
            <v>DCAL</v>
          </cell>
          <cell r="B395" t="str">
            <v>EQ</v>
          </cell>
          <cell r="C395">
            <v>117.6</v>
          </cell>
          <cell r="D395">
            <v>119.6</v>
          </cell>
          <cell r="E395">
            <v>114.6</v>
          </cell>
          <cell r="F395">
            <v>115.05</v>
          </cell>
          <cell r="G395">
            <v>115.8</v>
          </cell>
          <cell r="H395">
            <v>117.45</v>
          </cell>
          <cell r="I395">
            <v>637783</v>
          </cell>
          <cell r="J395">
            <v>74018839.299999997</v>
          </cell>
          <cell r="K395">
            <v>44816</v>
          </cell>
          <cell r="L395">
            <v>9187</v>
          </cell>
        </row>
        <row r="396">
          <cell r="A396" t="str">
            <v>DCBBANK</v>
          </cell>
          <cell r="B396" t="str">
            <v>EQ</v>
          </cell>
          <cell r="C396">
            <v>104.45</v>
          </cell>
          <cell r="D396">
            <v>105.75</v>
          </cell>
          <cell r="E396">
            <v>103.25</v>
          </cell>
          <cell r="F396">
            <v>104.6</v>
          </cell>
          <cell r="G396">
            <v>104.7</v>
          </cell>
          <cell r="H396">
            <v>103.35</v>
          </cell>
          <cell r="I396">
            <v>2289899</v>
          </cell>
          <cell r="J396">
            <v>239554115.44999999</v>
          </cell>
          <cell r="K396">
            <v>44816</v>
          </cell>
          <cell r="L396">
            <v>13798</v>
          </cell>
        </row>
        <row r="397">
          <cell r="A397" t="str">
            <v>DCM</v>
          </cell>
          <cell r="B397" t="str">
            <v>EQ</v>
          </cell>
          <cell r="C397">
            <v>82.2</v>
          </cell>
          <cell r="D397">
            <v>88.6</v>
          </cell>
          <cell r="E397">
            <v>82</v>
          </cell>
          <cell r="F397">
            <v>88.6</v>
          </cell>
          <cell r="G397">
            <v>88.6</v>
          </cell>
          <cell r="H397">
            <v>80.55</v>
          </cell>
          <cell r="I397">
            <v>584129</v>
          </cell>
          <cell r="J397">
            <v>50585152.899999999</v>
          </cell>
          <cell r="K397">
            <v>44816</v>
          </cell>
          <cell r="L397">
            <v>4485</v>
          </cell>
        </row>
        <row r="398">
          <cell r="A398" t="str">
            <v>DCMFINSERV</v>
          </cell>
          <cell r="B398" t="str">
            <v>EQ</v>
          </cell>
          <cell r="C398">
            <v>7.75</v>
          </cell>
          <cell r="D398">
            <v>7.75</v>
          </cell>
          <cell r="E398">
            <v>7.75</v>
          </cell>
          <cell r="F398">
            <v>7.75</v>
          </cell>
          <cell r="G398">
            <v>7.75</v>
          </cell>
          <cell r="H398">
            <v>7.4</v>
          </cell>
          <cell r="I398">
            <v>10344</v>
          </cell>
          <cell r="J398">
            <v>80166</v>
          </cell>
          <cell r="K398">
            <v>44816</v>
          </cell>
          <cell r="L398">
            <v>7</v>
          </cell>
        </row>
        <row r="399">
          <cell r="A399" t="str">
            <v>DCMNVL</v>
          </cell>
          <cell r="B399" t="str">
            <v>EQ</v>
          </cell>
          <cell r="C399">
            <v>195.95</v>
          </cell>
          <cell r="D399">
            <v>204.7</v>
          </cell>
          <cell r="E399">
            <v>194.3</v>
          </cell>
          <cell r="F399">
            <v>203.4</v>
          </cell>
          <cell r="G399">
            <v>202.25</v>
          </cell>
          <cell r="H399">
            <v>192.9</v>
          </cell>
          <cell r="I399">
            <v>211891</v>
          </cell>
          <cell r="J399">
            <v>42702617.149999999</v>
          </cell>
          <cell r="K399">
            <v>44816</v>
          </cell>
          <cell r="L399">
            <v>3440</v>
          </cell>
        </row>
        <row r="400">
          <cell r="A400" t="str">
            <v>DCMSHRIRAM</v>
          </cell>
          <cell r="B400" t="str">
            <v>EQ</v>
          </cell>
          <cell r="C400">
            <v>1079.9000000000001</v>
          </cell>
          <cell r="D400">
            <v>1094.5</v>
          </cell>
          <cell r="E400">
            <v>1072.9000000000001</v>
          </cell>
          <cell r="F400">
            <v>1084.3</v>
          </cell>
          <cell r="G400">
            <v>1080</v>
          </cell>
          <cell r="H400">
            <v>1066.75</v>
          </cell>
          <cell r="I400">
            <v>61710</v>
          </cell>
          <cell r="J400">
            <v>66912641.549999997</v>
          </cell>
          <cell r="K400">
            <v>44816</v>
          </cell>
          <cell r="L400">
            <v>5013</v>
          </cell>
        </row>
        <row r="401">
          <cell r="A401" t="str">
            <v>DCMSRIND</v>
          </cell>
          <cell r="B401" t="str">
            <v>EQ</v>
          </cell>
          <cell r="C401">
            <v>87.5</v>
          </cell>
          <cell r="D401">
            <v>90.45</v>
          </cell>
          <cell r="E401">
            <v>83.45</v>
          </cell>
          <cell r="F401">
            <v>84.95</v>
          </cell>
          <cell r="G401">
            <v>85.95</v>
          </cell>
          <cell r="H401">
            <v>86.9</v>
          </cell>
          <cell r="I401">
            <v>484770</v>
          </cell>
          <cell r="J401">
            <v>42123269.299999997</v>
          </cell>
          <cell r="K401">
            <v>44816</v>
          </cell>
          <cell r="L401">
            <v>4525</v>
          </cell>
        </row>
        <row r="402">
          <cell r="A402" t="str">
            <v>DCW</v>
          </cell>
          <cell r="B402" t="str">
            <v>EQ</v>
          </cell>
          <cell r="C402">
            <v>51.1</v>
          </cell>
          <cell r="D402">
            <v>54.85</v>
          </cell>
          <cell r="E402">
            <v>50.8</v>
          </cell>
          <cell r="F402">
            <v>54.35</v>
          </cell>
          <cell r="G402">
            <v>54.55</v>
          </cell>
          <cell r="H402">
            <v>50.65</v>
          </cell>
          <cell r="I402">
            <v>8380790</v>
          </cell>
          <cell r="J402">
            <v>447818746.05000001</v>
          </cell>
          <cell r="K402">
            <v>44816</v>
          </cell>
          <cell r="L402">
            <v>24769</v>
          </cell>
        </row>
        <row r="403">
          <cell r="A403" t="str">
            <v>DECCANCE</v>
          </cell>
          <cell r="B403" t="str">
            <v>EQ</v>
          </cell>
          <cell r="C403">
            <v>561.95000000000005</v>
          </cell>
          <cell r="D403">
            <v>561.95000000000005</v>
          </cell>
          <cell r="E403">
            <v>545.4</v>
          </cell>
          <cell r="F403">
            <v>552.75</v>
          </cell>
          <cell r="G403">
            <v>554.04999999999995</v>
          </cell>
          <cell r="H403">
            <v>554.54999999999995</v>
          </cell>
          <cell r="I403">
            <v>22065</v>
          </cell>
          <cell r="J403">
            <v>12186099.5</v>
          </cell>
          <cell r="K403">
            <v>44816</v>
          </cell>
          <cell r="L403">
            <v>1619</v>
          </cell>
        </row>
        <row r="404">
          <cell r="A404" t="str">
            <v>DEEPAKFERT</v>
          </cell>
          <cell r="B404" t="str">
            <v>EQ</v>
          </cell>
          <cell r="C404">
            <v>862.7</v>
          </cell>
          <cell r="D404">
            <v>897.1</v>
          </cell>
          <cell r="E404">
            <v>846.15</v>
          </cell>
          <cell r="F404">
            <v>897.1</v>
          </cell>
          <cell r="G404">
            <v>897.1</v>
          </cell>
          <cell r="H404">
            <v>854.4</v>
          </cell>
          <cell r="I404">
            <v>712778</v>
          </cell>
          <cell r="J404">
            <v>625391925.14999998</v>
          </cell>
          <cell r="K404">
            <v>44816</v>
          </cell>
          <cell r="L404">
            <v>21972</v>
          </cell>
        </row>
        <row r="405">
          <cell r="A405" t="str">
            <v>DEEPAKNTR</v>
          </cell>
          <cell r="B405" t="str">
            <v>EQ</v>
          </cell>
          <cell r="C405">
            <v>2054.9</v>
          </cell>
          <cell r="D405">
            <v>2185</v>
          </cell>
          <cell r="E405">
            <v>2045</v>
          </cell>
          <cell r="F405">
            <v>2178.4</v>
          </cell>
          <cell r="G405">
            <v>2184.8000000000002</v>
          </cell>
          <cell r="H405">
            <v>2044.75</v>
          </cell>
          <cell r="I405">
            <v>2686496</v>
          </cell>
          <cell r="J405">
            <v>5762396585.3500004</v>
          </cell>
          <cell r="K405">
            <v>44816</v>
          </cell>
          <cell r="L405">
            <v>110168</v>
          </cell>
        </row>
        <row r="406">
          <cell r="A406" t="str">
            <v>DEEPENR</v>
          </cell>
          <cell r="B406" t="str">
            <v>EQ</v>
          </cell>
          <cell r="C406">
            <v>97.9</v>
          </cell>
          <cell r="D406">
            <v>105.9</v>
          </cell>
          <cell r="E406">
            <v>96.55</v>
          </cell>
          <cell r="F406">
            <v>105.9</v>
          </cell>
          <cell r="G406">
            <v>105.9</v>
          </cell>
          <cell r="H406">
            <v>96.3</v>
          </cell>
          <cell r="I406">
            <v>179098</v>
          </cell>
          <cell r="J406">
            <v>18506694.699999999</v>
          </cell>
          <cell r="K406">
            <v>44816</v>
          </cell>
          <cell r="L406">
            <v>1933</v>
          </cell>
        </row>
        <row r="407">
          <cell r="A407" t="str">
            <v>DEEPINDS</v>
          </cell>
          <cell r="B407" t="str">
            <v>EQ</v>
          </cell>
          <cell r="C407">
            <v>222.95</v>
          </cell>
          <cell r="D407">
            <v>239</v>
          </cell>
          <cell r="E407">
            <v>222.75</v>
          </cell>
          <cell r="F407">
            <v>236.4</v>
          </cell>
          <cell r="G407">
            <v>236.15</v>
          </cell>
          <cell r="H407">
            <v>220.8</v>
          </cell>
          <cell r="I407">
            <v>133190</v>
          </cell>
          <cell r="J407">
            <v>31135049.050000001</v>
          </cell>
          <cell r="K407">
            <v>44816</v>
          </cell>
          <cell r="L407">
            <v>3271</v>
          </cell>
        </row>
        <row r="408">
          <cell r="A408" t="str">
            <v>DELHIVERY</v>
          </cell>
          <cell r="B408" t="str">
            <v>EQ</v>
          </cell>
          <cell r="C408">
            <v>571</v>
          </cell>
          <cell r="D408">
            <v>583.5</v>
          </cell>
          <cell r="E408">
            <v>568.04999999999995</v>
          </cell>
          <cell r="F408">
            <v>572.79999999999995</v>
          </cell>
          <cell r="G408">
            <v>573.5</v>
          </cell>
          <cell r="H408">
            <v>568.5</v>
          </cell>
          <cell r="I408">
            <v>189845</v>
          </cell>
          <cell r="J408">
            <v>109369719.59999999</v>
          </cell>
          <cell r="K408">
            <v>44816</v>
          </cell>
          <cell r="L408">
            <v>6093</v>
          </cell>
        </row>
        <row r="409">
          <cell r="A409" t="str">
            <v>DELPHIFX</v>
          </cell>
          <cell r="B409" t="str">
            <v>EQ</v>
          </cell>
          <cell r="C409">
            <v>415.6</v>
          </cell>
          <cell r="D409">
            <v>433.4</v>
          </cell>
          <cell r="E409">
            <v>415.6</v>
          </cell>
          <cell r="F409">
            <v>430.9</v>
          </cell>
          <cell r="G409">
            <v>432</v>
          </cell>
          <cell r="H409">
            <v>417.5</v>
          </cell>
          <cell r="I409">
            <v>1814</v>
          </cell>
          <cell r="J409">
            <v>774538.75</v>
          </cell>
          <cell r="K409">
            <v>44816</v>
          </cell>
          <cell r="L409">
            <v>186</v>
          </cell>
        </row>
        <row r="410">
          <cell r="A410" t="str">
            <v>DELTACORP</v>
          </cell>
          <cell r="B410" t="str">
            <v>EQ</v>
          </cell>
          <cell r="C410">
            <v>209.45</v>
          </cell>
          <cell r="D410">
            <v>210.4</v>
          </cell>
          <cell r="E410">
            <v>209</v>
          </cell>
          <cell r="F410">
            <v>209.45</v>
          </cell>
          <cell r="G410">
            <v>209.7</v>
          </cell>
          <cell r="H410">
            <v>208.75</v>
          </cell>
          <cell r="I410">
            <v>1111386</v>
          </cell>
          <cell r="J410">
            <v>233157307</v>
          </cell>
          <cell r="K410">
            <v>44816</v>
          </cell>
          <cell r="L410">
            <v>10179</v>
          </cell>
        </row>
        <row r="411">
          <cell r="A411" t="str">
            <v>DELTAMAGNT</v>
          </cell>
          <cell r="B411" t="str">
            <v>EQ</v>
          </cell>
          <cell r="C411">
            <v>72.8</v>
          </cell>
          <cell r="D411">
            <v>77</v>
          </cell>
          <cell r="E411">
            <v>72.8</v>
          </cell>
          <cell r="F411">
            <v>75.75</v>
          </cell>
          <cell r="G411">
            <v>75.7</v>
          </cell>
          <cell r="H411">
            <v>74.2</v>
          </cell>
          <cell r="I411">
            <v>7178</v>
          </cell>
          <cell r="J411">
            <v>543575.44999999995</v>
          </cell>
          <cell r="K411">
            <v>44816</v>
          </cell>
          <cell r="L411">
            <v>146</v>
          </cell>
        </row>
        <row r="412">
          <cell r="A412" t="str">
            <v>DEN</v>
          </cell>
          <cell r="B412" t="str">
            <v>EQ</v>
          </cell>
          <cell r="C412">
            <v>36.75</v>
          </cell>
          <cell r="D412">
            <v>36.85</v>
          </cell>
          <cell r="E412">
            <v>36.4</v>
          </cell>
          <cell r="F412">
            <v>36.6</v>
          </cell>
          <cell r="G412">
            <v>36.65</v>
          </cell>
          <cell r="H412">
            <v>36.5</v>
          </cell>
          <cell r="I412">
            <v>600314</v>
          </cell>
          <cell r="J412">
            <v>21993212</v>
          </cell>
          <cell r="K412">
            <v>44816</v>
          </cell>
          <cell r="L412">
            <v>1875</v>
          </cell>
        </row>
        <row r="413">
          <cell r="A413" t="str">
            <v>DENORA</v>
          </cell>
          <cell r="B413" t="str">
            <v>EQ</v>
          </cell>
          <cell r="C413">
            <v>808.8</v>
          </cell>
          <cell r="D413">
            <v>831.2</v>
          </cell>
          <cell r="E413">
            <v>778</v>
          </cell>
          <cell r="F413">
            <v>831.2</v>
          </cell>
          <cell r="G413">
            <v>831.2</v>
          </cell>
          <cell r="H413">
            <v>791.65</v>
          </cell>
          <cell r="I413">
            <v>26563</v>
          </cell>
          <cell r="J413">
            <v>21781670.699999999</v>
          </cell>
          <cell r="K413">
            <v>44816</v>
          </cell>
          <cell r="L413">
            <v>932</v>
          </cell>
        </row>
        <row r="414">
          <cell r="A414" t="str">
            <v>DEVIT</v>
          </cell>
          <cell r="B414" t="str">
            <v>EQ</v>
          </cell>
          <cell r="C414">
            <v>219.8</v>
          </cell>
          <cell r="D414">
            <v>224.7</v>
          </cell>
          <cell r="E414">
            <v>195.4</v>
          </cell>
          <cell r="F414">
            <v>206.25</v>
          </cell>
          <cell r="G414">
            <v>205</v>
          </cell>
          <cell r="H414">
            <v>217.1</v>
          </cell>
          <cell r="I414">
            <v>47495</v>
          </cell>
          <cell r="J414">
            <v>10103117.15</v>
          </cell>
          <cell r="K414">
            <v>44816</v>
          </cell>
          <cell r="L414">
            <v>867</v>
          </cell>
        </row>
        <row r="415">
          <cell r="A415" t="str">
            <v>DEVYANI</v>
          </cell>
          <cell r="B415" t="str">
            <v>EQ</v>
          </cell>
          <cell r="C415">
            <v>194</v>
          </cell>
          <cell r="D415">
            <v>194.7</v>
          </cell>
          <cell r="E415">
            <v>191.5</v>
          </cell>
          <cell r="F415">
            <v>192.65</v>
          </cell>
          <cell r="G415">
            <v>192.85</v>
          </cell>
          <cell r="H415">
            <v>192.8</v>
          </cell>
          <cell r="I415">
            <v>1530853</v>
          </cell>
          <cell r="J415">
            <v>295303110.60000002</v>
          </cell>
          <cell r="K415">
            <v>44816</v>
          </cell>
          <cell r="L415">
            <v>19500</v>
          </cell>
        </row>
        <row r="416">
          <cell r="A416" t="str">
            <v>DFMFOODS</v>
          </cell>
          <cell r="B416" t="str">
            <v>EQ</v>
          </cell>
          <cell r="C416">
            <v>362.4</v>
          </cell>
          <cell r="D416">
            <v>365</v>
          </cell>
          <cell r="E416">
            <v>360.55</v>
          </cell>
          <cell r="F416">
            <v>364.1</v>
          </cell>
          <cell r="G416">
            <v>364.35</v>
          </cell>
          <cell r="H416">
            <v>360.6</v>
          </cell>
          <cell r="I416">
            <v>99650</v>
          </cell>
          <cell r="J416">
            <v>36246409.25</v>
          </cell>
          <cell r="K416">
            <v>44816</v>
          </cell>
          <cell r="L416">
            <v>1511</v>
          </cell>
        </row>
        <row r="417">
          <cell r="A417" t="str">
            <v>DGCONTENT</v>
          </cell>
          <cell r="B417" t="str">
            <v>EQ</v>
          </cell>
          <cell r="C417">
            <v>17.3</v>
          </cell>
          <cell r="D417">
            <v>17.8</v>
          </cell>
          <cell r="E417">
            <v>15.2</v>
          </cell>
          <cell r="F417">
            <v>16.5</v>
          </cell>
          <cell r="G417">
            <v>16.7</v>
          </cell>
          <cell r="H417">
            <v>16.75</v>
          </cell>
          <cell r="I417">
            <v>15999</v>
          </cell>
          <cell r="J417">
            <v>262788.2</v>
          </cell>
          <cell r="K417">
            <v>44816</v>
          </cell>
          <cell r="L417">
            <v>175</v>
          </cell>
        </row>
        <row r="418">
          <cell r="A418" t="str">
            <v>DHAMPURSUG</v>
          </cell>
          <cell r="B418" t="str">
            <v>EQ</v>
          </cell>
          <cell r="C418">
            <v>236.8</v>
          </cell>
          <cell r="D418">
            <v>238.7</v>
          </cell>
          <cell r="E418">
            <v>232.55</v>
          </cell>
          <cell r="F418">
            <v>235</v>
          </cell>
          <cell r="G418">
            <v>235</v>
          </cell>
          <cell r="H418">
            <v>234.95</v>
          </cell>
          <cell r="I418">
            <v>197910</v>
          </cell>
          <cell r="J418">
            <v>46527416.799999997</v>
          </cell>
          <cell r="K418">
            <v>44816</v>
          </cell>
          <cell r="L418">
            <v>3465</v>
          </cell>
        </row>
        <row r="419">
          <cell r="A419" t="str">
            <v>DHANBANK</v>
          </cell>
          <cell r="B419" t="str">
            <v>EQ</v>
          </cell>
          <cell r="C419">
            <v>12.5</v>
          </cell>
          <cell r="D419">
            <v>12.6</v>
          </cell>
          <cell r="E419">
            <v>12.45</v>
          </cell>
          <cell r="F419">
            <v>12.5</v>
          </cell>
          <cell r="G419">
            <v>12.5</v>
          </cell>
          <cell r="H419">
            <v>12.45</v>
          </cell>
          <cell r="I419">
            <v>394971</v>
          </cell>
          <cell r="J419">
            <v>4939340.4000000004</v>
          </cell>
          <cell r="K419">
            <v>44816</v>
          </cell>
          <cell r="L419">
            <v>550</v>
          </cell>
        </row>
        <row r="420">
          <cell r="A420" t="str">
            <v>DHANI</v>
          </cell>
          <cell r="B420" t="str">
            <v>EQ</v>
          </cell>
          <cell r="C420">
            <v>63.2</v>
          </cell>
          <cell r="D420">
            <v>63.4</v>
          </cell>
          <cell r="E420">
            <v>59.05</v>
          </cell>
          <cell r="F420">
            <v>59.1</v>
          </cell>
          <cell r="G420">
            <v>59.2</v>
          </cell>
          <cell r="H420">
            <v>62.15</v>
          </cell>
          <cell r="I420">
            <v>2635755</v>
          </cell>
          <cell r="J420">
            <v>158883315.55000001</v>
          </cell>
          <cell r="K420">
            <v>44816</v>
          </cell>
          <cell r="L420">
            <v>19289</v>
          </cell>
        </row>
        <row r="421">
          <cell r="A421" t="str">
            <v>DHANUKA</v>
          </cell>
          <cell r="B421" t="str">
            <v>EQ</v>
          </cell>
          <cell r="C421">
            <v>724.65</v>
          </cell>
          <cell r="D421">
            <v>729.75</v>
          </cell>
          <cell r="E421">
            <v>713</v>
          </cell>
          <cell r="F421">
            <v>715.75</v>
          </cell>
          <cell r="G421">
            <v>718.15</v>
          </cell>
          <cell r="H421">
            <v>721</v>
          </cell>
          <cell r="I421">
            <v>26917</v>
          </cell>
          <cell r="J421">
            <v>19312225.5</v>
          </cell>
          <cell r="K421">
            <v>44816</v>
          </cell>
          <cell r="L421">
            <v>3487</v>
          </cell>
        </row>
        <row r="422">
          <cell r="A422" t="str">
            <v>DHARAMSI</v>
          </cell>
          <cell r="B422" t="str">
            <v>EQ</v>
          </cell>
          <cell r="C422">
            <v>384</v>
          </cell>
          <cell r="D422">
            <v>402.5</v>
          </cell>
          <cell r="E422">
            <v>370.5</v>
          </cell>
          <cell r="F422">
            <v>385.05</v>
          </cell>
          <cell r="G422">
            <v>385</v>
          </cell>
          <cell r="H422">
            <v>379.5</v>
          </cell>
          <cell r="I422">
            <v>36182</v>
          </cell>
          <cell r="J422">
            <v>14076754.35</v>
          </cell>
          <cell r="K422">
            <v>44816</v>
          </cell>
          <cell r="L422">
            <v>1535</v>
          </cell>
        </row>
        <row r="423">
          <cell r="A423" t="str">
            <v>DHARSUGAR</v>
          </cell>
          <cell r="B423" t="str">
            <v>BE</v>
          </cell>
          <cell r="C423">
            <v>12.6</v>
          </cell>
          <cell r="D423">
            <v>12.6</v>
          </cell>
          <cell r="E423">
            <v>12.1</v>
          </cell>
          <cell r="F423">
            <v>12.55</v>
          </cell>
          <cell r="G423">
            <v>12.5</v>
          </cell>
          <cell r="H423">
            <v>12.6</v>
          </cell>
          <cell r="I423">
            <v>41691</v>
          </cell>
          <cell r="J423">
            <v>512241.8</v>
          </cell>
          <cell r="K423">
            <v>44816</v>
          </cell>
          <cell r="L423">
            <v>192</v>
          </cell>
        </row>
        <row r="424">
          <cell r="A424" t="str">
            <v>DHRUV</v>
          </cell>
          <cell r="B424" t="str">
            <v>EQ</v>
          </cell>
          <cell r="C424">
            <v>60.7</v>
          </cell>
          <cell r="D424">
            <v>64.8</v>
          </cell>
          <cell r="E424">
            <v>60</v>
          </cell>
          <cell r="F424">
            <v>62.4</v>
          </cell>
          <cell r="G424">
            <v>62.45</v>
          </cell>
          <cell r="H424">
            <v>59.8</v>
          </cell>
          <cell r="I424">
            <v>53197</v>
          </cell>
          <cell r="J424">
            <v>3298545.9</v>
          </cell>
          <cell r="K424">
            <v>44816</v>
          </cell>
          <cell r="L424">
            <v>759</v>
          </cell>
        </row>
        <row r="425">
          <cell r="A425" t="str">
            <v>DHUNINV</v>
          </cell>
          <cell r="B425" t="str">
            <v>EQ</v>
          </cell>
          <cell r="C425">
            <v>699.75</v>
          </cell>
          <cell r="D425">
            <v>707.3</v>
          </cell>
          <cell r="E425">
            <v>686</v>
          </cell>
          <cell r="F425">
            <v>694.75</v>
          </cell>
          <cell r="G425">
            <v>694.25</v>
          </cell>
          <cell r="H425">
            <v>695.25</v>
          </cell>
          <cell r="I425">
            <v>3236</v>
          </cell>
          <cell r="J425">
            <v>2249528.7999999998</v>
          </cell>
          <cell r="K425">
            <v>44816</v>
          </cell>
          <cell r="L425">
            <v>379</v>
          </cell>
        </row>
        <row r="426">
          <cell r="A426" t="str">
            <v>DIAMONDYD</v>
          </cell>
          <cell r="B426" t="str">
            <v>EQ</v>
          </cell>
          <cell r="C426">
            <v>805.15</v>
          </cell>
          <cell r="D426">
            <v>815</v>
          </cell>
          <cell r="E426">
            <v>796.5</v>
          </cell>
          <cell r="F426">
            <v>799.4</v>
          </cell>
          <cell r="G426">
            <v>800</v>
          </cell>
          <cell r="H426">
            <v>807.45</v>
          </cell>
          <cell r="I426">
            <v>15485</v>
          </cell>
          <cell r="J426">
            <v>12428088.300000001</v>
          </cell>
          <cell r="K426">
            <v>44816</v>
          </cell>
          <cell r="L426">
            <v>1123</v>
          </cell>
        </row>
        <row r="427">
          <cell r="A427" t="str">
            <v>DICIND</v>
          </cell>
          <cell r="B427" t="str">
            <v>EQ</v>
          </cell>
          <cell r="C427">
            <v>380.15</v>
          </cell>
          <cell r="D427">
            <v>389.95</v>
          </cell>
          <cell r="E427">
            <v>380.15</v>
          </cell>
          <cell r="F427">
            <v>388</v>
          </cell>
          <cell r="G427">
            <v>389.95</v>
          </cell>
          <cell r="H427">
            <v>383.5</v>
          </cell>
          <cell r="I427">
            <v>581</v>
          </cell>
          <cell r="J427">
            <v>224214.1</v>
          </cell>
          <cell r="K427">
            <v>44816</v>
          </cell>
          <cell r="L427">
            <v>56</v>
          </cell>
        </row>
        <row r="428">
          <cell r="A428" t="str">
            <v>DIGISPICE</v>
          </cell>
          <cell r="B428" t="str">
            <v>EQ</v>
          </cell>
          <cell r="C428">
            <v>29.85</v>
          </cell>
          <cell r="D428">
            <v>31.7</v>
          </cell>
          <cell r="E428">
            <v>29.85</v>
          </cell>
          <cell r="F428">
            <v>30.3</v>
          </cell>
          <cell r="G428">
            <v>30.4</v>
          </cell>
          <cell r="H428">
            <v>29.8</v>
          </cell>
          <cell r="I428">
            <v>193554</v>
          </cell>
          <cell r="J428">
            <v>5921084.3499999996</v>
          </cell>
          <cell r="K428">
            <v>44816</v>
          </cell>
          <cell r="L428">
            <v>805</v>
          </cell>
        </row>
        <row r="429">
          <cell r="A429" t="str">
            <v>DIGJAMLMTD</v>
          </cell>
          <cell r="B429" t="str">
            <v>BE</v>
          </cell>
          <cell r="C429">
            <v>157.69999999999999</v>
          </cell>
          <cell r="D429">
            <v>157.69999999999999</v>
          </cell>
          <cell r="E429">
            <v>151.6</v>
          </cell>
          <cell r="F429">
            <v>152.44999999999999</v>
          </cell>
          <cell r="G429">
            <v>154.9</v>
          </cell>
          <cell r="H429">
            <v>150.19999999999999</v>
          </cell>
          <cell r="I429">
            <v>8223</v>
          </cell>
          <cell r="J429">
            <v>1285693.75</v>
          </cell>
          <cell r="K429">
            <v>44816</v>
          </cell>
          <cell r="L429">
            <v>212</v>
          </cell>
        </row>
        <row r="430">
          <cell r="A430" t="str">
            <v>DIL</v>
          </cell>
          <cell r="B430" t="str">
            <v>EQ</v>
          </cell>
          <cell r="C430">
            <v>36.5</v>
          </cell>
          <cell r="D430">
            <v>37.799999999999997</v>
          </cell>
          <cell r="E430">
            <v>34.200000000000003</v>
          </cell>
          <cell r="F430">
            <v>34.4</v>
          </cell>
          <cell r="G430">
            <v>34.5</v>
          </cell>
          <cell r="H430">
            <v>36</v>
          </cell>
          <cell r="I430">
            <v>2768940</v>
          </cell>
          <cell r="J430">
            <v>96798189.549999997</v>
          </cell>
          <cell r="K430">
            <v>44816</v>
          </cell>
          <cell r="L430">
            <v>4640</v>
          </cell>
        </row>
        <row r="431">
          <cell r="A431" t="str">
            <v>DISHTV</v>
          </cell>
          <cell r="B431" t="str">
            <v>EQ</v>
          </cell>
          <cell r="C431">
            <v>17</v>
          </cell>
          <cell r="D431">
            <v>17.399999999999999</v>
          </cell>
          <cell r="E431">
            <v>16.5</v>
          </cell>
          <cell r="F431">
            <v>16.8</v>
          </cell>
          <cell r="G431">
            <v>16.899999999999999</v>
          </cell>
          <cell r="H431">
            <v>16.95</v>
          </cell>
          <cell r="I431">
            <v>5831716</v>
          </cell>
          <cell r="J431">
            <v>98369965.200000003</v>
          </cell>
          <cell r="K431">
            <v>44816</v>
          </cell>
          <cell r="L431">
            <v>6651</v>
          </cell>
        </row>
        <row r="432">
          <cell r="A432" t="str">
            <v>DIVISLAB</v>
          </cell>
          <cell r="B432" t="str">
            <v>EQ</v>
          </cell>
          <cell r="C432">
            <v>3610.4</v>
          </cell>
          <cell r="D432">
            <v>3688</v>
          </cell>
          <cell r="E432">
            <v>3603</v>
          </cell>
          <cell r="F432">
            <v>3678</v>
          </cell>
          <cell r="G432">
            <v>3679</v>
          </cell>
          <cell r="H432">
            <v>3603</v>
          </cell>
          <cell r="I432">
            <v>469042</v>
          </cell>
          <cell r="J432">
            <v>1718329146.45</v>
          </cell>
          <cell r="K432">
            <v>44816</v>
          </cell>
          <cell r="L432">
            <v>44503</v>
          </cell>
        </row>
        <row r="433">
          <cell r="A433" t="str">
            <v>DIVOPPBEES</v>
          </cell>
          <cell r="B433" t="str">
            <v>EQ</v>
          </cell>
          <cell r="C433">
            <v>48.65</v>
          </cell>
          <cell r="D433">
            <v>48.65</v>
          </cell>
          <cell r="E433">
            <v>45.6</v>
          </cell>
          <cell r="F433">
            <v>46.79</v>
          </cell>
          <cell r="G433">
            <v>46.84</v>
          </cell>
          <cell r="H433">
            <v>46.36</v>
          </cell>
          <cell r="I433">
            <v>10497</v>
          </cell>
          <cell r="J433">
            <v>488161.03</v>
          </cell>
          <cell r="K433">
            <v>44816</v>
          </cell>
          <cell r="L433">
            <v>294</v>
          </cell>
        </row>
        <row r="434">
          <cell r="A434" t="str">
            <v>DIXON</v>
          </cell>
          <cell r="B434" t="str">
            <v>EQ</v>
          </cell>
          <cell r="C434">
            <v>4540.05</v>
          </cell>
          <cell r="D434">
            <v>4580</v>
          </cell>
          <cell r="E434">
            <v>4473</v>
          </cell>
          <cell r="F434">
            <v>4497.55</v>
          </cell>
          <cell r="G434">
            <v>4501</v>
          </cell>
          <cell r="H434">
            <v>4540.05</v>
          </cell>
          <cell r="I434">
            <v>243129</v>
          </cell>
          <cell r="J434">
            <v>1096710018.5999999</v>
          </cell>
          <cell r="K434">
            <v>44816</v>
          </cell>
          <cell r="L434">
            <v>26020</v>
          </cell>
        </row>
        <row r="435">
          <cell r="A435" t="str">
            <v>DLF</v>
          </cell>
          <cell r="B435" t="str">
            <v>EQ</v>
          </cell>
          <cell r="C435">
            <v>398.4</v>
          </cell>
          <cell r="D435">
            <v>411.2</v>
          </cell>
          <cell r="E435">
            <v>395.8</v>
          </cell>
          <cell r="F435">
            <v>409.6</v>
          </cell>
          <cell r="G435">
            <v>408</v>
          </cell>
          <cell r="H435">
            <v>396.9</v>
          </cell>
          <cell r="I435">
            <v>9496756</v>
          </cell>
          <cell r="J435">
            <v>3852964741.8499999</v>
          </cell>
          <cell r="K435">
            <v>44816</v>
          </cell>
          <cell r="L435">
            <v>100023</v>
          </cell>
        </row>
        <row r="436">
          <cell r="A436" t="str">
            <v>DLINKINDIA</v>
          </cell>
          <cell r="B436" t="str">
            <v>EQ</v>
          </cell>
          <cell r="C436">
            <v>184</v>
          </cell>
          <cell r="D436">
            <v>191.7</v>
          </cell>
          <cell r="E436">
            <v>184</v>
          </cell>
          <cell r="F436">
            <v>187</v>
          </cell>
          <cell r="G436">
            <v>187.55</v>
          </cell>
          <cell r="H436">
            <v>184.1</v>
          </cell>
          <cell r="I436">
            <v>335997</v>
          </cell>
          <cell r="J436">
            <v>63063679.600000001</v>
          </cell>
          <cell r="K436">
            <v>44816</v>
          </cell>
          <cell r="L436">
            <v>5977</v>
          </cell>
        </row>
        <row r="437">
          <cell r="A437" t="str">
            <v>DMART</v>
          </cell>
          <cell r="B437" t="str">
            <v>EQ</v>
          </cell>
          <cell r="C437">
            <v>4440</v>
          </cell>
          <cell r="D437">
            <v>4475</v>
          </cell>
          <cell r="E437">
            <v>4400</v>
          </cell>
          <cell r="F437">
            <v>4443.95</v>
          </cell>
          <cell r="G437">
            <v>4449.95</v>
          </cell>
          <cell r="H437">
            <v>4386.1000000000004</v>
          </cell>
          <cell r="I437">
            <v>252381</v>
          </cell>
          <cell r="J437">
            <v>1120465947.3499999</v>
          </cell>
          <cell r="K437">
            <v>44816</v>
          </cell>
          <cell r="L437">
            <v>39965</v>
          </cell>
        </row>
        <row r="438">
          <cell r="A438" t="str">
            <v>DNAMEDIA</v>
          </cell>
          <cell r="B438" t="str">
            <v>BE</v>
          </cell>
          <cell r="C438">
            <v>3.5</v>
          </cell>
          <cell r="D438">
            <v>3.55</v>
          </cell>
          <cell r="E438">
            <v>3.4</v>
          </cell>
          <cell r="F438">
            <v>3.55</v>
          </cell>
          <cell r="G438">
            <v>3.55</v>
          </cell>
          <cell r="H438">
            <v>3.4</v>
          </cell>
          <cell r="I438">
            <v>78364</v>
          </cell>
          <cell r="J438">
            <v>276850.65000000002</v>
          </cell>
          <cell r="K438">
            <v>44816</v>
          </cell>
          <cell r="L438">
            <v>163</v>
          </cell>
        </row>
        <row r="439">
          <cell r="A439" t="str">
            <v>DODLA</v>
          </cell>
          <cell r="B439" t="str">
            <v>EQ</v>
          </cell>
          <cell r="C439">
            <v>562</v>
          </cell>
          <cell r="D439">
            <v>562</v>
          </cell>
          <cell r="E439">
            <v>535.95000000000005</v>
          </cell>
          <cell r="F439">
            <v>541.1</v>
          </cell>
          <cell r="G439">
            <v>540</v>
          </cell>
          <cell r="H439">
            <v>553.65</v>
          </cell>
          <cell r="I439">
            <v>70818</v>
          </cell>
          <cell r="J439">
            <v>39109614.799999997</v>
          </cell>
          <cell r="K439">
            <v>44816</v>
          </cell>
          <cell r="L439">
            <v>2910</v>
          </cell>
        </row>
        <row r="440">
          <cell r="A440" t="str">
            <v>DOLATALGO</v>
          </cell>
          <cell r="B440" t="str">
            <v>EQ</v>
          </cell>
          <cell r="C440">
            <v>71</v>
          </cell>
          <cell r="D440">
            <v>72.3</v>
          </cell>
          <cell r="E440">
            <v>70.5</v>
          </cell>
          <cell r="F440">
            <v>71.2</v>
          </cell>
          <cell r="G440">
            <v>71</v>
          </cell>
          <cell r="H440">
            <v>70.95</v>
          </cell>
          <cell r="I440">
            <v>138882</v>
          </cell>
          <cell r="J440">
            <v>9919846.9000000004</v>
          </cell>
          <cell r="K440">
            <v>44816</v>
          </cell>
          <cell r="L440">
            <v>1671</v>
          </cell>
        </row>
        <row r="441">
          <cell r="A441" t="str">
            <v>DOLLAR</v>
          </cell>
          <cell r="B441" t="str">
            <v>EQ</v>
          </cell>
          <cell r="C441">
            <v>472.5</v>
          </cell>
          <cell r="D441">
            <v>506</v>
          </cell>
          <cell r="E441">
            <v>470.15</v>
          </cell>
          <cell r="F441">
            <v>500.9</v>
          </cell>
          <cell r="G441">
            <v>504</v>
          </cell>
          <cell r="H441">
            <v>469.2</v>
          </cell>
          <cell r="I441">
            <v>526394</v>
          </cell>
          <cell r="J441">
            <v>258618735.65000001</v>
          </cell>
          <cell r="K441">
            <v>44816</v>
          </cell>
          <cell r="L441">
            <v>13568</v>
          </cell>
        </row>
        <row r="442">
          <cell r="A442" t="str">
            <v>DONEAR</v>
          </cell>
          <cell r="B442" t="str">
            <v>EQ</v>
          </cell>
          <cell r="C442">
            <v>61.25</v>
          </cell>
          <cell r="D442">
            <v>63.75</v>
          </cell>
          <cell r="E442">
            <v>61.25</v>
          </cell>
          <cell r="F442">
            <v>61.85</v>
          </cell>
          <cell r="G442">
            <v>61.4</v>
          </cell>
          <cell r="H442">
            <v>61.1</v>
          </cell>
          <cell r="I442">
            <v>127941</v>
          </cell>
          <cell r="J442">
            <v>7957567.75</v>
          </cell>
          <cell r="K442">
            <v>44816</v>
          </cell>
          <cell r="L442">
            <v>1443</v>
          </cell>
        </row>
        <row r="443">
          <cell r="A443" t="str">
            <v>DPABHUSHAN</v>
          </cell>
          <cell r="B443" t="str">
            <v>EQ</v>
          </cell>
          <cell r="C443">
            <v>411.3</v>
          </cell>
          <cell r="D443">
            <v>445.5</v>
          </cell>
          <cell r="E443">
            <v>410</v>
          </cell>
          <cell r="F443">
            <v>423.3</v>
          </cell>
          <cell r="G443">
            <v>423.65</v>
          </cell>
          <cell r="H443">
            <v>404.1</v>
          </cell>
          <cell r="I443">
            <v>57551</v>
          </cell>
          <cell r="J443">
            <v>24454051.949999999</v>
          </cell>
          <cell r="K443">
            <v>44816</v>
          </cell>
          <cell r="L443">
            <v>1815</v>
          </cell>
        </row>
        <row r="444">
          <cell r="A444" t="str">
            <v>DPSCLTD</v>
          </cell>
          <cell r="B444" t="str">
            <v>EQ</v>
          </cell>
          <cell r="C444">
            <v>15.4</v>
          </cell>
          <cell r="D444">
            <v>15.65</v>
          </cell>
          <cell r="E444">
            <v>14.7</v>
          </cell>
          <cell r="F444">
            <v>14.9</v>
          </cell>
          <cell r="G444">
            <v>14.95</v>
          </cell>
          <cell r="H444">
            <v>15.05</v>
          </cell>
          <cell r="I444">
            <v>207943</v>
          </cell>
          <cell r="J444">
            <v>3148838.3</v>
          </cell>
          <cell r="K444">
            <v>44816</v>
          </cell>
          <cell r="L444">
            <v>1051</v>
          </cell>
        </row>
        <row r="445">
          <cell r="A445" t="str">
            <v>DPWIRES</v>
          </cell>
          <cell r="B445" t="str">
            <v>EQ</v>
          </cell>
          <cell r="C445">
            <v>473.5</v>
          </cell>
          <cell r="D445">
            <v>473.5</v>
          </cell>
          <cell r="E445">
            <v>446</v>
          </cell>
          <cell r="F445">
            <v>456.1</v>
          </cell>
          <cell r="G445">
            <v>456</v>
          </cell>
          <cell r="H445">
            <v>473.5</v>
          </cell>
          <cell r="I445">
            <v>86144</v>
          </cell>
          <cell r="J445">
            <v>39484916.100000001</v>
          </cell>
          <cell r="K445">
            <v>44816</v>
          </cell>
          <cell r="L445">
            <v>4257</v>
          </cell>
        </row>
        <row r="446">
          <cell r="A446" t="str">
            <v>DRCSYSTEMS</v>
          </cell>
          <cell r="B446" t="str">
            <v>EQ</v>
          </cell>
          <cell r="C446">
            <v>43.2</v>
          </cell>
          <cell r="D446">
            <v>43.2</v>
          </cell>
          <cell r="E446">
            <v>43.2</v>
          </cell>
          <cell r="F446">
            <v>43.2</v>
          </cell>
          <cell r="G446">
            <v>43.2</v>
          </cell>
          <cell r="H446">
            <v>41.15</v>
          </cell>
          <cell r="I446">
            <v>5359</v>
          </cell>
          <cell r="J446">
            <v>231508.8</v>
          </cell>
          <cell r="K446">
            <v>44816</v>
          </cell>
          <cell r="L446">
            <v>47</v>
          </cell>
        </row>
        <row r="447">
          <cell r="A447" t="str">
            <v>DREAMFOLKS</v>
          </cell>
          <cell r="B447" t="str">
            <v>EQ</v>
          </cell>
          <cell r="C447">
            <v>429</v>
          </cell>
          <cell r="D447">
            <v>429.05</v>
          </cell>
          <cell r="E447">
            <v>404.8</v>
          </cell>
          <cell r="F447">
            <v>407.75</v>
          </cell>
          <cell r="G447">
            <v>406.7</v>
          </cell>
          <cell r="H447">
            <v>430.4</v>
          </cell>
          <cell r="I447">
            <v>1848396</v>
          </cell>
          <cell r="J447">
            <v>763742171.79999995</v>
          </cell>
          <cell r="K447">
            <v>44816</v>
          </cell>
          <cell r="L447">
            <v>36822</v>
          </cell>
        </row>
        <row r="448">
          <cell r="A448" t="str">
            <v>DREDGECORP</v>
          </cell>
          <cell r="B448" t="str">
            <v>EQ</v>
          </cell>
          <cell r="C448">
            <v>312.55</v>
          </cell>
          <cell r="D448">
            <v>318</v>
          </cell>
          <cell r="E448">
            <v>312</v>
          </cell>
          <cell r="F448">
            <v>312.85000000000002</v>
          </cell>
          <cell r="G448">
            <v>312.60000000000002</v>
          </cell>
          <cell r="H448">
            <v>311.60000000000002</v>
          </cell>
          <cell r="I448">
            <v>42913</v>
          </cell>
          <cell r="J448">
            <v>13489773.699999999</v>
          </cell>
          <cell r="K448">
            <v>44816</v>
          </cell>
          <cell r="L448">
            <v>1744</v>
          </cell>
        </row>
        <row r="449">
          <cell r="A449" t="str">
            <v>DRREDDY</v>
          </cell>
          <cell r="B449" t="str">
            <v>EQ</v>
          </cell>
          <cell r="C449">
            <v>4260</v>
          </cell>
          <cell r="D449">
            <v>4300</v>
          </cell>
          <cell r="E449">
            <v>4244.7</v>
          </cell>
          <cell r="F449">
            <v>4261.1499999999996</v>
          </cell>
          <cell r="G449">
            <v>4258.75</v>
          </cell>
          <cell r="H449">
            <v>4255.1000000000004</v>
          </cell>
          <cell r="I449">
            <v>252549</v>
          </cell>
          <cell r="J449">
            <v>1076889640.8</v>
          </cell>
          <cell r="K449">
            <v>44816</v>
          </cell>
          <cell r="L449">
            <v>30679</v>
          </cell>
        </row>
        <row r="450">
          <cell r="A450" t="str">
            <v>DSPN50ETF</v>
          </cell>
          <cell r="B450" t="str">
            <v>EQ</v>
          </cell>
          <cell r="C450">
            <v>184.4</v>
          </cell>
          <cell r="D450">
            <v>184.4</v>
          </cell>
          <cell r="E450">
            <v>180.38</v>
          </cell>
          <cell r="F450">
            <v>181.33</v>
          </cell>
          <cell r="G450">
            <v>181.25</v>
          </cell>
          <cell r="H450">
            <v>180.12</v>
          </cell>
          <cell r="I450">
            <v>48920</v>
          </cell>
          <cell r="J450">
            <v>8850832.5399999991</v>
          </cell>
          <cell r="K450">
            <v>44816</v>
          </cell>
          <cell r="L450">
            <v>125</v>
          </cell>
        </row>
        <row r="451">
          <cell r="A451" t="str">
            <v>DSPNEWETF</v>
          </cell>
          <cell r="B451" t="str">
            <v>EQ</v>
          </cell>
          <cell r="C451">
            <v>208.99</v>
          </cell>
          <cell r="D451">
            <v>209.75</v>
          </cell>
          <cell r="E451">
            <v>207.01</v>
          </cell>
          <cell r="F451">
            <v>208.57</v>
          </cell>
          <cell r="G451">
            <v>208</v>
          </cell>
          <cell r="H451">
            <v>207.44</v>
          </cell>
          <cell r="I451">
            <v>39235</v>
          </cell>
          <cell r="J451">
            <v>8177695.6699999999</v>
          </cell>
          <cell r="K451">
            <v>44816</v>
          </cell>
          <cell r="L451">
            <v>193</v>
          </cell>
        </row>
        <row r="452">
          <cell r="A452" t="str">
            <v>DSPQ50ETF</v>
          </cell>
          <cell r="B452" t="str">
            <v>EQ</v>
          </cell>
          <cell r="C452">
            <v>174.9</v>
          </cell>
          <cell r="D452">
            <v>175.55</v>
          </cell>
          <cell r="E452">
            <v>171.2</v>
          </cell>
          <cell r="F452">
            <v>175.18</v>
          </cell>
          <cell r="G452">
            <v>175.3</v>
          </cell>
          <cell r="H452">
            <v>173.92</v>
          </cell>
          <cell r="I452">
            <v>10154</v>
          </cell>
          <cell r="J452">
            <v>1775593.31</v>
          </cell>
          <cell r="K452">
            <v>44816</v>
          </cell>
          <cell r="L452">
            <v>194</v>
          </cell>
        </row>
        <row r="453">
          <cell r="A453" t="str">
            <v>DSPSILVETF</v>
          </cell>
          <cell r="B453" t="str">
            <v>EQ</v>
          </cell>
          <cell r="C453">
            <v>54.59</v>
          </cell>
          <cell r="D453">
            <v>55.45</v>
          </cell>
          <cell r="E453">
            <v>54.47</v>
          </cell>
          <cell r="F453">
            <v>55.15</v>
          </cell>
          <cell r="G453">
            <v>55.15</v>
          </cell>
          <cell r="H453">
            <v>54.5</v>
          </cell>
          <cell r="I453">
            <v>1962</v>
          </cell>
          <cell r="J453">
            <v>107417.55</v>
          </cell>
          <cell r="K453">
            <v>44816</v>
          </cell>
          <cell r="L453">
            <v>40</v>
          </cell>
        </row>
        <row r="454">
          <cell r="A454" t="str">
            <v>DSSL</v>
          </cell>
          <cell r="B454" t="str">
            <v>BE</v>
          </cell>
          <cell r="C454">
            <v>284.75</v>
          </cell>
          <cell r="D454">
            <v>290</v>
          </cell>
          <cell r="E454">
            <v>280</v>
          </cell>
          <cell r="F454">
            <v>283.85000000000002</v>
          </cell>
          <cell r="G454">
            <v>284.5</v>
          </cell>
          <cell r="H454">
            <v>284.75</v>
          </cell>
          <cell r="I454">
            <v>10219</v>
          </cell>
          <cell r="J454">
            <v>2912585.05</v>
          </cell>
          <cell r="K454">
            <v>44816</v>
          </cell>
          <cell r="L454">
            <v>279</v>
          </cell>
        </row>
        <row r="455">
          <cell r="A455" t="str">
            <v>DTIL</v>
          </cell>
          <cell r="B455" t="str">
            <v>EQ</v>
          </cell>
          <cell r="C455">
            <v>216</v>
          </cell>
          <cell r="D455">
            <v>224</v>
          </cell>
          <cell r="E455">
            <v>216</v>
          </cell>
          <cell r="F455">
            <v>221.45</v>
          </cell>
          <cell r="G455">
            <v>221.05</v>
          </cell>
          <cell r="H455">
            <v>218.9</v>
          </cell>
          <cell r="I455">
            <v>4133</v>
          </cell>
          <cell r="J455">
            <v>913796.15</v>
          </cell>
          <cell r="K455">
            <v>44816</v>
          </cell>
          <cell r="L455">
            <v>247</v>
          </cell>
        </row>
        <row r="456">
          <cell r="A456" t="str">
            <v>DUCON</v>
          </cell>
          <cell r="B456" t="str">
            <v>EQ</v>
          </cell>
          <cell r="C456">
            <v>15.3</v>
          </cell>
          <cell r="D456">
            <v>15.95</v>
          </cell>
          <cell r="E456">
            <v>14.75</v>
          </cell>
          <cell r="F456">
            <v>15.3</v>
          </cell>
          <cell r="G456">
            <v>14.8</v>
          </cell>
          <cell r="H456">
            <v>14.8</v>
          </cell>
          <cell r="I456">
            <v>1801253</v>
          </cell>
          <cell r="J456">
            <v>27299669.300000001</v>
          </cell>
          <cell r="K456">
            <v>44816</v>
          </cell>
          <cell r="L456">
            <v>1923</v>
          </cell>
        </row>
        <row r="457">
          <cell r="A457" t="str">
            <v>DVL</v>
          </cell>
          <cell r="B457" t="str">
            <v>EQ</v>
          </cell>
          <cell r="C457">
            <v>258</v>
          </cell>
          <cell r="D457">
            <v>258.95</v>
          </cell>
          <cell r="E457">
            <v>252.05</v>
          </cell>
          <cell r="F457">
            <v>255.2</v>
          </cell>
          <cell r="G457">
            <v>255.15</v>
          </cell>
          <cell r="H457">
            <v>253.25</v>
          </cell>
          <cell r="I457">
            <v>20064</v>
          </cell>
          <cell r="J457">
            <v>5137051.45</v>
          </cell>
          <cell r="K457">
            <v>44816</v>
          </cell>
          <cell r="L457">
            <v>977</v>
          </cell>
        </row>
        <row r="458">
          <cell r="A458" t="str">
            <v>DWARKESH</v>
          </cell>
          <cell r="B458" t="str">
            <v>EQ</v>
          </cell>
          <cell r="C458">
            <v>104</v>
          </cell>
          <cell r="D458">
            <v>105.55</v>
          </cell>
          <cell r="E458">
            <v>103.6</v>
          </cell>
          <cell r="F458">
            <v>103.8</v>
          </cell>
          <cell r="G458">
            <v>103.75</v>
          </cell>
          <cell r="H458">
            <v>104.1</v>
          </cell>
          <cell r="I458">
            <v>601053</v>
          </cell>
          <cell r="J458">
            <v>62695295.450000003</v>
          </cell>
          <cell r="K458">
            <v>44816</v>
          </cell>
          <cell r="L458">
            <v>5752</v>
          </cell>
        </row>
        <row r="459">
          <cell r="A459" t="str">
            <v>DYCL</v>
          </cell>
          <cell r="B459" t="str">
            <v>EQ</v>
          </cell>
          <cell r="C459">
            <v>164</v>
          </cell>
          <cell r="D459">
            <v>167.45</v>
          </cell>
          <cell r="E459">
            <v>160.75</v>
          </cell>
          <cell r="F459">
            <v>161.85</v>
          </cell>
          <cell r="G459">
            <v>161</v>
          </cell>
          <cell r="H459">
            <v>164</v>
          </cell>
          <cell r="I459">
            <v>22387</v>
          </cell>
          <cell r="J459">
            <v>3642223.4</v>
          </cell>
          <cell r="K459">
            <v>44816</v>
          </cell>
          <cell r="L459">
            <v>555</v>
          </cell>
        </row>
        <row r="460">
          <cell r="A460" t="str">
            <v>DYNAMATECH</v>
          </cell>
          <cell r="B460" t="str">
            <v>EQ</v>
          </cell>
          <cell r="C460">
            <v>2260.1</v>
          </cell>
          <cell r="D460">
            <v>2290.4499999999998</v>
          </cell>
          <cell r="E460">
            <v>2250.0500000000002</v>
          </cell>
          <cell r="F460">
            <v>2260.1999999999998</v>
          </cell>
          <cell r="G460">
            <v>2250.0500000000002</v>
          </cell>
          <cell r="H460">
            <v>2245.5</v>
          </cell>
          <cell r="I460">
            <v>5682</v>
          </cell>
          <cell r="J460">
            <v>12886520.5</v>
          </cell>
          <cell r="K460">
            <v>44816</v>
          </cell>
          <cell r="L460">
            <v>668</v>
          </cell>
        </row>
        <row r="461">
          <cell r="A461" t="str">
            <v>DYNPRO</v>
          </cell>
          <cell r="B461" t="str">
            <v>EQ</v>
          </cell>
          <cell r="C461">
            <v>343.05</v>
          </cell>
          <cell r="D461">
            <v>347.4</v>
          </cell>
          <cell r="E461">
            <v>332</v>
          </cell>
          <cell r="F461">
            <v>335.65</v>
          </cell>
          <cell r="G461">
            <v>335.95</v>
          </cell>
          <cell r="H461">
            <v>343.05</v>
          </cell>
          <cell r="I461">
            <v>44381</v>
          </cell>
          <cell r="J461">
            <v>15037951.1</v>
          </cell>
          <cell r="K461">
            <v>44816</v>
          </cell>
          <cell r="L461">
            <v>1690</v>
          </cell>
        </row>
        <row r="462">
          <cell r="A462" t="str">
            <v>E2E</v>
          </cell>
          <cell r="B462" t="str">
            <v>BE</v>
          </cell>
          <cell r="C462">
            <v>200.6</v>
          </cell>
          <cell r="D462">
            <v>206.4</v>
          </cell>
          <cell r="E462">
            <v>190.2</v>
          </cell>
          <cell r="F462">
            <v>205.05</v>
          </cell>
          <cell r="G462">
            <v>205.7</v>
          </cell>
          <cell r="H462">
            <v>197.6</v>
          </cell>
          <cell r="I462">
            <v>5430</v>
          </cell>
          <cell r="J462">
            <v>1105306.25</v>
          </cell>
          <cell r="K462">
            <v>44816</v>
          </cell>
          <cell r="L462">
            <v>110</v>
          </cell>
        </row>
        <row r="463">
          <cell r="A463" t="str">
            <v>EASEMYTRIP</v>
          </cell>
          <cell r="B463" t="str">
            <v>EQ</v>
          </cell>
          <cell r="C463">
            <v>396.95</v>
          </cell>
          <cell r="D463">
            <v>401.9</v>
          </cell>
          <cell r="E463">
            <v>391.55</v>
          </cell>
          <cell r="F463">
            <v>395.3</v>
          </cell>
          <cell r="G463">
            <v>398</v>
          </cell>
          <cell r="H463">
            <v>393.8</v>
          </cell>
          <cell r="I463">
            <v>1074034</v>
          </cell>
          <cell r="J463">
            <v>424634310.69999999</v>
          </cell>
          <cell r="K463">
            <v>44816</v>
          </cell>
          <cell r="L463">
            <v>32931</v>
          </cell>
        </row>
        <row r="464">
          <cell r="A464" t="str">
            <v>EASTSILK</v>
          </cell>
          <cell r="B464" t="str">
            <v>BE</v>
          </cell>
          <cell r="C464">
            <v>4.0999999999999996</v>
          </cell>
          <cell r="D464">
            <v>4.1500000000000004</v>
          </cell>
          <cell r="E464">
            <v>4.05</v>
          </cell>
          <cell r="F464">
            <v>4.1500000000000004</v>
          </cell>
          <cell r="G464">
            <v>4.1500000000000004</v>
          </cell>
          <cell r="H464">
            <v>4</v>
          </cell>
          <cell r="I464">
            <v>78466</v>
          </cell>
          <cell r="J464">
            <v>321643.15000000002</v>
          </cell>
          <cell r="K464">
            <v>44816</v>
          </cell>
          <cell r="L464">
            <v>167</v>
          </cell>
        </row>
        <row r="465">
          <cell r="A465" t="str">
            <v>EBANK</v>
          </cell>
          <cell r="B465" t="str">
            <v>EQ</v>
          </cell>
          <cell r="C465">
            <v>4399</v>
          </cell>
          <cell r="D465">
            <v>4499.99</v>
          </cell>
          <cell r="E465">
            <v>4245</v>
          </cell>
          <cell r="F465">
            <v>4346.66</v>
          </cell>
          <cell r="G465">
            <v>4340</v>
          </cell>
          <cell r="H465">
            <v>4301</v>
          </cell>
          <cell r="I465">
            <v>138</v>
          </cell>
          <cell r="J465">
            <v>608759.22</v>
          </cell>
          <cell r="K465">
            <v>44816</v>
          </cell>
          <cell r="L465">
            <v>46</v>
          </cell>
        </row>
        <row r="466">
          <cell r="A466" t="str">
            <v>EBBETF0423</v>
          </cell>
          <cell r="B466" t="str">
            <v>EQ</v>
          </cell>
          <cell r="C466">
            <v>1188.98</v>
          </cell>
          <cell r="D466">
            <v>1188.99</v>
          </cell>
          <cell r="E466">
            <v>1187.0999999999999</v>
          </cell>
          <cell r="F466">
            <v>1188</v>
          </cell>
          <cell r="G466">
            <v>1188</v>
          </cell>
          <cell r="H466">
            <v>1188.99</v>
          </cell>
          <cell r="I466">
            <v>4993</v>
          </cell>
          <cell r="J466">
            <v>5931314.2699999996</v>
          </cell>
          <cell r="K466">
            <v>44816</v>
          </cell>
          <cell r="L466">
            <v>92</v>
          </cell>
        </row>
        <row r="467">
          <cell r="A467" t="str">
            <v>EBBETF0425</v>
          </cell>
          <cell r="B467" t="str">
            <v>EQ</v>
          </cell>
          <cell r="C467">
            <v>1087</v>
          </cell>
          <cell r="D467">
            <v>1087</v>
          </cell>
          <cell r="E467">
            <v>1084.56</v>
          </cell>
          <cell r="F467">
            <v>1086.68</v>
          </cell>
          <cell r="G467">
            <v>1086</v>
          </cell>
          <cell r="H467">
            <v>1086.6300000000001</v>
          </cell>
          <cell r="I467">
            <v>4471</v>
          </cell>
          <cell r="J467">
            <v>4852854.9800000004</v>
          </cell>
          <cell r="K467">
            <v>44816</v>
          </cell>
          <cell r="L467">
            <v>104</v>
          </cell>
        </row>
        <row r="468">
          <cell r="A468" t="str">
            <v>EBBETF0430</v>
          </cell>
          <cell r="B468" t="str">
            <v>EQ</v>
          </cell>
          <cell r="C468">
            <v>1224.4000000000001</v>
          </cell>
          <cell r="D468">
            <v>1224.99</v>
          </cell>
          <cell r="E468">
            <v>1204.0999999999999</v>
          </cell>
          <cell r="F468">
            <v>1224.97</v>
          </cell>
          <cell r="G468">
            <v>1224.8900000000001</v>
          </cell>
          <cell r="H468">
            <v>1221.3499999999999</v>
          </cell>
          <cell r="I468">
            <v>17842</v>
          </cell>
          <cell r="J468">
            <v>21804549.75</v>
          </cell>
          <cell r="K468">
            <v>44816</v>
          </cell>
          <cell r="L468">
            <v>324</v>
          </cell>
        </row>
        <row r="469">
          <cell r="A469" t="str">
            <v>EBBETF0431</v>
          </cell>
          <cell r="B469" t="str">
            <v>EQ</v>
          </cell>
          <cell r="C469">
            <v>1090</v>
          </cell>
          <cell r="D469">
            <v>1092.19</v>
          </cell>
          <cell r="E469">
            <v>1088.0899999999999</v>
          </cell>
          <cell r="F469">
            <v>1088.83</v>
          </cell>
          <cell r="G469">
            <v>1088.2</v>
          </cell>
          <cell r="H469">
            <v>1091.0899999999999</v>
          </cell>
          <cell r="I469">
            <v>6814</v>
          </cell>
          <cell r="J469">
            <v>7428452.9699999997</v>
          </cell>
          <cell r="K469">
            <v>44816</v>
          </cell>
          <cell r="L469">
            <v>154</v>
          </cell>
        </row>
        <row r="470">
          <cell r="A470" t="str">
            <v>ECLERX</v>
          </cell>
          <cell r="B470" t="str">
            <v>EQ</v>
          </cell>
          <cell r="C470">
            <v>2231</v>
          </cell>
          <cell r="D470">
            <v>2275.0500000000002</v>
          </cell>
          <cell r="E470">
            <v>2220</v>
          </cell>
          <cell r="F470">
            <v>2231.0500000000002</v>
          </cell>
          <cell r="G470">
            <v>2231</v>
          </cell>
          <cell r="H470">
            <v>2227.25</v>
          </cell>
          <cell r="I470">
            <v>37718</v>
          </cell>
          <cell r="J470">
            <v>84968163.599999994</v>
          </cell>
          <cell r="K470">
            <v>44816</v>
          </cell>
          <cell r="L470">
            <v>4760</v>
          </cell>
        </row>
        <row r="471">
          <cell r="A471" t="str">
            <v>EDELWEISS</v>
          </cell>
          <cell r="B471" t="str">
            <v>EQ</v>
          </cell>
          <cell r="C471">
            <v>66</v>
          </cell>
          <cell r="D471">
            <v>69.95</v>
          </cell>
          <cell r="E471">
            <v>65.5</v>
          </cell>
          <cell r="F471">
            <v>67.75</v>
          </cell>
          <cell r="G471">
            <v>68.099999999999994</v>
          </cell>
          <cell r="H471">
            <v>65.45</v>
          </cell>
          <cell r="I471">
            <v>7676175</v>
          </cell>
          <cell r="J471">
            <v>524569610.5</v>
          </cell>
          <cell r="K471">
            <v>44816</v>
          </cell>
          <cell r="L471">
            <v>21520</v>
          </cell>
        </row>
        <row r="472">
          <cell r="A472" t="str">
            <v>EICHERMOT</v>
          </cell>
          <cell r="B472" t="str">
            <v>EQ</v>
          </cell>
          <cell r="C472">
            <v>3484</v>
          </cell>
          <cell r="D472">
            <v>3553</v>
          </cell>
          <cell r="E472">
            <v>3465.1</v>
          </cell>
          <cell r="F472">
            <v>3538.95</v>
          </cell>
          <cell r="G472">
            <v>3537.55</v>
          </cell>
          <cell r="H472">
            <v>3473.15</v>
          </cell>
          <cell r="I472">
            <v>761569</v>
          </cell>
          <cell r="J472">
            <v>2680977796.3000002</v>
          </cell>
          <cell r="K472">
            <v>44816</v>
          </cell>
          <cell r="L472">
            <v>43429</v>
          </cell>
        </row>
        <row r="473">
          <cell r="A473" t="str">
            <v>EIDPARRY</v>
          </cell>
          <cell r="B473" t="str">
            <v>EQ</v>
          </cell>
          <cell r="C473">
            <v>552</v>
          </cell>
          <cell r="D473">
            <v>564.4</v>
          </cell>
          <cell r="E473">
            <v>552</v>
          </cell>
          <cell r="F473">
            <v>557</v>
          </cell>
          <cell r="G473">
            <v>555</v>
          </cell>
          <cell r="H473">
            <v>549.54999999999995</v>
          </cell>
          <cell r="I473">
            <v>179712</v>
          </cell>
          <cell r="J473">
            <v>100445376.2</v>
          </cell>
          <cell r="K473">
            <v>44816</v>
          </cell>
          <cell r="L473">
            <v>8826</v>
          </cell>
        </row>
        <row r="474">
          <cell r="A474" t="str">
            <v>EIFFL</v>
          </cell>
          <cell r="B474" t="str">
            <v>EQ</v>
          </cell>
          <cell r="C474">
            <v>174</v>
          </cell>
          <cell r="D474">
            <v>191.5</v>
          </cell>
          <cell r="E474">
            <v>158.05000000000001</v>
          </cell>
          <cell r="F474">
            <v>179</v>
          </cell>
          <cell r="G474">
            <v>178</v>
          </cell>
          <cell r="H474">
            <v>174.1</v>
          </cell>
          <cell r="I474">
            <v>257774</v>
          </cell>
          <cell r="J474">
            <v>46457415.25</v>
          </cell>
          <cell r="K474">
            <v>44816</v>
          </cell>
          <cell r="L474">
            <v>3852</v>
          </cell>
        </row>
        <row r="475">
          <cell r="A475" t="str">
            <v>EIHAHOTELS</v>
          </cell>
          <cell r="B475" t="str">
            <v>EQ</v>
          </cell>
          <cell r="C475">
            <v>460.45</v>
          </cell>
          <cell r="D475">
            <v>468.95</v>
          </cell>
          <cell r="E475">
            <v>458</v>
          </cell>
          <cell r="F475">
            <v>461.85</v>
          </cell>
          <cell r="G475">
            <v>463.8</v>
          </cell>
          <cell r="H475">
            <v>458.15</v>
          </cell>
          <cell r="I475">
            <v>27231</v>
          </cell>
          <cell r="J475">
            <v>12654555.1</v>
          </cell>
          <cell r="K475">
            <v>44816</v>
          </cell>
          <cell r="L475">
            <v>1378</v>
          </cell>
        </row>
        <row r="476">
          <cell r="A476" t="str">
            <v>EIHOTEL</v>
          </cell>
          <cell r="B476" t="str">
            <v>EQ</v>
          </cell>
          <cell r="C476">
            <v>189.5</v>
          </cell>
          <cell r="D476">
            <v>193.95</v>
          </cell>
          <cell r="E476">
            <v>185.7</v>
          </cell>
          <cell r="F476">
            <v>187</v>
          </cell>
          <cell r="G476">
            <v>186.9</v>
          </cell>
          <cell r="H476">
            <v>188.7</v>
          </cell>
          <cell r="I476">
            <v>472463</v>
          </cell>
          <cell r="J476">
            <v>89554596.799999997</v>
          </cell>
          <cell r="K476">
            <v>44816</v>
          </cell>
          <cell r="L476">
            <v>7993</v>
          </cell>
        </row>
        <row r="477">
          <cell r="A477" t="str">
            <v>EIMCOELECO</v>
          </cell>
          <cell r="B477" t="str">
            <v>EQ</v>
          </cell>
          <cell r="C477">
            <v>374.55</v>
          </cell>
          <cell r="D477">
            <v>374.55</v>
          </cell>
          <cell r="E477">
            <v>362.6</v>
          </cell>
          <cell r="F477">
            <v>365.85</v>
          </cell>
          <cell r="G477">
            <v>366.75</v>
          </cell>
          <cell r="H477">
            <v>369.3</v>
          </cell>
          <cell r="I477">
            <v>3946</v>
          </cell>
          <cell r="J477">
            <v>1446301.7</v>
          </cell>
          <cell r="K477">
            <v>44816</v>
          </cell>
          <cell r="L477">
            <v>284</v>
          </cell>
        </row>
        <row r="478">
          <cell r="A478" t="str">
            <v>EKC</v>
          </cell>
          <cell r="B478" t="str">
            <v>EQ</v>
          </cell>
          <cell r="C478">
            <v>118</v>
          </cell>
          <cell r="D478">
            <v>128.4</v>
          </cell>
          <cell r="E478">
            <v>117</v>
          </cell>
          <cell r="F478">
            <v>123.4</v>
          </cell>
          <cell r="G478">
            <v>123.75</v>
          </cell>
          <cell r="H478">
            <v>117.1</v>
          </cell>
          <cell r="I478">
            <v>1862911</v>
          </cell>
          <cell r="J478">
            <v>229641405.05000001</v>
          </cell>
          <cell r="K478">
            <v>44816</v>
          </cell>
          <cell r="L478">
            <v>14274</v>
          </cell>
        </row>
        <row r="479">
          <cell r="A479" t="str">
            <v>ELDEHSG</v>
          </cell>
          <cell r="B479" t="str">
            <v>EQ</v>
          </cell>
          <cell r="C479">
            <v>698.3</v>
          </cell>
          <cell r="D479">
            <v>705.9</v>
          </cell>
          <cell r="E479">
            <v>582.70000000000005</v>
          </cell>
          <cell r="F479">
            <v>661.45</v>
          </cell>
          <cell r="G479">
            <v>667</v>
          </cell>
          <cell r="H479">
            <v>690.15</v>
          </cell>
          <cell r="I479">
            <v>16261</v>
          </cell>
          <cell r="J479">
            <v>10569830.699999999</v>
          </cell>
          <cell r="K479">
            <v>44816</v>
          </cell>
          <cell r="L479">
            <v>1193</v>
          </cell>
        </row>
        <row r="480">
          <cell r="A480" t="str">
            <v>ELECON</v>
          </cell>
          <cell r="B480" t="str">
            <v>EQ</v>
          </cell>
          <cell r="C480">
            <v>376.1</v>
          </cell>
          <cell r="D480">
            <v>382.75</v>
          </cell>
          <cell r="E480">
            <v>369.25</v>
          </cell>
          <cell r="F480">
            <v>371.5</v>
          </cell>
          <cell r="G480">
            <v>370</v>
          </cell>
          <cell r="H480">
            <v>376.1</v>
          </cell>
          <cell r="I480">
            <v>309223</v>
          </cell>
          <cell r="J480">
            <v>116174889.3</v>
          </cell>
          <cell r="K480">
            <v>44816</v>
          </cell>
          <cell r="L480">
            <v>4972</v>
          </cell>
        </row>
        <row r="481">
          <cell r="A481" t="str">
            <v>ELECTCAST</v>
          </cell>
          <cell r="B481" t="str">
            <v>EQ</v>
          </cell>
          <cell r="C481">
            <v>38.25</v>
          </cell>
          <cell r="D481">
            <v>38.450000000000003</v>
          </cell>
          <cell r="E481">
            <v>37.65</v>
          </cell>
          <cell r="F481">
            <v>37.85</v>
          </cell>
          <cell r="G481">
            <v>37.85</v>
          </cell>
          <cell r="H481">
            <v>37.950000000000003</v>
          </cell>
          <cell r="I481">
            <v>788145</v>
          </cell>
          <cell r="J481">
            <v>29988558.5</v>
          </cell>
          <cell r="K481">
            <v>44816</v>
          </cell>
          <cell r="L481">
            <v>2168</v>
          </cell>
        </row>
        <row r="482">
          <cell r="A482" t="str">
            <v>ELECTHERM</v>
          </cell>
          <cell r="B482" t="str">
            <v>EQ</v>
          </cell>
          <cell r="C482">
            <v>84.4</v>
          </cell>
          <cell r="D482">
            <v>91</v>
          </cell>
          <cell r="E482">
            <v>82.15</v>
          </cell>
          <cell r="F482">
            <v>88</v>
          </cell>
          <cell r="G482">
            <v>87.15</v>
          </cell>
          <cell r="H482">
            <v>82.85</v>
          </cell>
          <cell r="I482">
            <v>138767</v>
          </cell>
          <cell r="J482">
            <v>12140825.15</v>
          </cell>
          <cell r="K482">
            <v>44816</v>
          </cell>
          <cell r="L482">
            <v>1298</v>
          </cell>
        </row>
        <row r="483">
          <cell r="A483" t="str">
            <v>ELGIEQUIP</v>
          </cell>
          <cell r="B483" t="str">
            <v>EQ</v>
          </cell>
          <cell r="C483">
            <v>559.65</v>
          </cell>
          <cell r="D483">
            <v>561</v>
          </cell>
          <cell r="E483">
            <v>555.79999999999995</v>
          </cell>
          <cell r="F483">
            <v>559.45000000000005</v>
          </cell>
          <cell r="G483">
            <v>559.75</v>
          </cell>
          <cell r="H483">
            <v>559.70000000000005</v>
          </cell>
          <cell r="I483">
            <v>717417</v>
          </cell>
          <cell r="J483">
            <v>401200752.5</v>
          </cell>
          <cell r="K483">
            <v>44816</v>
          </cell>
          <cell r="L483">
            <v>24238</v>
          </cell>
        </row>
        <row r="484">
          <cell r="A484" t="str">
            <v>ELGIRUBCO</v>
          </cell>
          <cell r="B484" t="str">
            <v>EQ</v>
          </cell>
          <cell r="C484">
            <v>35.700000000000003</v>
          </cell>
          <cell r="D484">
            <v>35.700000000000003</v>
          </cell>
          <cell r="E484">
            <v>34</v>
          </cell>
          <cell r="F484">
            <v>34.35</v>
          </cell>
          <cell r="G484">
            <v>34.049999999999997</v>
          </cell>
          <cell r="H484">
            <v>35</v>
          </cell>
          <cell r="I484">
            <v>33996</v>
          </cell>
          <cell r="J484">
            <v>1193708.3500000001</v>
          </cell>
          <cell r="K484">
            <v>44816</v>
          </cell>
          <cell r="L484">
            <v>430</v>
          </cell>
        </row>
        <row r="485">
          <cell r="A485" t="str">
            <v>EMAMILTD</v>
          </cell>
          <cell r="B485" t="str">
            <v>EQ</v>
          </cell>
          <cell r="C485">
            <v>504</v>
          </cell>
          <cell r="D485">
            <v>509.35</v>
          </cell>
          <cell r="E485">
            <v>499.15</v>
          </cell>
          <cell r="F485">
            <v>503</v>
          </cell>
          <cell r="G485">
            <v>503</v>
          </cell>
          <cell r="H485">
            <v>503.8</v>
          </cell>
          <cell r="I485">
            <v>168744</v>
          </cell>
          <cell r="J485">
            <v>84939482.200000003</v>
          </cell>
          <cell r="K485">
            <v>44816</v>
          </cell>
          <cell r="L485">
            <v>6889</v>
          </cell>
        </row>
        <row r="486">
          <cell r="A486" t="str">
            <v>EMAMIPAP</v>
          </cell>
          <cell r="B486" t="str">
            <v>EQ</v>
          </cell>
          <cell r="C486">
            <v>180.55</v>
          </cell>
          <cell r="D486">
            <v>182.75</v>
          </cell>
          <cell r="E486">
            <v>177</v>
          </cell>
          <cell r="F486">
            <v>177.55</v>
          </cell>
          <cell r="G486">
            <v>177.95</v>
          </cell>
          <cell r="H486">
            <v>180</v>
          </cell>
          <cell r="I486">
            <v>64908</v>
          </cell>
          <cell r="J486">
            <v>11613458.300000001</v>
          </cell>
          <cell r="K486">
            <v>44816</v>
          </cell>
          <cell r="L486">
            <v>1457</v>
          </cell>
        </row>
        <row r="487">
          <cell r="A487" t="str">
            <v>EMAMIREAL</v>
          </cell>
          <cell r="B487" t="str">
            <v>EQ</v>
          </cell>
          <cell r="C487">
            <v>72.900000000000006</v>
          </cell>
          <cell r="D487">
            <v>79.25</v>
          </cell>
          <cell r="E487">
            <v>72.900000000000006</v>
          </cell>
          <cell r="F487">
            <v>76.849999999999994</v>
          </cell>
          <cell r="G487">
            <v>77.349999999999994</v>
          </cell>
          <cell r="H487">
            <v>72.7</v>
          </cell>
          <cell r="I487">
            <v>228050</v>
          </cell>
          <cell r="J487">
            <v>17580152.550000001</v>
          </cell>
          <cell r="K487">
            <v>44816</v>
          </cell>
          <cell r="L487">
            <v>2646</v>
          </cell>
        </row>
        <row r="488">
          <cell r="A488" t="str">
            <v>EMKAY</v>
          </cell>
          <cell r="B488" t="str">
            <v>EQ</v>
          </cell>
          <cell r="C488">
            <v>93.85</v>
          </cell>
          <cell r="D488">
            <v>93.85</v>
          </cell>
          <cell r="E488">
            <v>86.15</v>
          </cell>
          <cell r="F488">
            <v>87.2</v>
          </cell>
          <cell r="G488">
            <v>87.4</v>
          </cell>
          <cell r="H488">
            <v>89.75</v>
          </cell>
          <cell r="I488">
            <v>48457</v>
          </cell>
          <cell r="J488">
            <v>4303345.1500000004</v>
          </cell>
          <cell r="K488">
            <v>44816</v>
          </cell>
          <cell r="L488">
            <v>1070</v>
          </cell>
        </row>
        <row r="489">
          <cell r="A489" t="str">
            <v>EMMBI</v>
          </cell>
          <cell r="B489" t="str">
            <v>EQ</v>
          </cell>
          <cell r="C489">
            <v>97.6</v>
          </cell>
          <cell r="D489">
            <v>99.45</v>
          </cell>
          <cell r="E489">
            <v>95.65</v>
          </cell>
          <cell r="F489">
            <v>96.25</v>
          </cell>
          <cell r="G489">
            <v>96.5</v>
          </cell>
          <cell r="H489">
            <v>98.45</v>
          </cell>
          <cell r="I489">
            <v>40318</v>
          </cell>
          <cell r="J489">
            <v>3909770.8</v>
          </cell>
          <cell r="K489">
            <v>44816</v>
          </cell>
          <cell r="L489">
            <v>875</v>
          </cell>
        </row>
        <row r="490">
          <cell r="A490" t="str">
            <v>EMUDHRA</v>
          </cell>
          <cell r="B490" t="str">
            <v>EQ</v>
          </cell>
          <cell r="C490">
            <v>327.5</v>
          </cell>
          <cell r="D490">
            <v>331.3</v>
          </cell>
          <cell r="E490">
            <v>324.39999999999998</v>
          </cell>
          <cell r="F490">
            <v>330</v>
          </cell>
          <cell r="G490">
            <v>330.5</v>
          </cell>
          <cell r="H490">
            <v>325.25</v>
          </cell>
          <cell r="I490">
            <v>169649</v>
          </cell>
          <cell r="J490">
            <v>55784692.649999999</v>
          </cell>
          <cell r="K490">
            <v>44816</v>
          </cell>
          <cell r="L490">
            <v>4222</v>
          </cell>
        </row>
        <row r="491">
          <cell r="A491" t="str">
            <v>ENDURANCE</v>
          </cell>
          <cell r="B491" t="str">
            <v>EQ</v>
          </cell>
          <cell r="C491">
            <v>1462.25</v>
          </cell>
          <cell r="D491">
            <v>1484.95</v>
          </cell>
          <cell r="E491">
            <v>1460.9</v>
          </cell>
          <cell r="F491">
            <v>1476.6</v>
          </cell>
          <cell r="G491">
            <v>1480</v>
          </cell>
          <cell r="H491">
            <v>1455</v>
          </cell>
          <cell r="I491">
            <v>100567</v>
          </cell>
          <cell r="J491">
            <v>148306077.65000001</v>
          </cell>
          <cell r="K491">
            <v>44816</v>
          </cell>
          <cell r="L491">
            <v>5777</v>
          </cell>
        </row>
        <row r="492">
          <cell r="A492" t="str">
            <v>ENERGYDEV</v>
          </cell>
          <cell r="B492" t="str">
            <v>EQ</v>
          </cell>
          <cell r="C492">
            <v>18.25</v>
          </cell>
          <cell r="D492">
            <v>19.5</v>
          </cell>
          <cell r="E492">
            <v>17.8</v>
          </cell>
          <cell r="F492">
            <v>19.5</v>
          </cell>
          <cell r="G492">
            <v>19.5</v>
          </cell>
          <cell r="H492">
            <v>17.75</v>
          </cell>
          <cell r="I492">
            <v>366908</v>
          </cell>
          <cell r="J492">
            <v>7077513.25</v>
          </cell>
          <cell r="K492">
            <v>44816</v>
          </cell>
          <cell r="L492">
            <v>518</v>
          </cell>
        </row>
        <row r="493">
          <cell r="A493" t="str">
            <v>ENGINERSIN</v>
          </cell>
          <cell r="B493" t="str">
            <v>EQ</v>
          </cell>
          <cell r="C493">
            <v>69.8</v>
          </cell>
          <cell r="D493">
            <v>72.45</v>
          </cell>
          <cell r="E493">
            <v>69.55</v>
          </cell>
          <cell r="F493">
            <v>70.900000000000006</v>
          </cell>
          <cell r="G493">
            <v>70.8</v>
          </cell>
          <cell r="H493">
            <v>69.45</v>
          </cell>
          <cell r="I493">
            <v>4863654</v>
          </cell>
          <cell r="J493">
            <v>346502732.80000001</v>
          </cell>
          <cell r="K493">
            <v>44816</v>
          </cell>
          <cell r="L493">
            <v>10773</v>
          </cell>
        </row>
        <row r="494">
          <cell r="A494" t="str">
            <v>ENIL</v>
          </cell>
          <cell r="B494" t="str">
            <v>EQ</v>
          </cell>
          <cell r="C494">
            <v>173.65</v>
          </cell>
          <cell r="D494">
            <v>178</v>
          </cell>
          <cell r="E494">
            <v>172.55</v>
          </cell>
          <cell r="F494">
            <v>174.25</v>
          </cell>
          <cell r="G494">
            <v>174</v>
          </cell>
          <cell r="H494">
            <v>171.75</v>
          </cell>
          <cell r="I494">
            <v>29449</v>
          </cell>
          <cell r="J494">
            <v>5151459.5999999996</v>
          </cell>
          <cell r="K494">
            <v>44816</v>
          </cell>
          <cell r="L494">
            <v>506</v>
          </cell>
        </row>
        <row r="495">
          <cell r="A495" t="str">
            <v>EPL</v>
          </cell>
          <cell r="B495" t="str">
            <v>EQ</v>
          </cell>
          <cell r="C495">
            <v>173.7</v>
          </cell>
          <cell r="D495">
            <v>176.95</v>
          </cell>
          <cell r="E495">
            <v>173</v>
          </cell>
          <cell r="F495">
            <v>173.85</v>
          </cell>
          <cell r="G495">
            <v>173.9</v>
          </cell>
          <cell r="H495">
            <v>171.55</v>
          </cell>
          <cell r="I495">
            <v>448884</v>
          </cell>
          <cell r="J495">
            <v>78564369.450000003</v>
          </cell>
          <cell r="K495">
            <v>44816</v>
          </cell>
          <cell r="L495">
            <v>10160</v>
          </cell>
        </row>
        <row r="496">
          <cell r="A496" t="str">
            <v>EQUIPPP</v>
          </cell>
          <cell r="B496" t="str">
            <v>BE</v>
          </cell>
          <cell r="C496">
            <v>50.1</v>
          </cell>
          <cell r="D496">
            <v>50.1</v>
          </cell>
          <cell r="E496">
            <v>50.1</v>
          </cell>
          <cell r="F496">
            <v>50.1</v>
          </cell>
          <cell r="G496">
            <v>50.1</v>
          </cell>
          <cell r="H496">
            <v>52.7</v>
          </cell>
          <cell r="I496">
            <v>1530</v>
          </cell>
          <cell r="J496">
            <v>76653</v>
          </cell>
          <cell r="K496">
            <v>44816</v>
          </cell>
          <cell r="L496">
            <v>33</v>
          </cell>
        </row>
        <row r="497">
          <cell r="A497" t="str">
            <v>EQUITAS</v>
          </cell>
          <cell r="B497" t="str">
            <v>EQ</v>
          </cell>
          <cell r="C497">
            <v>106</v>
          </cell>
          <cell r="D497">
            <v>107.5</v>
          </cell>
          <cell r="E497">
            <v>104.3</v>
          </cell>
          <cell r="F497">
            <v>105.2</v>
          </cell>
          <cell r="G497">
            <v>104.85</v>
          </cell>
          <cell r="H497">
            <v>104.85</v>
          </cell>
          <cell r="I497">
            <v>1458732</v>
          </cell>
          <cell r="J497">
            <v>155124911.5</v>
          </cell>
          <cell r="K497">
            <v>44816</v>
          </cell>
          <cell r="L497">
            <v>7850</v>
          </cell>
        </row>
        <row r="498">
          <cell r="A498" t="str">
            <v>EQUITASBNK</v>
          </cell>
          <cell r="B498" t="str">
            <v>EQ</v>
          </cell>
          <cell r="C498">
            <v>48</v>
          </cell>
          <cell r="D498">
            <v>48.65</v>
          </cell>
          <cell r="E498">
            <v>47.7</v>
          </cell>
          <cell r="F498">
            <v>47.95</v>
          </cell>
          <cell r="G498">
            <v>48.05</v>
          </cell>
          <cell r="H498">
            <v>47.8</v>
          </cell>
          <cell r="I498">
            <v>978041</v>
          </cell>
          <cell r="J498">
            <v>47102222.799999997</v>
          </cell>
          <cell r="K498">
            <v>44816</v>
          </cell>
          <cell r="L498">
            <v>4925</v>
          </cell>
        </row>
        <row r="499">
          <cell r="A499" t="str">
            <v>ERIS</v>
          </cell>
          <cell r="B499" t="str">
            <v>EQ</v>
          </cell>
          <cell r="C499">
            <v>702</v>
          </cell>
          <cell r="D499">
            <v>709.2</v>
          </cell>
          <cell r="E499">
            <v>693.7</v>
          </cell>
          <cell r="F499">
            <v>698.25</v>
          </cell>
          <cell r="G499">
            <v>700</v>
          </cell>
          <cell r="H499">
            <v>702.3</v>
          </cell>
          <cell r="I499">
            <v>17710</v>
          </cell>
          <cell r="J499">
            <v>12393788.4</v>
          </cell>
          <cell r="K499">
            <v>44816</v>
          </cell>
          <cell r="L499">
            <v>3348</v>
          </cell>
        </row>
        <row r="500">
          <cell r="A500" t="str">
            <v>EROSMEDIA</v>
          </cell>
          <cell r="B500" t="str">
            <v>BE</v>
          </cell>
          <cell r="C500">
            <v>42</v>
          </cell>
          <cell r="D500">
            <v>42.8</v>
          </cell>
          <cell r="E500">
            <v>39.700000000000003</v>
          </cell>
          <cell r="F500">
            <v>40.4</v>
          </cell>
          <cell r="G500">
            <v>40.200000000000003</v>
          </cell>
          <cell r="H500">
            <v>41.2</v>
          </cell>
          <cell r="I500">
            <v>406664</v>
          </cell>
          <cell r="J500">
            <v>16638952.85</v>
          </cell>
          <cell r="K500">
            <v>44816</v>
          </cell>
          <cell r="L500">
            <v>1364</v>
          </cell>
        </row>
        <row r="501">
          <cell r="A501" t="str">
            <v>ESABINDIA</v>
          </cell>
          <cell r="B501" t="str">
            <v>EQ</v>
          </cell>
          <cell r="C501">
            <v>3559</v>
          </cell>
          <cell r="D501">
            <v>3720</v>
          </cell>
          <cell r="E501">
            <v>3539.8</v>
          </cell>
          <cell r="F501">
            <v>3598.1</v>
          </cell>
          <cell r="G501">
            <v>3594</v>
          </cell>
          <cell r="H501">
            <v>3562.25</v>
          </cell>
          <cell r="I501">
            <v>11337</v>
          </cell>
          <cell r="J501">
            <v>41100755.75</v>
          </cell>
          <cell r="K501">
            <v>44816</v>
          </cell>
          <cell r="L501">
            <v>2367</v>
          </cell>
        </row>
        <row r="502">
          <cell r="A502" t="str">
            <v>ESCORTS</v>
          </cell>
          <cell r="B502" t="str">
            <v>EQ</v>
          </cell>
          <cell r="C502">
            <v>1993.75</v>
          </cell>
          <cell r="D502">
            <v>2029.9</v>
          </cell>
          <cell r="E502">
            <v>1983.4</v>
          </cell>
          <cell r="F502">
            <v>1988.95</v>
          </cell>
          <cell r="G502">
            <v>1990</v>
          </cell>
          <cell r="H502">
            <v>1983.8</v>
          </cell>
          <cell r="I502">
            <v>329913</v>
          </cell>
          <cell r="J502">
            <v>660005194.25</v>
          </cell>
          <cell r="K502">
            <v>44816</v>
          </cell>
          <cell r="L502">
            <v>15418</v>
          </cell>
        </row>
        <row r="503">
          <cell r="A503" t="str">
            <v>ESSARSHPNG</v>
          </cell>
          <cell r="B503" t="str">
            <v>EQ</v>
          </cell>
          <cell r="C503">
            <v>10</v>
          </cell>
          <cell r="D503">
            <v>10.050000000000001</v>
          </cell>
          <cell r="E503">
            <v>9.5500000000000007</v>
          </cell>
          <cell r="F503">
            <v>9.6999999999999993</v>
          </cell>
          <cell r="G503">
            <v>9.6999999999999993</v>
          </cell>
          <cell r="H503">
            <v>9.6999999999999993</v>
          </cell>
          <cell r="I503">
            <v>418513</v>
          </cell>
          <cell r="J503">
            <v>4093497.45</v>
          </cell>
          <cell r="K503">
            <v>44816</v>
          </cell>
          <cell r="L503">
            <v>858</v>
          </cell>
        </row>
        <row r="504">
          <cell r="A504" t="str">
            <v>ESSENTIA</v>
          </cell>
          <cell r="B504" t="str">
            <v>BE</v>
          </cell>
          <cell r="C504">
            <v>6.5</v>
          </cell>
          <cell r="D504">
            <v>6.65</v>
          </cell>
          <cell r="E504">
            <v>6.25</v>
          </cell>
          <cell r="F504">
            <v>6.5</v>
          </cell>
          <cell r="G504">
            <v>6.55</v>
          </cell>
          <cell r="H504">
            <v>6.55</v>
          </cell>
          <cell r="I504">
            <v>967220</v>
          </cell>
          <cell r="J504">
            <v>6182538.9000000004</v>
          </cell>
          <cell r="K504">
            <v>44816</v>
          </cell>
          <cell r="L504">
            <v>972</v>
          </cell>
        </row>
        <row r="505">
          <cell r="A505" t="str">
            <v>ESTER</v>
          </cell>
          <cell r="B505" t="str">
            <v>EQ</v>
          </cell>
          <cell r="C505">
            <v>170</v>
          </cell>
          <cell r="D505">
            <v>174</v>
          </cell>
          <cell r="E505">
            <v>170</v>
          </cell>
          <cell r="F505">
            <v>171.1</v>
          </cell>
          <cell r="G505">
            <v>170.55</v>
          </cell>
          <cell r="H505">
            <v>169.2</v>
          </cell>
          <cell r="I505">
            <v>196166</v>
          </cell>
          <cell r="J505">
            <v>33787608.950000003</v>
          </cell>
          <cell r="K505">
            <v>44816</v>
          </cell>
          <cell r="L505">
            <v>2618</v>
          </cell>
        </row>
        <row r="506">
          <cell r="A506" t="str">
            <v>ETHOSLTD</v>
          </cell>
          <cell r="B506" t="str">
            <v>EQ</v>
          </cell>
          <cell r="C506">
            <v>1022.9</v>
          </cell>
          <cell r="D506">
            <v>1068</v>
          </cell>
          <cell r="E506">
            <v>1016.15</v>
          </cell>
          <cell r="F506">
            <v>1044.1500000000001</v>
          </cell>
          <cell r="G506">
            <v>1050</v>
          </cell>
          <cell r="H506">
            <v>1009.6</v>
          </cell>
          <cell r="I506">
            <v>173749</v>
          </cell>
          <cell r="J506">
            <v>181129363.5</v>
          </cell>
          <cell r="K506">
            <v>44816</v>
          </cell>
          <cell r="L506">
            <v>10881</v>
          </cell>
        </row>
        <row r="507">
          <cell r="A507" t="str">
            <v>EUROTEXIND</v>
          </cell>
          <cell r="B507" t="str">
            <v>BE</v>
          </cell>
          <cell r="C507">
            <v>11.25</v>
          </cell>
          <cell r="D507">
            <v>11.25</v>
          </cell>
          <cell r="E507">
            <v>11</v>
          </cell>
          <cell r="F507">
            <v>11.15</v>
          </cell>
          <cell r="G507">
            <v>11.15</v>
          </cell>
          <cell r="H507">
            <v>10.9</v>
          </cell>
          <cell r="I507">
            <v>671</v>
          </cell>
          <cell r="J507">
            <v>7469.45</v>
          </cell>
          <cell r="K507">
            <v>44816</v>
          </cell>
          <cell r="L507">
            <v>13</v>
          </cell>
        </row>
        <row r="508">
          <cell r="A508" t="str">
            <v>EVEREADY</v>
          </cell>
          <cell r="B508" t="str">
            <v>EQ</v>
          </cell>
          <cell r="C508">
            <v>347.2</v>
          </cell>
          <cell r="D508">
            <v>349.45</v>
          </cell>
          <cell r="E508">
            <v>344</v>
          </cell>
          <cell r="F508">
            <v>344.4</v>
          </cell>
          <cell r="G508">
            <v>344.1</v>
          </cell>
          <cell r="H508">
            <v>347.2</v>
          </cell>
          <cell r="I508">
            <v>101716</v>
          </cell>
          <cell r="J508">
            <v>35154470.950000003</v>
          </cell>
          <cell r="K508">
            <v>44816</v>
          </cell>
          <cell r="L508">
            <v>2554</v>
          </cell>
        </row>
        <row r="509">
          <cell r="A509" t="str">
            <v>EVERESTIND</v>
          </cell>
          <cell r="B509" t="str">
            <v>EQ</v>
          </cell>
          <cell r="C509">
            <v>697</v>
          </cell>
          <cell r="D509">
            <v>701.95</v>
          </cell>
          <cell r="E509">
            <v>678</v>
          </cell>
          <cell r="F509">
            <v>681</v>
          </cell>
          <cell r="G509">
            <v>680.05</v>
          </cell>
          <cell r="H509">
            <v>693.4</v>
          </cell>
          <cell r="I509">
            <v>23925</v>
          </cell>
          <cell r="J509">
            <v>16473584.25</v>
          </cell>
          <cell r="K509">
            <v>44816</v>
          </cell>
          <cell r="L509">
            <v>1580</v>
          </cell>
        </row>
        <row r="510">
          <cell r="A510" t="str">
            <v>EXCEL</v>
          </cell>
          <cell r="B510" t="str">
            <v>EQ</v>
          </cell>
          <cell r="C510">
            <v>7.25</v>
          </cell>
          <cell r="D510">
            <v>7.25</v>
          </cell>
          <cell r="E510">
            <v>7.15</v>
          </cell>
          <cell r="F510">
            <v>7.25</v>
          </cell>
          <cell r="G510">
            <v>7.25</v>
          </cell>
          <cell r="H510">
            <v>6.95</v>
          </cell>
          <cell r="I510">
            <v>1078845</v>
          </cell>
          <cell r="J510">
            <v>7821186.6500000004</v>
          </cell>
          <cell r="K510">
            <v>44816</v>
          </cell>
          <cell r="L510">
            <v>766</v>
          </cell>
        </row>
        <row r="511">
          <cell r="A511" t="str">
            <v>EXCELINDUS</v>
          </cell>
          <cell r="B511" t="str">
            <v>EQ</v>
          </cell>
          <cell r="C511">
            <v>1407.45</v>
          </cell>
          <cell r="D511">
            <v>1444</v>
          </cell>
          <cell r="E511">
            <v>1407.45</v>
          </cell>
          <cell r="F511">
            <v>1430.75</v>
          </cell>
          <cell r="G511">
            <v>1433</v>
          </cell>
          <cell r="H511">
            <v>1400.4</v>
          </cell>
          <cell r="I511">
            <v>30060</v>
          </cell>
          <cell r="J511">
            <v>42950964.850000001</v>
          </cell>
          <cell r="K511">
            <v>44816</v>
          </cell>
          <cell r="L511">
            <v>5419</v>
          </cell>
        </row>
        <row r="512">
          <cell r="A512" t="str">
            <v>EXIDEIND</v>
          </cell>
          <cell r="B512" t="str">
            <v>EQ</v>
          </cell>
          <cell r="C512">
            <v>172.7</v>
          </cell>
          <cell r="D512">
            <v>176.45</v>
          </cell>
          <cell r="E512">
            <v>171.6</v>
          </cell>
          <cell r="F512">
            <v>174.35</v>
          </cell>
          <cell r="G512">
            <v>174.45</v>
          </cell>
          <cell r="H512">
            <v>171.2</v>
          </cell>
          <cell r="I512">
            <v>4462912</v>
          </cell>
          <cell r="J512">
            <v>779185336.35000002</v>
          </cell>
          <cell r="K512">
            <v>44816</v>
          </cell>
          <cell r="L512">
            <v>35966</v>
          </cell>
        </row>
        <row r="513">
          <cell r="A513" t="str">
            <v>EXPLEOSOL</v>
          </cell>
          <cell r="B513" t="str">
            <v>EQ</v>
          </cell>
          <cell r="C513">
            <v>1355</v>
          </cell>
          <cell r="D513">
            <v>1415.2</v>
          </cell>
          <cell r="E513">
            <v>1354.8</v>
          </cell>
          <cell r="F513">
            <v>1369.3</v>
          </cell>
          <cell r="G513">
            <v>1365</v>
          </cell>
          <cell r="H513">
            <v>1353.5</v>
          </cell>
          <cell r="I513">
            <v>19192</v>
          </cell>
          <cell r="J513">
            <v>26678975.399999999</v>
          </cell>
          <cell r="K513">
            <v>44816</v>
          </cell>
          <cell r="L513">
            <v>2553</v>
          </cell>
        </row>
        <row r="514">
          <cell r="A514" t="str">
            <v>EXXARO</v>
          </cell>
          <cell r="B514" t="str">
            <v>EQ</v>
          </cell>
          <cell r="C514">
            <v>114.5</v>
          </cell>
          <cell r="D514">
            <v>114.8</v>
          </cell>
          <cell r="E514">
            <v>112.25</v>
          </cell>
          <cell r="F514">
            <v>113.4</v>
          </cell>
          <cell r="G514">
            <v>113.4</v>
          </cell>
          <cell r="H514">
            <v>113.5</v>
          </cell>
          <cell r="I514">
            <v>29697</v>
          </cell>
          <cell r="J514">
            <v>3371444.25</v>
          </cell>
          <cell r="K514">
            <v>44816</v>
          </cell>
          <cell r="L514">
            <v>858</v>
          </cell>
        </row>
        <row r="515">
          <cell r="A515" t="str">
            <v>FACT</v>
          </cell>
          <cell r="B515" t="str">
            <v>EQ</v>
          </cell>
          <cell r="C515">
            <v>125.85</v>
          </cell>
          <cell r="D515">
            <v>128.69999999999999</v>
          </cell>
          <cell r="E515">
            <v>125.6</v>
          </cell>
          <cell r="F515">
            <v>126.9</v>
          </cell>
          <cell r="G515">
            <v>126.15</v>
          </cell>
          <cell r="H515">
            <v>125</v>
          </cell>
          <cell r="I515">
            <v>188041</v>
          </cell>
          <cell r="J515">
            <v>23832615.949999999</v>
          </cell>
          <cell r="K515">
            <v>44816</v>
          </cell>
          <cell r="L515">
            <v>2586</v>
          </cell>
        </row>
        <row r="516">
          <cell r="A516" t="str">
            <v>FAIRCHEMOR</v>
          </cell>
          <cell r="B516" t="str">
            <v>EQ</v>
          </cell>
          <cell r="C516">
            <v>2000</v>
          </cell>
          <cell r="D516">
            <v>2000</v>
          </cell>
          <cell r="E516">
            <v>1975</v>
          </cell>
          <cell r="F516">
            <v>1997.8</v>
          </cell>
          <cell r="G516">
            <v>1996</v>
          </cell>
          <cell r="H516">
            <v>1994.75</v>
          </cell>
          <cell r="I516">
            <v>21670</v>
          </cell>
          <cell r="J516">
            <v>43130402.700000003</v>
          </cell>
          <cell r="K516">
            <v>44816</v>
          </cell>
          <cell r="L516">
            <v>3010</v>
          </cell>
        </row>
        <row r="517">
          <cell r="A517" t="str">
            <v>FCL</v>
          </cell>
          <cell r="B517" t="str">
            <v>EQ</v>
          </cell>
          <cell r="C517">
            <v>351.05</v>
          </cell>
          <cell r="D517">
            <v>378.75</v>
          </cell>
          <cell r="E517">
            <v>350.15</v>
          </cell>
          <cell r="F517">
            <v>376.4</v>
          </cell>
          <cell r="G517">
            <v>378</v>
          </cell>
          <cell r="H517">
            <v>349.1</v>
          </cell>
          <cell r="I517">
            <v>1499450</v>
          </cell>
          <cell r="J517">
            <v>552792109.5</v>
          </cell>
          <cell r="K517">
            <v>44816</v>
          </cell>
          <cell r="L517">
            <v>26839</v>
          </cell>
        </row>
        <row r="518">
          <cell r="A518" t="str">
            <v>FCONSUMER</v>
          </cell>
          <cell r="B518" t="str">
            <v>EQ</v>
          </cell>
          <cell r="C518">
            <v>2.35</v>
          </cell>
          <cell r="D518">
            <v>2.35</v>
          </cell>
          <cell r="E518">
            <v>2.2999999999999998</v>
          </cell>
          <cell r="F518">
            <v>2.35</v>
          </cell>
          <cell r="G518">
            <v>2.35</v>
          </cell>
          <cell r="H518">
            <v>2.25</v>
          </cell>
          <cell r="I518">
            <v>11072635</v>
          </cell>
          <cell r="J518">
            <v>25997093.600000001</v>
          </cell>
          <cell r="K518">
            <v>44816</v>
          </cell>
          <cell r="L518">
            <v>4963</v>
          </cell>
        </row>
        <row r="519">
          <cell r="A519" t="str">
            <v>FCSSOFT</v>
          </cell>
          <cell r="B519" t="str">
            <v>EQ</v>
          </cell>
          <cell r="C519">
            <v>3.35</v>
          </cell>
          <cell r="D519">
            <v>3.4</v>
          </cell>
          <cell r="E519">
            <v>3.2</v>
          </cell>
          <cell r="F519">
            <v>3.25</v>
          </cell>
          <cell r="G519">
            <v>3.3</v>
          </cell>
          <cell r="H519">
            <v>3.35</v>
          </cell>
          <cell r="I519">
            <v>6966293</v>
          </cell>
          <cell r="J519">
            <v>22927566.350000001</v>
          </cell>
          <cell r="K519">
            <v>44816</v>
          </cell>
          <cell r="L519">
            <v>4728</v>
          </cell>
        </row>
        <row r="520">
          <cell r="A520" t="str">
            <v>FDC</v>
          </cell>
          <cell r="B520" t="str">
            <v>EQ</v>
          </cell>
          <cell r="C520">
            <v>278.89999999999998</v>
          </cell>
          <cell r="D520">
            <v>282.05</v>
          </cell>
          <cell r="E520">
            <v>275</v>
          </cell>
          <cell r="F520">
            <v>277.3</v>
          </cell>
          <cell r="G520">
            <v>277.7</v>
          </cell>
          <cell r="H520">
            <v>275.55</v>
          </cell>
          <cell r="I520">
            <v>95774</v>
          </cell>
          <cell r="J520">
            <v>26761855.050000001</v>
          </cell>
          <cell r="K520">
            <v>44816</v>
          </cell>
          <cell r="L520">
            <v>2496</v>
          </cell>
        </row>
        <row r="521">
          <cell r="A521" t="str">
            <v>FEDERALBNK</v>
          </cell>
          <cell r="B521" t="str">
            <v>EQ</v>
          </cell>
          <cell r="C521">
            <v>120.15</v>
          </cell>
          <cell r="D521">
            <v>120.75</v>
          </cell>
          <cell r="E521">
            <v>119</v>
          </cell>
          <cell r="F521">
            <v>119.8</v>
          </cell>
          <cell r="G521">
            <v>119.85</v>
          </cell>
          <cell r="H521">
            <v>119.55</v>
          </cell>
          <cell r="I521">
            <v>10126462</v>
          </cell>
          <cell r="J521">
            <v>1212661432</v>
          </cell>
          <cell r="K521">
            <v>44816</v>
          </cell>
          <cell r="L521">
            <v>40843</v>
          </cell>
        </row>
        <row r="522">
          <cell r="A522" t="str">
            <v>FEL</v>
          </cell>
          <cell r="B522" t="str">
            <v>BE</v>
          </cell>
          <cell r="C522">
            <v>2</v>
          </cell>
          <cell r="D522">
            <v>2</v>
          </cell>
          <cell r="E522">
            <v>2</v>
          </cell>
          <cell r="F522">
            <v>2</v>
          </cell>
          <cell r="G522">
            <v>2</v>
          </cell>
          <cell r="H522">
            <v>1.95</v>
          </cell>
          <cell r="I522">
            <v>221922</v>
          </cell>
          <cell r="J522">
            <v>443844</v>
          </cell>
          <cell r="K522">
            <v>44816</v>
          </cell>
          <cell r="L522">
            <v>321</v>
          </cell>
        </row>
        <row r="523">
          <cell r="A523" t="str">
            <v>FELDVR</v>
          </cell>
          <cell r="B523" t="str">
            <v>BE</v>
          </cell>
          <cell r="C523">
            <v>8.8000000000000007</v>
          </cell>
          <cell r="D523">
            <v>8.8000000000000007</v>
          </cell>
          <cell r="E523">
            <v>8.1</v>
          </cell>
          <cell r="F523">
            <v>8.65</v>
          </cell>
          <cell r="G523">
            <v>8.6999999999999993</v>
          </cell>
          <cell r="H523">
            <v>8.4499999999999993</v>
          </cell>
          <cell r="I523">
            <v>30764</v>
          </cell>
          <cell r="J523">
            <v>261950.55</v>
          </cell>
          <cell r="K523">
            <v>44816</v>
          </cell>
          <cell r="L523">
            <v>108</v>
          </cell>
        </row>
        <row r="524">
          <cell r="A524" t="str">
            <v>FIBERWEB</v>
          </cell>
          <cell r="B524" t="str">
            <v>EQ</v>
          </cell>
          <cell r="C524">
            <v>40</v>
          </cell>
          <cell r="D524">
            <v>41.7</v>
          </cell>
          <cell r="E524">
            <v>39.299999999999997</v>
          </cell>
          <cell r="F524">
            <v>39.549999999999997</v>
          </cell>
          <cell r="G524">
            <v>39.799999999999997</v>
          </cell>
          <cell r="H524">
            <v>39.85</v>
          </cell>
          <cell r="I524">
            <v>20724</v>
          </cell>
          <cell r="J524">
            <v>826794.85</v>
          </cell>
          <cell r="K524">
            <v>44816</v>
          </cell>
          <cell r="L524">
            <v>307</v>
          </cell>
        </row>
        <row r="525">
          <cell r="A525" t="str">
            <v>FIEMIND</v>
          </cell>
          <cell r="B525" t="str">
            <v>EQ</v>
          </cell>
          <cell r="C525">
            <v>1510.6</v>
          </cell>
          <cell r="D525">
            <v>1532.9</v>
          </cell>
          <cell r="E525">
            <v>1488</v>
          </cell>
          <cell r="F525">
            <v>1516.05</v>
          </cell>
          <cell r="G525">
            <v>1513.65</v>
          </cell>
          <cell r="H525">
            <v>1510.6</v>
          </cell>
          <cell r="I525">
            <v>34958</v>
          </cell>
          <cell r="J525">
            <v>52806518.75</v>
          </cell>
          <cell r="K525">
            <v>44816</v>
          </cell>
          <cell r="L525">
            <v>3769</v>
          </cell>
        </row>
        <row r="526">
          <cell r="A526" t="str">
            <v>FILATEX</v>
          </cell>
          <cell r="B526" t="str">
            <v>EQ</v>
          </cell>
          <cell r="C526">
            <v>109.9</v>
          </cell>
          <cell r="D526">
            <v>110.9</v>
          </cell>
          <cell r="E526">
            <v>108.1</v>
          </cell>
          <cell r="F526">
            <v>109.1</v>
          </cell>
          <cell r="G526">
            <v>109.1</v>
          </cell>
          <cell r="H526">
            <v>109.5</v>
          </cell>
          <cell r="I526">
            <v>148070</v>
          </cell>
          <cell r="J526">
            <v>16188857.800000001</v>
          </cell>
          <cell r="K526">
            <v>44816</v>
          </cell>
          <cell r="L526">
            <v>2090</v>
          </cell>
        </row>
        <row r="527">
          <cell r="A527" t="str">
            <v>FINCABLES</v>
          </cell>
          <cell r="B527" t="str">
            <v>EQ</v>
          </cell>
          <cell r="C527">
            <v>481.9</v>
          </cell>
          <cell r="D527">
            <v>489.9</v>
          </cell>
          <cell r="E527">
            <v>481.9</v>
          </cell>
          <cell r="F527">
            <v>484.95</v>
          </cell>
          <cell r="G527">
            <v>485.3</v>
          </cell>
          <cell r="H527">
            <v>481.4</v>
          </cell>
          <cell r="I527">
            <v>122137</v>
          </cell>
          <cell r="J527">
            <v>59317148.850000001</v>
          </cell>
          <cell r="K527">
            <v>44816</v>
          </cell>
          <cell r="L527">
            <v>4912</v>
          </cell>
        </row>
        <row r="528">
          <cell r="A528" t="str">
            <v>FINEORG</v>
          </cell>
          <cell r="B528" t="str">
            <v>EQ</v>
          </cell>
          <cell r="C528">
            <v>6579</v>
          </cell>
          <cell r="D528">
            <v>7186.95</v>
          </cell>
          <cell r="E528">
            <v>6568.1</v>
          </cell>
          <cell r="F528">
            <v>7097.5</v>
          </cell>
          <cell r="G528">
            <v>7140</v>
          </cell>
          <cell r="H528">
            <v>6523.3</v>
          </cell>
          <cell r="I528">
            <v>267416</v>
          </cell>
          <cell r="J528">
            <v>1853329355.6500001</v>
          </cell>
          <cell r="K528">
            <v>44816</v>
          </cell>
          <cell r="L528">
            <v>42402</v>
          </cell>
        </row>
        <row r="529">
          <cell r="A529" t="str">
            <v>FINOPB</v>
          </cell>
          <cell r="B529" t="str">
            <v>EQ</v>
          </cell>
          <cell r="C529">
            <v>257.60000000000002</v>
          </cell>
          <cell r="D529">
            <v>260.60000000000002</v>
          </cell>
          <cell r="E529">
            <v>257.10000000000002</v>
          </cell>
          <cell r="F529">
            <v>258.5</v>
          </cell>
          <cell r="G529">
            <v>258.64999999999998</v>
          </cell>
          <cell r="H529">
            <v>257.60000000000002</v>
          </cell>
          <cell r="I529">
            <v>24710</v>
          </cell>
          <cell r="J529">
            <v>6388769.7999999998</v>
          </cell>
          <cell r="K529">
            <v>44816</v>
          </cell>
          <cell r="L529">
            <v>1037</v>
          </cell>
        </row>
        <row r="530">
          <cell r="A530" t="str">
            <v>FINPIPE</v>
          </cell>
          <cell r="B530" t="str">
            <v>EQ</v>
          </cell>
          <cell r="C530">
            <v>151.9</v>
          </cell>
          <cell r="D530">
            <v>152.6</v>
          </cell>
          <cell r="E530">
            <v>148.5</v>
          </cell>
          <cell r="F530">
            <v>149.35</v>
          </cell>
          <cell r="G530">
            <v>149.65</v>
          </cell>
          <cell r="H530">
            <v>150.94999999999999</v>
          </cell>
          <cell r="I530">
            <v>370489</v>
          </cell>
          <cell r="J530">
            <v>55597845.399999999</v>
          </cell>
          <cell r="K530">
            <v>44816</v>
          </cell>
          <cell r="L530">
            <v>5896</v>
          </cell>
        </row>
        <row r="531">
          <cell r="A531" t="str">
            <v>FLEXITUFF</v>
          </cell>
          <cell r="B531" t="str">
            <v>EQ</v>
          </cell>
          <cell r="C531">
            <v>28.95</v>
          </cell>
          <cell r="D531">
            <v>30.3</v>
          </cell>
          <cell r="E531">
            <v>28.55</v>
          </cell>
          <cell r="F531">
            <v>29.3</v>
          </cell>
          <cell r="G531">
            <v>29.3</v>
          </cell>
          <cell r="H531">
            <v>29.35</v>
          </cell>
          <cell r="I531">
            <v>19385</v>
          </cell>
          <cell r="J531">
            <v>566392.65</v>
          </cell>
          <cell r="K531">
            <v>44816</v>
          </cell>
          <cell r="L531">
            <v>245</v>
          </cell>
        </row>
        <row r="532">
          <cell r="A532" t="str">
            <v>FLFL</v>
          </cell>
          <cell r="B532" t="str">
            <v>BE</v>
          </cell>
          <cell r="C532">
            <v>11.4</v>
          </cell>
          <cell r="D532">
            <v>11.95</v>
          </cell>
          <cell r="E532">
            <v>11.15</v>
          </cell>
          <cell r="F532">
            <v>11.35</v>
          </cell>
          <cell r="G532">
            <v>11.35</v>
          </cell>
          <cell r="H532">
            <v>11.4</v>
          </cell>
          <cell r="I532">
            <v>406548</v>
          </cell>
          <cell r="J532">
            <v>4709609.3</v>
          </cell>
          <cell r="K532">
            <v>44816</v>
          </cell>
          <cell r="L532">
            <v>985</v>
          </cell>
        </row>
        <row r="533">
          <cell r="A533" t="str">
            <v>FLUOROCHEM</v>
          </cell>
          <cell r="B533" t="str">
            <v>EQ</v>
          </cell>
          <cell r="C533">
            <v>3470</v>
          </cell>
          <cell r="D533">
            <v>3637.5</v>
          </cell>
          <cell r="E533">
            <v>3430</v>
          </cell>
          <cell r="F533">
            <v>3620.8</v>
          </cell>
          <cell r="G533">
            <v>3615</v>
          </cell>
          <cell r="H533">
            <v>3420.45</v>
          </cell>
          <cell r="I533">
            <v>272085</v>
          </cell>
          <cell r="J533">
            <v>968882462.04999995</v>
          </cell>
          <cell r="K533">
            <v>44816</v>
          </cell>
          <cell r="L533">
            <v>28464</v>
          </cell>
        </row>
        <row r="534">
          <cell r="A534" t="str">
            <v>FMGOETZE</v>
          </cell>
          <cell r="B534" t="str">
            <v>EQ</v>
          </cell>
          <cell r="C534">
            <v>296.8</v>
          </cell>
          <cell r="D534">
            <v>298.85000000000002</v>
          </cell>
          <cell r="E534">
            <v>294.64999999999998</v>
          </cell>
          <cell r="F534">
            <v>297.05</v>
          </cell>
          <cell r="G534">
            <v>297.95</v>
          </cell>
          <cell r="H534">
            <v>295.95</v>
          </cell>
          <cell r="I534">
            <v>65052</v>
          </cell>
          <cell r="J534">
            <v>19268796.850000001</v>
          </cell>
          <cell r="K534">
            <v>44816</v>
          </cell>
          <cell r="L534">
            <v>971</v>
          </cell>
        </row>
        <row r="535">
          <cell r="A535" t="str">
            <v>FMNL</v>
          </cell>
          <cell r="B535" t="str">
            <v>EQ</v>
          </cell>
          <cell r="C535">
            <v>5.4</v>
          </cell>
          <cell r="D535">
            <v>5.5</v>
          </cell>
          <cell r="E535">
            <v>5</v>
          </cell>
          <cell r="F535">
            <v>5.5</v>
          </cell>
          <cell r="G535">
            <v>5.5</v>
          </cell>
          <cell r="H535">
            <v>5.25</v>
          </cell>
          <cell r="I535">
            <v>243091</v>
          </cell>
          <cell r="J535">
            <v>1313638.6499999999</v>
          </cell>
          <cell r="K535">
            <v>44816</v>
          </cell>
          <cell r="L535">
            <v>396</v>
          </cell>
        </row>
        <row r="536">
          <cell r="A536" t="str">
            <v>FOCUS</v>
          </cell>
          <cell r="B536" t="str">
            <v>EQ</v>
          </cell>
          <cell r="C536">
            <v>150.25</v>
          </cell>
          <cell r="D536">
            <v>150.25</v>
          </cell>
          <cell r="E536">
            <v>143.15</v>
          </cell>
          <cell r="F536">
            <v>144.35</v>
          </cell>
          <cell r="G536">
            <v>144</v>
          </cell>
          <cell r="H536">
            <v>143.1</v>
          </cell>
          <cell r="I536">
            <v>143963</v>
          </cell>
          <cell r="J536">
            <v>21270021.149999999</v>
          </cell>
          <cell r="K536">
            <v>44816</v>
          </cell>
          <cell r="L536">
            <v>1157</v>
          </cell>
        </row>
        <row r="537">
          <cell r="A537" t="str">
            <v>FOODSIN</v>
          </cell>
          <cell r="B537" t="str">
            <v>EQ</v>
          </cell>
          <cell r="C537">
            <v>83.3</v>
          </cell>
          <cell r="D537">
            <v>83.3</v>
          </cell>
          <cell r="E537">
            <v>78</v>
          </cell>
          <cell r="F537">
            <v>79.900000000000006</v>
          </cell>
          <cell r="G537">
            <v>79.8</v>
          </cell>
          <cell r="H537">
            <v>81.8</v>
          </cell>
          <cell r="I537">
            <v>106611</v>
          </cell>
          <cell r="J537">
            <v>8529199.9499999993</v>
          </cell>
          <cell r="K537">
            <v>44816</v>
          </cell>
          <cell r="L537">
            <v>1477</v>
          </cell>
        </row>
        <row r="538">
          <cell r="A538" t="str">
            <v>FORCEMOT</v>
          </cell>
          <cell r="B538" t="str">
            <v>EQ</v>
          </cell>
          <cell r="C538">
            <v>1316.4</v>
          </cell>
          <cell r="D538">
            <v>1330</v>
          </cell>
          <cell r="E538">
            <v>1302.8</v>
          </cell>
          <cell r="F538">
            <v>1323.85</v>
          </cell>
          <cell r="G538">
            <v>1326.6</v>
          </cell>
          <cell r="H538">
            <v>1314.25</v>
          </cell>
          <cell r="I538">
            <v>72660</v>
          </cell>
          <cell r="J538">
            <v>95793105.200000003</v>
          </cell>
          <cell r="K538">
            <v>44816</v>
          </cell>
          <cell r="L538">
            <v>4825</v>
          </cell>
        </row>
        <row r="539">
          <cell r="A539" t="str">
            <v>FORTIS</v>
          </cell>
          <cell r="B539" t="str">
            <v>EQ</v>
          </cell>
          <cell r="C539">
            <v>288</v>
          </cell>
          <cell r="D539">
            <v>293.8</v>
          </cell>
          <cell r="E539">
            <v>288</v>
          </cell>
          <cell r="F539">
            <v>292.39999999999998</v>
          </cell>
          <cell r="G539">
            <v>291.55</v>
          </cell>
          <cell r="H539">
            <v>288.14999999999998</v>
          </cell>
          <cell r="I539">
            <v>569953</v>
          </cell>
          <cell r="J539">
            <v>165841859</v>
          </cell>
          <cell r="K539">
            <v>44816</v>
          </cell>
          <cell r="L539">
            <v>6875</v>
          </cell>
        </row>
        <row r="540">
          <cell r="A540" t="str">
            <v>FOSECOIND</v>
          </cell>
          <cell r="B540" t="str">
            <v>EQ</v>
          </cell>
          <cell r="C540">
            <v>1950</v>
          </cell>
          <cell r="D540">
            <v>2010</v>
          </cell>
          <cell r="E540">
            <v>1921.4</v>
          </cell>
          <cell r="F540">
            <v>1972.65</v>
          </cell>
          <cell r="G540">
            <v>1972</v>
          </cell>
          <cell r="H540">
            <v>1903</v>
          </cell>
          <cell r="I540">
            <v>22816</v>
          </cell>
          <cell r="J540">
            <v>45264687.899999999</v>
          </cell>
          <cell r="K540">
            <v>44816</v>
          </cell>
          <cell r="L540">
            <v>3343</v>
          </cell>
        </row>
        <row r="541">
          <cell r="A541" t="str">
            <v>FRETAIL</v>
          </cell>
          <cell r="B541" t="str">
            <v>BE</v>
          </cell>
          <cell r="C541">
            <v>3.95</v>
          </cell>
          <cell r="D541">
            <v>3.95</v>
          </cell>
          <cell r="E541">
            <v>3.9</v>
          </cell>
          <cell r="F541">
            <v>3.95</v>
          </cell>
          <cell r="G541">
            <v>3.95</v>
          </cell>
          <cell r="H541">
            <v>3.8</v>
          </cell>
          <cell r="I541">
            <v>2268848</v>
          </cell>
          <cell r="J541">
            <v>8960457.9499999993</v>
          </cell>
          <cell r="K541">
            <v>44816</v>
          </cell>
          <cell r="L541">
            <v>1899</v>
          </cell>
        </row>
        <row r="542">
          <cell r="A542" t="str">
            <v>FSC</v>
          </cell>
          <cell r="B542" t="str">
            <v>BE</v>
          </cell>
          <cell r="C542">
            <v>32.049999999999997</v>
          </cell>
          <cell r="D542">
            <v>32.049999999999997</v>
          </cell>
          <cell r="E542">
            <v>30.75</v>
          </cell>
          <cell r="F542">
            <v>31.65</v>
          </cell>
          <cell r="G542">
            <v>31.75</v>
          </cell>
          <cell r="H542">
            <v>30.55</v>
          </cell>
          <cell r="I542">
            <v>57570</v>
          </cell>
          <cell r="J542">
            <v>1819155.9</v>
          </cell>
          <cell r="K542">
            <v>44816</v>
          </cell>
          <cell r="L542">
            <v>418</v>
          </cell>
        </row>
        <row r="543">
          <cell r="A543" t="str">
            <v>FSL</v>
          </cell>
          <cell r="B543" t="str">
            <v>EQ</v>
          </cell>
          <cell r="C543">
            <v>117.5</v>
          </cell>
          <cell r="D543">
            <v>118.9</v>
          </cell>
          <cell r="E543">
            <v>117.05</v>
          </cell>
          <cell r="F543">
            <v>117.95</v>
          </cell>
          <cell r="G543">
            <v>117.9</v>
          </cell>
          <cell r="H543">
            <v>116.5</v>
          </cell>
          <cell r="I543">
            <v>7336619</v>
          </cell>
          <cell r="J543">
            <v>865616884.79999995</v>
          </cell>
          <cell r="K543">
            <v>44816</v>
          </cell>
          <cell r="L543">
            <v>32395</v>
          </cell>
        </row>
        <row r="544">
          <cell r="A544" t="str">
            <v>GABRIEL</v>
          </cell>
          <cell r="B544" t="str">
            <v>EQ</v>
          </cell>
          <cell r="C544">
            <v>168.8</v>
          </cell>
          <cell r="D544">
            <v>175.5</v>
          </cell>
          <cell r="E544">
            <v>168.05</v>
          </cell>
          <cell r="F544">
            <v>170.95</v>
          </cell>
          <cell r="G544">
            <v>171.5</v>
          </cell>
          <cell r="H544">
            <v>167.6</v>
          </cell>
          <cell r="I544">
            <v>1116111</v>
          </cell>
          <cell r="J544">
            <v>192912135.94999999</v>
          </cell>
          <cell r="K544">
            <v>44816</v>
          </cell>
          <cell r="L544">
            <v>11545</v>
          </cell>
        </row>
        <row r="545">
          <cell r="A545" t="str">
            <v>GAEL</v>
          </cell>
          <cell r="B545" t="str">
            <v>EQ</v>
          </cell>
          <cell r="C545">
            <v>281.5</v>
          </cell>
          <cell r="D545">
            <v>287</v>
          </cell>
          <cell r="E545">
            <v>276</v>
          </cell>
          <cell r="F545">
            <v>285.25</v>
          </cell>
          <cell r="G545">
            <v>284.7</v>
          </cell>
          <cell r="H545">
            <v>276.55</v>
          </cell>
          <cell r="I545">
            <v>703378</v>
          </cell>
          <cell r="J545">
            <v>199195801.09999999</v>
          </cell>
          <cell r="K545">
            <v>44816</v>
          </cell>
          <cell r="L545">
            <v>9781</v>
          </cell>
        </row>
        <row r="546">
          <cell r="A546" t="str">
            <v>GAIL</v>
          </cell>
          <cell r="B546" t="str">
            <v>EQ</v>
          </cell>
          <cell r="C546">
            <v>92.7</v>
          </cell>
          <cell r="D546">
            <v>93.1</v>
          </cell>
          <cell r="E546">
            <v>92.35</v>
          </cell>
          <cell r="F546">
            <v>92.75</v>
          </cell>
          <cell r="G546">
            <v>92.75</v>
          </cell>
          <cell r="H546">
            <v>92.4</v>
          </cell>
          <cell r="I546">
            <v>6581257</v>
          </cell>
          <cell r="J546">
            <v>610537902.20000005</v>
          </cell>
          <cell r="K546">
            <v>44816</v>
          </cell>
          <cell r="L546">
            <v>34494</v>
          </cell>
        </row>
        <row r="547">
          <cell r="A547" t="str">
            <v>GAL</v>
          </cell>
          <cell r="B547" t="str">
            <v>EQ</v>
          </cell>
          <cell r="C547">
            <v>2.95</v>
          </cell>
          <cell r="D547">
            <v>3</v>
          </cell>
          <cell r="E547">
            <v>2.8</v>
          </cell>
          <cell r="F547">
            <v>2.85</v>
          </cell>
          <cell r="G547">
            <v>2.9</v>
          </cell>
          <cell r="H547">
            <v>2.95</v>
          </cell>
          <cell r="I547">
            <v>957346</v>
          </cell>
          <cell r="J547">
            <v>2763528.6</v>
          </cell>
          <cell r="K547">
            <v>44816</v>
          </cell>
          <cell r="L547">
            <v>644</v>
          </cell>
        </row>
        <row r="548">
          <cell r="A548" t="str">
            <v>GALAXYSURF</v>
          </cell>
          <cell r="B548" t="str">
            <v>EQ</v>
          </cell>
          <cell r="C548">
            <v>3358</v>
          </cell>
          <cell r="D548">
            <v>3421</v>
          </cell>
          <cell r="E548">
            <v>3328.9</v>
          </cell>
          <cell r="F548">
            <v>3393.65</v>
          </cell>
          <cell r="G548">
            <v>3399.85</v>
          </cell>
          <cell r="H548">
            <v>3340.45</v>
          </cell>
          <cell r="I548">
            <v>31842</v>
          </cell>
          <cell r="J548">
            <v>107257841.8</v>
          </cell>
          <cell r="K548">
            <v>44816</v>
          </cell>
          <cell r="L548">
            <v>8708</v>
          </cell>
        </row>
        <row r="549">
          <cell r="A549" t="str">
            <v>GALLANTT</v>
          </cell>
          <cell r="B549" t="str">
            <v>EQ</v>
          </cell>
          <cell r="C549">
            <v>63.5</v>
          </cell>
          <cell r="D549">
            <v>65.099999999999994</v>
          </cell>
          <cell r="E549">
            <v>63.25</v>
          </cell>
          <cell r="F549">
            <v>63.7</v>
          </cell>
          <cell r="G549">
            <v>63.9</v>
          </cell>
          <cell r="H549">
            <v>64.150000000000006</v>
          </cell>
          <cell r="I549">
            <v>40201</v>
          </cell>
          <cell r="J549">
            <v>2571482.5</v>
          </cell>
          <cell r="K549">
            <v>44816</v>
          </cell>
          <cell r="L549">
            <v>603</v>
          </cell>
        </row>
        <row r="550">
          <cell r="A550" t="str">
            <v>GANDHITUBE</v>
          </cell>
          <cell r="B550" t="str">
            <v>EQ</v>
          </cell>
          <cell r="C550">
            <v>448.6</v>
          </cell>
          <cell r="D550">
            <v>450.9</v>
          </cell>
          <cell r="E550">
            <v>435</v>
          </cell>
          <cell r="F550">
            <v>449.2</v>
          </cell>
          <cell r="G550">
            <v>450</v>
          </cell>
          <cell r="H550">
            <v>445.15</v>
          </cell>
          <cell r="I550">
            <v>17391</v>
          </cell>
          <cell r="J550">
            <v>7739638.9500000002</v>
          </cell>
          <cell r="K550">
            <v>44816</v>
          </cell>
          <cell r="L550">
            <v>832</v>
          </cell>
        </row>
        <row r="551">
          <cell r="A551" t="str">
            <v>GANECOS</v>
          </cell>
          <cell r="B551" t="str">
            <v>EQ</v>
          </cell>
          <cell r="C551">
            <v>661.5</v>
          </cell>
          <cell r="D551">
            <v>685</v>
          </cell>
          <cell r="E551">
            <v>651</v>
          </cell>
          <cell r="F551">
            <v>654.6</v>
          </cell>
          <cell r="G551">
            <v>657</v>
          </cell>
          <cell r="H551">
            <v>657.1</v>
          </cell>
          <cell r="I551">
            <v>85209</v>
          </cell>
          <cell r="J551">
            <v>56981677.149999999</v>
          </cell>
          <cell r="K551">
            <v>44816</v>
          </cell>
          <cell r="L551">
            <v>5268</v>
          </cell>
        </row>
        <row r="552">
          <cell r="A552" t="str">
            <v>GANESHBE</v>
          </cell>
          <cell r="B552" t="str">
            <v>EQ</v>
          </cell>
          <cell r="C552">
            <v>128</v>
          </cell>
          <cell r="D552">
            <v>131.80000000000001</v>
          </cell>
          <cell r="E552">
            <v>126.1</v>
          </cell>
          <cell r="F552">
            <v>129.4</v>
          </cell>
          <cell r="G552">
            <v>129.15</v>
          </cell>
          <cell r="H552">
            <v>126.1</v>
          </cell>
          <cell r="I552">
            <v>118656</v>
          </cell>
          <cell r="J552">
            <v>15380506.050000001</v>
          </cell>
          <cell r="K552">
            <v>44816</v>
          </cell>
          <cell r="L552">
            <v>2336</v>
          </cell>
        </row>
        <row r="553">
          <cell r="A553" t="str">
            <v>GANESHHOUC</v>
          </cell>
          <cell r="B553" t="str">
            <v>EQ</v>
          </cell>
          <cell r="C553">
            <v>399</v>
          </cell>
          <cell r="D553">
            <v>407</v>
          </cell>
          <cell r="E553">
            <v>396</v>
          </cell>
          <cell r="F553">
            <v>398.45</v>
          </cell>
          <cell r="G553">
            <v>400.45</v>
          </cell>
          <cell r="H553">
            <v>390.95</v>
          </cell>
          <cell r="I553">
            <v>74116</v>
          </cell>
          <cell r="J553">
            <v>29738236.100000001</v>
          </cell>
          <cell r="K553">
            <v>44816</v>
          </cell>
          <cell r="L553">
            <v>2591</v>
          </cell>
        </row>
        <row r="554">
          <cell r="A554" t="str">
            <v>GANGAFORGE</v>
          </cell>
          <cell r="B554" t="str">
            <v>EQ</v>
          </cell>
          <cell r="C554">
            <v>6.35</v>
          </cell>
          <cell r="D554">
            <v>6.35</v>
          </cell>
          <cell r="E554">
            <v>6.15</v>
          </cell>
          <cell r="F554">
            <v>6.15</v>
          </cell>
          <cell r="G554">
            <v>6.2</v>
          </cell>
          <cell r="H554">
            <v>6.2</v>
          </cell>
          <cell r="I554">
            <v>213287</v>
          </cell>
          <cell r="J554">
            <v>1320017.3500000001</v>
          </cell>
          <cell r="K554">
            <v>44816</v>
          </cell>
          <cell r="L554">
            <v>398</v>
          </cell>
        </row>
        <row r="555">
          <cell r="A555" t="str">
            <v>GANGESSECU</v>
          </cell>
          <cell r="B555" t="str">
            <v>EQ</v>
          </cell>
          <cell r="C555">
            <v>113.25</v>
          </cell>
          <cell r="D555">
            <v>113.25</v>
          </cell>
          <cell r="E555">
            <v>110.05</v>
          </cell>
          <cell r="F555">
            <v>111.95</v>
          </cell>
          <cell r="G555">
            <v>112</v>
          </cell>
          <cell r="H555">
            <v>111.5</v>
          </cell>
          <cell r="I555">
            <v>2101</v>
          </cell>
          <cell r="J555">
            <v>234507</v>
          </cell>
          <cell r="K555">
            <v>44816</v>
          </cell>
          <cell r="L555">
            <v>104</v>
          </cell>
        </row>
        <row r="556">
          <cell r="A556" t="str">
            <v>GARFIBRES</v>
          </cell>
          <cell r="B556" t="str">
            <v>EQ</v>
          </cell>
          <cell r="C556">
            <v>3715</v>
          </cell>
          <cell r="D556">
            <v>3754.75</v>
          </cell>
          <cell r="E556">
            <v>3575.3</v>
          </cell>
          <cell r="F556">
            <v>3650.55</v>
          </cell>
          <cell r="G556">
            <v>3649.95</v>
          </cell>
          <cell r="H556">
            <v>3694.6</v>
          </cell>
          <cell r="I556">
            <v>35431</v>
          </cell>
          <cell r="J556">
            <v>129541766.59999999</v>
          </cell>
          <cell r="K556">
            <v>44816</v>
          </cell>
          <cell r="L556">
            <v>9917</v>
          </cell>
        </row>
        <row r="557">
          <cell r="A557" t="str">
            <v>GATEWAY</v>
          </cell>
          <cell r="B557" t="str">
            <v>EQ</v>
          </cell>
          <cell r="C557">
            <v>67.05</v>
          </cell>
          <cell r="D557">
            <v>68</v>
          </cell>
          <cell r="E557">
            <v>66.45</v>
          </cell>
          <cell r="F557">
            <v>66.900000000000006</v>
          </cell>
          <cell r="G557">
            <v>66.900000000000006</v>
          </cell>
          <cell r="H557">
            <v>66.900000000000006</v>
          </cell>
          <cell r="I557">
            <v>325020</v>
          </cell>
          <cell r="J557">
            <v>21766135.75</v>
          </cell>
          <cell r="K557">
            <v>44816</v>
          </cell>
          <cell r="L557">
            <v>2980</v>
          </cell>
        </row>
        <row r="558">
          <cell r="A558" t="str">
            <v>GATI</v>
          </cell>
          <cell r="B558" t="str">
            <v>EQ</v>
          </cell>
          <cell r="C558">
            <v>171.5</v>
          </cell>
          <cell r="D558">
            <v>173.8</v>
          </cell>
          <cell r="E558">
            <v>168.05</v>
          </cell>
          <cell r="F558">
            <v>169.5</v>
          </cell>
          <cell r="G558">
            <v>170.8</v>
          </cell>
          <cell r="H558">
            <v>170.15</v>
          </cell>
          <cell r="I558">
            <v>414230</v>
          </cell>
          <cell r="J558">
            <v>70812936.25</v>
          </cell>
          <cell r="K558">
            <v>44816</v>
          </cell>
          <cell r="L558">
            <v>6219</v>
          </cell>
        </row>
        <row r="559">
          <cell r="A559" t="str">
            <v>GAYAHWS</v>
          </cell>
          <cell r="B559" t="str">
            <v>BE</v>
          </cell>
          <cell r="C559">
            <v>0.85</v>
          </cell>
          <cell r="D559">
            <v>0.9</v>
          </cell>
          <cell r="E559">
            <v>0.8</v>
          </cell>
          <cell r="F559">
            <v>0.85</v>
          </cell>
          <cell r="G559">
            <v>0.9</v>
          </cell>
          <cell r="H559">
            <v>0.85</v>
          </cell>
          <cell r="I559">
            <v>422064</v>
          </cell>
          <cell r="J559">
            <v>350000.95</v>
          </cell>
          <cell r="K559">
            <v>44816</v>
          </cell>
          <cell r="L559">
            <v>340</v>
          </cell>
        </row>
        <row r="560">
          <cell r="A560" t="str">
            <v>GAYAPROJ</v>
          </cell>
          <cell r="B560" t="str">
            <v>EQ</v>
          </cell>
          <cell r="C560">
            <v>12</v>
          </cell>
          <cell r="D560">
            <v>12.2</v>
          </cell>
          <cell r="E560">
            <v>11.15</v>
          </cell>
          <cell r="F560">
            <v>11.25</v>
          </cell>
          <cell r="G560">
            <v>11.25</v>
          </cell>
          <cell r="H560">
            <v>11.85</v>
          </cell>
          <cell r="I560">
            <v>3628024</v>
          </cell>
          <cell r="J560">
            <v>41576441.700000003</v>
          </cell>
          <cell r="K560">
            <v>44816</v>
          </cell>
          <cell r="L560">
            <v>5281</v>
          </cell>
        </row>
        <row r="561">
          <cell r="A561" t="str">
            <v>GEECEE</v>
          </cell>
          <cell r="B561" t="str">
            <v>EQ</v>
          </cell>
          <cell r="C561">
            <v>153.6</v>
          </cell>
          <cell r="D561">
            <v>159</v>
          </cell>
          <cell r="E561">
            <v>152.55000000000001</v>
          </cell>
          <cell r="F561">
            <v>155</v>
          </cell>
          <cell r="G561">
            <v>155.4</v>
          </cell>
          <cell r="H561">
            <v>153.85</v>
          </cell>
          <cell r="I561">
            <v>107724</v>
          </cell>
          <cell r="J561">
            <v>16786200</v>
          </cell>
          <cell r="K561">
            <v>44816</v>
          </cell>
          <cell r="L561">
            <v>1821</v>
          </cell>
        </row>
        <row r="562">
          <cell r="A562" t="str">
            <v>GEEKAYWIRE</v>
          </cell>
          <cell r="B562" t="str">
            <v>EQ</v>
          </cell>
          <cell r="C562">
            <v>72.599999999999994</v>
          </cell>
          <cell r="D562">
            <v>73.599999999999994</v>
          </cell>
          <cell r="E562">
            <v>71.25</v>
          </cell>
          <cell r="F562">
            <v>71.95</v>
          </cell>
          <cell r="G562">
            <v>72</v>
          </cell>
          <cell r="H562">
            <v>72.150000000000006</v>
          </cell>
          <cell r="I562">
            <v>72926</v>
          </cell>
          <cell r="J562">
            <v>5266662.55</v>
          </cell>
          <cell r="K562">
            <v>44816</v>
          </cell>
          <cell r="L562">
            <v>797</v>
          </cell>
        </row>
        <row r="563">
          <cell r="A563" t="str">
            <v>GENCON</v>
          </cell>
          <cell r="B563" t="str">
            <v>EQ</v>
          </cell>
          <cell r="C563">
            <v>31.75</v>
          </cell>
          <cell r="D563">
            <v>31.95</v>
          </cell>
          <cell r="E563">
            <v>31.2</v>
          </cell>
          <cell r="F563">
            <v>31.5</v>
          </cell>
          <cell r="G563">
            <v>31.5</v>
          </cell>
          <cell r="H563">
            <v>31.2</v>
          </cell>
          <cell r="I563">
            <v>36393</v>
          </cell>
          <cell r="J563">
            <v>1146045.8</v>
          </cell>
          <cell r="K563">
            <v>44816</v>
          </cell>
          <cell r="L563">
            <v>335</v>
          </cell>
        </row>
        <row r="564">
          <cell r="A564" t="str">
            <v>GENESYS</v>
          </cell>
          <cell r="B564" t="str">
            <v>BE</v>
          </cell>
          <cell r="C564">
            <v>612.9</v>
          </cell>
          <cell r="D564">
            <v>612.9</v>
          </cell>
          <cell r="E564">
            <v>585.20000000000005</v>
          </cell>
          <cell r="F564">
            <v>594.1</v>
          </cell>
          <cell r="G564">
            <v>593</v>
          </cell>
          <cell r="H564">
            <v>593.95000000000005</v>
          </cell>
          <cell r="I564">
            <v>16003</v>
          </cell>
          <cell r="J564">
            <v>9621875</v>
          </cell>
          <cell r="K564">
            <v>44816</v>
          </cell>
          <cell r="L564">
            <v>166</v>
          </cell>
        </row>
        <row r="565">
          <cell r="A565" t="str">
            <v>GENUSPAPER</v>
          </cell>
          <cell r="B565" t="str">
            <v>EQ</v>
          </cell>
          <cell r="C565">
            <v>16.899999999999999</v>
          </cell>
          <cell r="D565">
            <v>16.899999999999999</v>
          </cell>
          <cell r="E565">
            <v>16.600000000000001</v>
          </cell>
          <cell r="F565">
            <v>16.7</v>
          </cell>
          <cell r="G565">
            <v>16.75</v>
          </cell>
          <cell r="H565">
            <v>16.75</v>
          </cell>
          <cell r="I565">
            <v>147381</v>
          </cell>
          <cell r="J565">
            <v>2464092.7000000002</v>
          </cell>
          <cell r="K565">
            <v>44816</v>
          </cell>
          <cell r="L565">
            <v>623</v>
          </cell>
        </row>
        <row r="566">
          <cell r="A566" t="str">
            <v>GENUSPOWER</v>
          </cell>
          <cell r="B566" t="str">
            <v>EQ</v>
          </cell>
          <cell r="C566">
            <v>87.9</v>
          </cell>
          <cell r="D566">
            <v>88.3</v>
          </cell>
          <cell r="E566">
            <v>87.1</v>
          </cell>
          <cell r="F566">
            <v>87.5</v>
          </cell>
          <cell r="G566">
            <v>88.2</v>
          </cell>
          <cell r="H566">
            <v>87.35</v>
          </cell>
          <cell r="I566">
            <v>381402</v>
          </cell>
          <cell r="J566">
            <v>33491143.949999999</v>
          </cell>
          <cell r="K566">
            <v>44816</v>
          </cell>
          <cell r="L566">
            <v>2479</v>
          </cell>
        </row>
        <row r="567">
          <cell r="A567" t="str">
            <v>GEOJITFSL</v>
          </cell>
          <cell r="B567" t="str">
            <v>EQ</v>
          </cell>
          <cell r="C567">
            <v>47.65</v>
          </cell>
          <cell r="D567">
            <v>47.95</v>
          </cell>
          <cell r="E567">
            <v>47.25</v>
          </cell>
          <cell r="F567">
            <v>47.5</v>
          </cell>
          <cell r="G567">
            <v>47.4</v>
          </cell>
          <cell r="H567">
            <v>47.3</v>
          </cell>
          <cell r="I567">
            <v>550198</v>
          </cell>
          <cell r="J567">
            <v>26168901.5</v>
          </cell>
          <cell r="K567">
            <v>44816</v>
          </cell>
          <cell r="L567">
            <v>2852</v>
          </cell>
        </row>
        <row r="568">
          <cell r="A568" t="str">
            <v>GEPIL</v>
          </cell>
          <cell r="B568" t="str">
            <v>EQ</v>
          </cell>
          <cell r="C568">
            <v>154.4</v>
          </cell>
          <cell r="D568">
            <v>167.85</v>
          </cell>
          <cell r="E568">
            <v>153.75</v>
          </cell>
          <cell r="F568">
            <v>164.65</v>
          </cell>
          <cell r="G568">
            <v>165</v>
          </cell>
          <cell r="H568">
            <v>152.9</v>
          </cell>
          <cell r="I568">
            <v>894824</v>
          </cell>
          <cell r="J568">
            <v>146310203.09999999</v>
          </cell>
          <cell r="K568">
            <v>44816</v>
          </cell>
          <cell r="L568">
            <v>11726</v>
          </cell>
        </row>
        <row r="569">
          <cell r="A569" t="str">
            <v>GESHIP</v>
          </cell>
          <cell r="B569" t="str">
            <v>EQ</v>
          </cell>
          <cell r="C569">
            <v>528.75</v>
          </cell>
          <cell r="D569">
            <v>532.75</v>
          </cell>
          <cell r="E569">
            <v>510.3</v>
          </cell>
          <cell r="F569">
            <v>513.79999999999995</v>
          </cell>
          <cell r="G569">
            <v>514</v>
          </cell>
          <cell r="H569">
            <v>528.75</v>
          </cell>
          <cell r="I569">
            <v>431414</v>
          </cell>
          <cell r="J569">
            <v>222810945.69999999</v>
          </cell>
          <cell r="K569">
            <v>44816</v>
          </cell>
          <cell r="L569">
            <v>10821</v>
          </cell>
        </row>
        <row r="570">
          <cell r="A570" t="str">
            <v>GET&amp;D</v>
          </cell>
          <cell r="B570" t="str">
            <v>EQ</v>
          </cell>
          <cell r="C570">
            <v>134</v>
          </cell>
          <cell r="D570">
            <v>136</v>
          </cell>
          <cell r="E570">
            <v>133.1</v>
          </cell>
          <cell r="F570">
            <v>134.85</v>
          </cell>
          <cell r="G570">
            <v>135</v>
          </cell>
          <cell r="H570">
            <v>133.94999999999999</v>
          </cell>
          <cell r="I570">
            <v>61102</v>
          </cell>
          <cell r="J570">
            <v>8221405.1500000004</v>
          </cell>
          <cell r="K570">
            <v>44816</v>
          </cell>
          <cell r="L570">
            <v>997</v>
          </cell>
        </row>
        <row r="571">
          <cell r="A571" t="str">
            <v>GFLLIMITED</v>
          </cell>
          <cell r="B571" t="str">
            <v>EQ</v>
          </cell>
          <cell r="C571">
            <v>74.099999999999994</v>
          </cell>
          <cell r="D571">
            <v>78.45</v>
          </cell>
          <cell r="E571">
            <v>73</v>
          </cell>
          <cell r="F571">
            <v>73.900000000000006</v>
          </cell>
          <cell r="G571">
            <v>73.95</v>
          </cell>
          <cell r="H571">
            <v>74.099999999999994</v>
          </cell>
          <cell r="I571">
            <v>258646</v>
          </cell>
          <cell r="J571">
            <v>19374606.199999999</v>
          </cell>
          <cell r="K571">
            <v>44816</v>
          </cell>
          <cell r="L571">
            <v>2404</v>
          </cell>
        </row>
        <row r="572">
          <cell r="A572" t="str">
            <v>GFSTEELS</v>
          </cell>
          <cell r="B572" t="str">
            <v>BE</v>
          </cell>
          <cell r="C572">
            <v>2.9</v>
          </cell>
          <cell r="D572">
            <v>2.9</v>
          </cell>
          <cell r="E572">
            <v>2.9</v>
          </cell>
          <cell r="F572">
            <v>2.9</v>
          </cell>
          <cell r="G572">
            <v>2.9</v>
          </cell>
          <cell r="H572">
            <v>3.05</v>
          </cell>
          <cell r="I572">
            <v>538</v>
          </cell>
          <cell r="J572">
            <v>1560.2</v>
          </cell>
          <cell r="K572">
            <v>44816</v>
          </cell>
          <cell r="L572">
            <v>2</v>
          </cell>
        </row>
        <row r="573">
          <cell r="A573" t="str">
            <v>GHCL</v>
          </cell>
          <cell r="B573" t="str">
            <v>EQ</v>
          </cell>
          <cell r="C573">
            <v>654.95000000000005</v>
          </cell>
          <cell r="D573">
            <v>665.1</v>
          </cell>
          <cell r="E573">
            <v>647</v>
          </cell>
          <cell r="F573">
            <v>653</v>
          </cell>
          <cell r="G573">
            <v>651.9</v>
          </cell>
          <cell r="H573">
            <v>649.15</v>
          </cell>
          <cell r="I573">
            <v>566877</v>
          </cell>
          <cell r="J573">
            <v>373157871.94999999</v>
          </cell>
          <cell r="K573">
            <v>44816</v>
          </cell>
          <cell r="L573">
            <v>19007</v>
          </cell>
        </row>
        <row r="574">
          <cell r="A574" t="str">
            <v>GICHSGFIN</v>
          </cell>
          <cell r="B574" t="str">
            <v>EQ</v>
          </cell>
          <cell r="C574">
            <v>147.75</v>
          </cell>
          <cell r="D574">
            <v>149.35</v>
          </cell>
          <cell r="E574">
            <v>143.5</v>
          </cell>
          <cell r="F574">
            <v>144.19999999999999</v>
          </cell>
          <cell r="G574">
            <v>144.69999999999999</v>
          </cell>
          <cell r="H574">
            <v>146.55000000000001</v>
          </cell>
          <cell r="I574">
            <v>220658</v>
          </cell>
          <cell r="J574">
            <v>32107424.25</v>
          </cell>
          <cell r="K574">
            <v>44816</v>
          </cell>
          <cell r="L574">
            <v>3497</v>
          </cell>
        </row>
        <row r="575">
          <cell r="A575" t="str">
            <v>GICRE</v>
          </cell>
          <cell r="B575" t="str">
            <v>EQ</v>
          </cell>
          <cell r="C575">
            <v>127.3</v>
          </cell>
          <cell r="D575">
            <v>128.65</v>
          </cell>
          <cell r="E575">
            <v>125.2</v>
          </cell>
          <cell r="F575">
            <v>125.75</v>
          </cell>
          <cell r="G575">
            <v>126.25</v>
          </cell>
          <cell r="H575">
            <v>126.65</v>
          </cell>
          <cell r="I575">
            <v>209459</v>
          </cell>
          <cell r="J575">
            <v>26553741.25</v>
          </cell>
          <cell r="K575">
            <v>44816</v>
          </cell>
          <cell r="L575">
            <v>2885</v>
          </cell>
        </row>
        <row r="576">
          <cell r="A576" t="str">
            <v>GILLANDERS</v>
          </cell>
          <cell r="B576" t="str">
            <v>EQ</v>
          </cell>
          <cell r="C576">
            <v>74.8</v>
          </cell>
          <cell r="D576">
            <v>77.55</v>
          </cell>
          <cell r="E576">
            <v>73</v>
          </cell>
          <cell r="F576">
            <v>73.7</v>
          </cell>
          <cell r="G576">
            <v>73.099999999999994</v>
          </cell>
          <cell r="H576">
            <v>72.849999999999994</v>
          </cell>
          <cell r="I576">
            <v>21810</v>
          </cell>
          <cell r="J576">
            <v>1639898.7</v>
          </cell>
          <cell r="K576">
            <v>44816</v>
          </cell>
          <cell r="L576">
            <v>391</v>
          </cell>
        </row>
        <row r="577">
          <cell r="A577" t="str">
            <v>GILLETTE</v>
          </cell>
          <cell r="B577" t="str">
            <v>EQ</v>
          </cell>
          <cell r="C577">
            <v>5435</v>
          </cell>
          <cell r="D577">
            <v>5540.95</v>
          </cell>
          <cell r="E577">
            <v>5401</v>
          </cell>
          <cell r="F577">
            <v>5425.45</v>
          </cell>
          <cell r="G577">
            <v>5428.6</v>
          </cell>
          <cell r="H577">
            <v>5435.3</v>
          </cell>
          <cell r="I577">
            <v>3683</v>
          </cell>
          <cell r="J577">
            <v>20063183.550000001</v>
          </cell>
          <cell r="K577">
            <v>44816</v>
          </cell>
          <cell r="L577">
            <v>990</v>
          </cell>
        </row>
        <row r="578">
          <cell r="A578" t="str">
            <v>GILT5YBEES</v>
          </cell>
          <cell r="B578" t="str">
            <v>EQ</v>
          </cell>
          <cell r="C578">
            <v>49.82</v>
          </cell>
          <cell r="D578">
            <v>49.97</v>
          </cell>
          <cell r="E578">
            <v>49.76</v>
          </cell>
          <cell r="F578">
            <v>49.89</v>
          </cell>
          <cell r="G578">
            <v>49.76</v>
          </cell>
          <cell r="H578">
            <v>49.86</v>
          </cell>
          <cell r="I578">
            <v>325412</v>
          </cell>
          <cell r="J578">
            <v>16235178.359999999</v>
          </cell>
          <cell r="K578">
            <v>44816</v>
          </cell>
          <cell r="L578">
            <v>673</v>
          </cell>
        </row>
        <row r="579">
          <cell r="A579" t="str">
            <v>GINNIFILA</v>
          </cell>
          <cell r="B579" t="str">
            <v>EQ</v>
          </cell>
          <cell r="C579">
            <v>39.950000000000003</v>
          </cell>
          <cell r="D579">
            <v>40.9</v>
          </cell>
          <cell r="E579">
            <v>39.25</v>
          </cell>
          <cell r="F579">
            <v>40.5</v>
          </cell>
          <cell r="G579">
            <v>40.6</v>
          </cell>
          <cell r="H579">
            <v>39.9</v>
          </cell>
          <cell r="I579">
            <v>289469</v>
          </cell>
          <cell r="J579">
            <v>11639753.300000001</v>
          </cell>
          <cell r="K579">
            <v>44816</v>
          </cell>
          <cell r="L579">
            <v>1627</v>
          </cell>
        </row>
        <row r="580">
          <cell r="A580" t="str">
            <v>GIPCL</v>
          </cell>
          <cell r="B580" t="str">
            <v>EQ</v>
          </cell>
          <cell r="C580">
            <v>94.5</v>
          </cell>
          <cell r="D580">
            <v>96.25</v>
          </cell>
          <cell r="E580">
            <v>94.5</v>
          </cell>
          <cell r="F580">
            <v>95.25</v>
          </cell>
          <cell r="G580">
            <v>95.4</v>
          </cell>
          <cell r="H580">
            <v>93.55</v>
          </cell>
          <cell r="I580">
            <v>510079</v>
          </cell>
          <cell r="J580">
            <v>48704317.350000001</v>
          </cell>
          <cell r="K580">
            <v>44816</v>
          </cell>
          <cell r="L580">
            <v>4090</v>
          </cell>
        </row>
        <row r="581">
          <cell r="A581" t="str">
            <v>GISOLUTION</v>
          </cell>
          <cell r="B581" t="str">
            <v>BE</v>
          </cell>
          <cell r="C581">
            <v>5.05</v>
          </cell>
          <cell r="D581">
            <v>5.05</v>
          </cell>
          <cell r="E581">
            <v>5.05</v>
          </cell>
          <cell r="F581">
            <v>5.05</v>
          </cell>
          <cell r="G581">
            <v>5.05</v>
          </cell>
          <cell r="H581">
            <v>5.05</v>
          </cell>
          <cell r="I581">
            <v>41</v>
          </cell>
          <cell r="J581">
            <v>207.05</v>
          </cell>
          <cell r="K581">
            <v>44816</v>
          </cell>
          <cell r="L581">
            <v>1</v>
          </cell>
        </row>
        <row r="582">
          <cell r="A582" t="str">
            <v>GKWLIMITED</v>
          </cell>
          <cell r="B582" t="str">
            <v>EQ</v>
          </cell>
          <cell r="C582">
            <v>576.04999999999995</v>
          </cell>
          <cell r="D582">
            <v>600</v>
          </cell>
          <cell r="E582">
            <v>576.04999999999995</v>
          </cell>
          <cell r="F582">
            <v>591.04999999999995</v>
          </cell>
          <cell r="G582">
            <v>597</v>
          </cell>
          <cell r="H582">
            <v>586.9</v>
          </cell>
          <cell r="I582">
            <v>363</v>
          </cell>
          <cell r="J582">
            <v>216228.9</v>
          </cell>
          <cell r="K582">
            <v>44816</v>
          </cell>
          <cell r="L582">
            <v>38</v>
          </cell>
        </row>
        <row r="583">
          <cell r="A583" t="str">
            <v>GLAND</v>
          </cell>
          <cell r="B583" t="str">
            <v>EQ</v>
          </cell>
          <cell r="C583">
            <v>2405</v>
          </cell>
          <cell r="D583">
            <v>2405</v>
          </cell>
          <cell r="E583">
            <v>2353.75</v>
          </cell>
          <cell r="F583">
            <v>2361.4</v>
          </cell>
          <cell r="G583">
            <v>2362.15</v>
          </cell>
          <cell r="H583">
            <v>2390.75</v>
          </cell>
          <cell r="I583">
            <v>192760</v>
          </cell>
          <cell r="J583">
            <v>456971400.64999998</v>
          </cell>
          <cell r="K583">
            <v>44816</v>
          </cell>
          <cell r="L583">
            <v>17000</v>
          </cell>
        </row>
        <row r="584">
          <cell r="A584" t="str">
            <v>GLAXO</v>
          </cell>
          <cell r="B584" t="str">
            <v>EQ</v>
          </cell>
          <cell r="C584">
            <v>1436.4</v>
          </cell>
          <cell r="D584">
            <v>1441.55</v>
          </cell>
          <cell r="E584">
            <v>1418.05</v>
          </cell>
          <cell r="F584">
            <v>1420</v>
          </cell>
          <cell r="G584">
            <v>1419.95</v>
          </cell>
          <cell r="H584">
            <v>1428.85</v>
          </cell>
          <cell r="I584">
            <v>82838</v>
          </cell>
          <cell r="J584">
            <v>118162361.3</v>
          </cell>
          <cell r="K584">
            <v>44816</v>
          </cell>
          <cell r="L584">
            <v>3213</v>
          </cell>
        </row>
        <row r="585">
          <cell r="A585" t="str">
            <v>GLENMARK</v>
          </cell>
          <cell r="B585" t="str">
            <v>EQ</v>
          </cell>
          <cell r="C585">
            <v>388.95</v>
          </cell>
          <cell r="D585">
            <v>393.45</v>
          </cell>
          <cell r="E585">
            <v>387.15</v>
          </cell>
          <cell r="F585">
            <v>389.7</v>
          </cell>
          <cell r="G585">
            <v>388</v>
          </cell>
          <cell r="H585">
            <v>388.95</v>
          </cell>
          <cell r="I585">
            <v>808559</v>
          </cell>
          <cell r="J585">
            <v>315504336.19999999</v>
          </cell>
          <cell r="K585">
            <v>44816</v>
          </cell>
          <cell r="L585">
            <v>12577</v>
          </cell>
        </row>
        <row r="586">
          <cell r="A586" t="str">
            <v>GLFL</v>
          </cell>
          <cell r="B586" t="str">
            <v>EQ</v>
          </cell>
          <cell r="C586">
            <v>3.4</v>
          </cell>
          <cell r="D586">
            <v>3.4</v>
          </cell>
          <cell r="E586">
            <v>3.3</v>
          </cell>
          <cell r="F586">
            <v>3.4</v>
          </cell>
          <cell r="G586">
            <v>3.4</v>
          </cell>
          <cell r="H586">
            <v>3.25</v>
          </cell>
          <cell r="I586">
            <v>31843</v>
          </cell>
          <cell r="J586">
            <v>107435.2</v>
          </cell>
          <cell r="K586">
            <v>44816</v>
          </cell>
          <cell r="L586">
            <v>84</v>
          </cell>
        </row>
        <row r="587">
          <cell r="A587" t="str">
            <v>GLOBAL</v>
          </cell>
          <cell r="B587" t="str">
            <v>BE</v>
          </cell>
          <cell r="C587">
            <v>265.35000000000002</v>
          </cell>
          <cell r="D587">
            <v>265.35000000000002</v>
          </cell>
          <cell r="E587">
            <v>255</v>
          </cell>
          <cell r="F587">
            <v>265.35000000000002</v>
          </cell>
          <cell r="G587">
            <v>265.35000000000002</v>
          </cell>
          <cell r="H587">
            <v>252.75</v>
          </cell>
          <cell r="I587">
            <v>19775</v>
          </cell>
          <cell r="J587">
            <v>5215878.25</v>
          </cell>
          <cell r="K587">
            <v>44816</v>
          </cell>
          <cell r="L587">
            <v>255</v>
          </cell>
        </row>
        <row r="588">
          <cell r="A588" t="str">
            <v>GLOBALVECT</v>
          </cell>
          <cell r="B588" t="str">
            <v>EQ</v>
          </cell>
          <cell r="C588">
            <v>56.85</v>
          </cell>
          <cell r="D588">
            <v>61.9</v>
          </cell>
          <cell r="E588">
            <v>56.7</v>
          </cell>
          <cell r="F588">
            <v>59</v>
          </cell>
          <cell r="G588">
            <v>58.65</v>
          </cell>
          <cell r="H588">
            <v>56.75</v>
          </cell>
          <cell r="I588">
            <v>154802</v>
          </cell>
          <cell r="J588">
            <v>9241490.6500000004</v>
          </cell>
          <cell r="K588">
            <v>44816</v>
          </cell>
          <cell r="L588">
            <v>1342</v>
          </cell>
        </row>
        <row r="589">
          <cell r="A589" t="str">
            <v>GLOBE</v>
          </cell>
          <cell r="B589" t="str">
            <v>EQ</v>
          </cell>
          <cell r="C589">
            <v>7</v>
          </cell>
          <cell r="D589">
            <v>7</v>
          </cell>
          <cell r="E589">
            <v>6.65</v>
          </cell>
          <cell r="F589">
            <v>6.7</v>
          </cell>
          <cell r="G589">
            <v>6.7</v>
          </cell>
          <cell r="H589">
            <v>6.8</v>
          </cell>
          <cell r="I589">
            <v>3563593</v>
          </cell>
          <cell r="J589">
            <v>24048916.850000001</v>
          </cell>
          <cell r="K589">
            <v>44816</v>
          </cell>
          <cell r="L589">
            <v>2182</v>
          </cell>
        </row>
        <row r="590">
          <cell r="A590" t="str">
            <v>GLOBUSSPR</v>
          </cell>
          <cell r="B590" t="str">
            <v>EQ</v>
          </cell>
          <cell r="C590">
            <v>894.25</v>
          </cell>
          <cell r="D590">
            <v>903.65</v>
          </cell>
          <cell r="E590">
            <v>880</v>
          </cell>
          <cell r="F590">
            <v>897.25</v>
          </cell>
          <cell r="G590">
            <v>901.25</v>
          </cell>
          <cell r="H590">
            <v>886.25</v>
          </cell>
          <cell r="I590">
            <v>143954</v>
          </cell>
          <cell r="J590">
            <v>128654820.84999999</v>
          </cell>
          <cell r="K590">
            <v>44816</v>
          </cell>
          <cell r="L590">
            <v>8322</v>
          </cell>
        </row>
        <row r="591">
          <cell r="A591" t="str">
            <v>GLS</v>
          </cell>
          <cell r="B591" t="str">
            <v>EQ</v>
          </cell>
          <cell r="C591">
            <v>442.5</v>
          </cell>
          <cell r="D591">
            <v>444.25</v>
          </cell>
          <cell r="E591">
            <v>436.55</v>
          </cell>
          <cell r="F591">
            <v>440</v>
          </cell>
          <cell r="G591">
            <v>440</v>
          </cell>
          <cell r="H591">
            <v>435.7</v>
          </cell>
          <cell r="I591">
            <v>152415</v>
          </cell>
          <cell r="J591">
            <v>67093676.350000001</v>
          </cell>
          <cell r="K591">
            <v>44816</v>
          </cell>
          <cell r="L591">
            <v>3887</v>
          </cell>
        </row>
        <row r="592">
          <cell r="A592" t="str">
            <v>GMBREW</v>
          </cell>
          <cell r="B592" t="str">
            <v>EQ</v>
          </cell>
          <cell r="C592">
            <v>624</v>
          </cell>
          <cell r="D592">
            <v>639.1</v>
          </cell>
          <cell r="E592">
            <v>623.6</v>
          </cell>
          <cell r="F592">
            <v>630.6</v>
          </cell>
          <cell r="G592">
            <v>633.20000000000005</v>
          </cell>
          <cell r="H592">
            <v>616.79999999999995</v>
          </cell>
          <cell r="I592">
            <v>53567</v>
          </cell>
          <cell r="J592">
            <v>33781662.75</v>
          </cell>
          <cell r="K592">
            <v>44816</v>
          </cell>
          <cell r="L592">
            <v>2747</v>
          </cell>
        </row>
        <row r="593">
          <cell r="A593" t="str">
            <v>GMDCLTD</v>
          </cell>
          <cell r="B593" t="str">
            <v>EQ</v>
          </cell>
          <cell r="C593">
            <v>168.2</v>
          </cell>
          <cell r="D593">
            <v>170.4</v>
          </cell>
          <cell r="E593">
            <v>166.3</v>
          </cell>
          <cell r="F593">
            <v>166.8</v>
          </cell>
          <cell r="G593">
            <v>167.25</v>
          </cell>
          <cell r="H593">
            <v>167.9</v>
          </cell>
          <cell r="I593">
            <v>1217284</v>
          </cell>
          <cell r="J593">
            <v>204257095.30000001</v>
          </cell>
          <cell r="K593">
            <v>44816</v>
          </cell>
          <cell r="L593">
            <v>9241</v>
          </cell>
        </row>
        <row r="594">
          <cell r="A594" t="str">
            <v>GMMPFAUDLR</v>
          </cell>
          <cell r="B594" t="str">
            <v>EQ</v>
          </cell>
          <cell r="C594">
            <v>1923</v>
          </cell>
          <cell r="D594">
            <v>1940</v>
          </cell>
          <cell r="E594">
            <v>1891.25</v>
          </cell>
          <cell r="F594">
            <v>1906.9</v>
          </cell>
          <cell r="G594">
            <v>1910</v>
          </cell>
          <cell r="H594">
            <v>1914.1</v>
          </cell>
          <cell r="I594">
            <v>192287</v>
          </cell>
          <cell r="J594">
            <v>368292094.14999998</v>
          </cell>
          <cell r="K594">
            <v>44816</v>
          </cell>
          <cell r="L594">
            <v>17081</v>
          </cell>
        </row>
        <row r="595">
          <cell r="A595" t="str">
            <v>GMRINFRA</v>
          </cell>
          <cell r="B595" t="str">
            <v>EQ</v>
          </cell>
          <cell r="C595">
            <v>39.549999999999997</v>
          </cell>
          <cell r="D595">
            <v>39.9</v>
          </cell>
          <cell r="E595">
            <v>39.049999999999997</v>
          </cell>
          <cell r="F595">
            <v>39.299999999999997</v>
          </cell>
          <cell r="G595">
            <v>39.35</v>
          </cell>
          <cell r="H595">
            <v>39.5</v>
          </cell>
          <cell r="I595">
            <v>5421299</v>
          </cell>
          <cell r="J595">
            <v>213030116.34999999</v>
          </cell>
          <cell r="K595">
            <v>44816</v>
          </cell>
          <cell r="L595">
            <v>15651</v>
          </cell>
        </row>
        <row r="596">
          <cell r="A596" t="str">
            <v>GMRP&amp;UI</v>
          </cell>
          <cell r="B596" t="str">
            <v>EQ</v>
          </cell>
          <cell r="C596">
            <v>29.8</v>
          </cell>
          <cell r="D596">
            <v>30.3</v>
          </cell>
          <cell r="E596">
            <v>28.75</v>
          </cell>
          <cell r="F596">
            <v>29.75</v>
          </cell>
          <cell r="G596">
            <v>29.85</v>
          </cell>
          <cell r="H596">
            <v>29.95</v>
          </cell>
          <cell r="I596">
            <v>1018088</v>
          </cell>
          <cell r="J596">
            <v>30060034.600000001</v>
          </cell>
          <cell r="K596">
            <v>44816</v>
          </cell>
          <cell r="L596">
            <v>2384</v>
          </cell>
        </row>
        <row r="597">
          <cell r="A597" t="str">
            <v>GNA</v>
          </cell>
          <cell r="B597" t="str">
            <v>EQ</v>
          </cell>
          <cell r="C597">
            <v>744.3</v>
          </cell>
          <cell r="D597">
            <v>757.85</v>
          </cell>
          <cell r="E597">
            <v>735.6</v>
          </cell>
          <cell r="F597">
            <v>752.05</v>
          </cell>
          <cell r="G597">
            <v>752</v>
          </cell>
          <cell r="H597">
            <v>742.3</v>
          </cell>
          <cell r="I597">
            <v>80242</v>
          </cell>
          <cell r="J597">
            <v>59915069.649999999</v>
          </cell>
          <cell r="K597">
            <v>44816</v>
          </cell>
          <cell r="L597">
            <v>3846</v>
          </cell>
        </row>
        <row r="598">
          <cell r="A598" t="str">
            <v>GNFC</v>
          </cell>
          <cell r="B598" t="str">
            <v>EQ</v>
          </cell>
          <cell r="C598">
            <v>754.9</v>
          </cell>
          <cell r="D598">
            <v>784.3</v>
          </cell>
          <cell r="E598">
            <v>753.05</v>
          </cell>
          <cell r="F598">
            <v>780.35</v>
          </cell>
          <cell r="G598">
            <v>780</v>
          </cell>
          <cell r="H598">
            <v>751.1</v>
          </cell>
          <cell r="I598">
            <v>2889684</v>
          </cell>
          <cell r="J598">
            <v>2242289730.1500001</v>
          </cell>
          <cell r="K598">
            <v>44816</v>
          </cell>
          <cell r="L598">
            <v>52495</v>
          </cell>
        </row>
        <row r="599">
          <cell r="A599" t="str">
            <v>GOACARBON</v>
          </cell>
          <cell r="B599" t="str">
            <v>EQ</v>
          </cell>
          <cell r="C599">
            <v>447.9</v>
          </cell>
          <cell r="D599">
            <v>453.9</v>
          </cell>
          <cell r="E599">
            <v>443</v>
          </cell>
          <cell r="F599">
            <v>446.8</v>
          </cell>
          <cell r="G599">
            <v>447.5</v>
          </cell>
          <cell r="H599">
            <v>443.35</v>
          </cell>
          <cell r="I599">
            <v>32939</v>
          </cell>
          <cell r="J599">
            <v>14750615.4</v>
          </cell>
          <cell r="K599">
            <v>44816</v>
          </cell>
          <cell r="L599">
            <v>1865</v>
          </cell>
        </row>
        <row r="600">
          <cell r="A600" t="str">
            <v>GOCLCORP</v>
          </cell>
          <cell r="B600" t="str">
            <v>EQ</v>
          </cell>
          <cell r="C600">
            <v>329.95</v>
          </cell>
          <cell r="D600">
            <v>333.95</v>
          </cell>
          <cell r="E600">
            <v>315.60000000000002</v>
          </cell>
          <cell r="F600">
            <v>317.64999999999998</v>
          </cell>
          <cell r="G600">
            <v>317</v>
          </cell>
          <cell r="H600">
            <v>322.64999999999998</v>
          </cell>
          <cell r="I600">
            <v>54629</v>
          </cell>
          <cell r="J600">
            <v>17696839.149999999</v>
          </cell>
          <cell r="K600">
            <v>44816</v>
          </cell>
          <cell r="L600">
            <v>2013</v>
          </cell>
        </row>
        <row r="601">
          <cell r="A601" t="str">
            <v>GOCOLORS</v>
          </cell>
          <cell r="B601" t="str">
            <v>EQ</v>
          </cell>
          <cell r="C601">
            <v>1265</v>
          </cell>
          <cell r="D601">
            <v>1294</v>
          </cell>
          <cell r="E601">
            <v>1252.05</v>
          </cell>
          <cell r="F601">
            <v>1287.5</v>
          </cell>
          <cell r="G601">
            <v>1290</v>
          </cell>
          <cell r="H601">
            <v>1256.05</v>
          </cell>
          <cell r="I601">
            <v>63758</v>
          </cell>
          <cell r="J601">
            <v>81724866</v>
          </cell>
          <cell r="K601">
            <v>44816</v>
          </cell>
          <cell r="L601">
            <v>5393</v>
          </cell>
        </row>
        <row r="602">
          <cell r="A602" t="str">
            <v>GODFRYPHLP</v>
          </cell>
          <cell r="B602" t="str">
            <v>EQ</v>
          </cell>
          <cell r="C602">
            <v>1129.9000000000001</v>
          </cell>
          <cell r="D602">
            <v>1146.8</v>
          </cell>
          <cell r="E602">
            <v>1119.6500000000001</v>
          </cell>
          <cell r="F602">
            <v>1134.55</v>
          </cell>
          <cell r="G602">
            <v>1131</v>
          </cell>
          <cell r="H602">
            <v>1114</v>
          </cell>
          <cell r="I602">
            <v>40377</v>
          </cell>
          <cell r="J602">
            <v>45841822.649999999</v>
          </cell>
          <cell r="K602">
            <v>44816</v>
          </cell>
          <cell r="L602">
            <v>3238</v>
          </cell>
        </row>
        <row r="603">
          <cell r="A603" t="str">
            <v>GODHA</v>
          </cell>
          <cell r="B603" t="str">
            <v>EQ</v>
          </cell>
          <cell r="C603">
            <v>4.05</v>
          </cell>
          <cell r="D603">
            <v>4.05</v>
          </cell>
          <cell r="E603">
            <v>4.05</v>
          </cell>
          <cell r="F603">
            <v>4.05</v>
          </cell>
          <cell r="G603">
            <v>4.05</v>
          </cell>
          <cell r="H603">
            <v>3.9</v>
          </cell>
          <cell r="I603">
            <v>590321</v>
          </cell>
          <cell r="J603">
            <v>2390800.0499999998</v>
          </cell>
          <cell r="K603">
            <v>44816</v>
          </cell>
          <cell r="L603">
            <v>188</v>
          </cell>
        </row>
        <row r="604">
          <cell r="A604" t="str">
            <v>GODREJAGRO</v>
          </cell>
          <cell r="B604" t="str">
            <v>EQ</v>
          </cell>
          <cell r="C604">
            <v>525.04999999999995</v>
          </cell>
          <cell r="D604">
            <v>549</v>
          </cell>
          <cell r="E604">
            <v>524.25</v>
          </cell>
          <cell r="F604">
            <v>546.79999999999995</v>
          </cell>
          <cell r="G604">
            <v>547</v>
          </cell>
          <cell r="H604">
            <v>522.4</v>
          </cell>
          <cell r="I604">
            <v>600770</v>
          </cell>
          <cell r="J604">
            <v>325392371.85000002</v>
          </cell>
          <cell r="K604">
            <v>44816</v>
          </cell>
          <cell r="L604">
            <v>15173</v>
          </cell>
        </row>
        <row r="605">
          <cell r="A605" t="str">
            <v>GODREJCP</v>
          </cell>
          <cell r="B605" t="str">
            <v>EQ</v>
          </cell>
          <cell r="C605">
            <v>940</v>
          </cell>
          <cell r="D605">
            <v>956</v>
          </cell>
          <cell r="E605">
            <v>939.4</v>
          </cell>
          <cell r="F605">
            <v>948</v>
          </cell>
          <cell r="G605">
            <v>947</v>
          </cell>
          <cell r="H605">
            <v>938</v>
          </cell>
          <cell r="I605">
            <v>750369</v>
          </cell>
          <cell r="J605">
            <v>711700622.20000005</v>
          </cell>
          <cell r="K605">
            <v>44816</v>
          </cell>
          <cell r="L605">
            <v>26425</v>
          </cell>
        </row>
        <row r="606">
          <cell r="A606" t="str">
            <v>GODREJIND</v>
          </cell>
          <cell r="B606" t="str">
            <v>EQ</v>
          </cell>
          <cell r="C606">
            <v>490</v>
          </cell>
          <cell r="D606">
            <v>492.95</v>
          </cell>
          <cell r="E606">
            <v>482.1</v>
          </cell>
          <cell r="F606">
            <v>483.4</v>
          </cell>
          <cell r="G606">
            <v>482.25</v>
          </cell>
          <cell r="H606">
            <v>486.8</v>
          </cell>
          <cell r="I606">
            <v>246495</v>
          </cell>
          <cell r="J606">
            <v>119828473.90000001</v>
          </cell>
          <cell r="K606">
            <v>44816</v>
          </cell>
          <cell r="L606">
            <v>6923</v>
          </cell>
        </row>
        <row r="607">
          <cell r="A607" t="str">
            <v>GODREJPROP</v>
          </cell>
          <cell r="B607" t="str">
            <v>EQ</v>
          </cell>
          <cell r="C607">
            <v>1419.95</v>
          </cell>
          <cell r="D607">
            <v>1483.5</v>
          </cell>
          <cell r="E607">
            <v>1412</v>
          </cell>
          <cell r="F607">
            <v>1459.6</v>
          </cell>
          <cell r="G607">
            <v>1456.65</v>
          </cell>
          <cell r="H607">
            <v>1409.5</v>
          </cell>
          <cell r="I607">
            <v>1261085</v>
          </cell>
          <cell r="J607">
            <v>1833671517.2</v>
          </cell>
          <cell r="K607">
            <v>44816</v>
          </cell>
          <cell r="L607">
            <v>52765</v>
          </cell>
        </row>
        <row r="608">
          <cell r="A608" t="str">
            <v>GOKEX</v>
          </cell>
          <cell r="B608" t="str">
            <v>EQ</v>
          </cell>
          <cell r="C608">
            <v>355</v>
          </cell>
          <cell r="D608">
            <v>361.35</v>
          </cell>
          <cell r="E608">
            <v>352.7</v>
          </cell>
          <cell r="F608">
            <v>358.15</v>
          </cell>
          <cell r="G608">
            <v>357.4</v>
          </cell>
          <cell r="H608">
            <v>354.6</v>
          </cell>
          <cell r="I608">
            <v>157578</v>
          </cell>
          <cell r="J608">
            <v>56595869.149999999</v>
          </cell>
          <cell r="K608">
            <v>44816</v>
          </cell>
          <cell r="L608">
            <v>4640</v>
          </cell>
        </row>
        <row r="609">
          <cell r="A609" t="str">
            <v>GOKUL</v>
          </cell>
          <cell r="B609" t="str">
            <v>EQ</v>
          </cell>
          <cell r="C609">
            <v>32.25</v>
          </cell>
          <cell r="D609">
            <v>32.25</v>
          </cell>
          <cell r="E609">
            <v>31.7</v>
          </cell>
          <cell r="F609">
            <v>31.8</v>
          </cell>
          <cell r="G609">
            <v>31.85</v>
          </cell>
          <cell r="H609">
            <v>31.95</v>
          </cell>
          <cell r="I609">
            <v>73309</v>
          </cell>
          <cell r="J609">
            <v>2342089.5499999998</v>
          </cell>
          <cell r="K609">
            <v>44816</v>
          </cell>
          <cell r="L609">
            <v>792</v>
          </cell>
        </row>
        <row r="610">
          <cell r="A610" t="str">
            <v>GOKULAGRO</v>
          </cell>
          <cell r="B610" t="str">
            <v>EQ</v>
          </cell>
          <cell r="C610">
            <v>86.7</v>
          </cell>
          <cell r="D610">
            <v>88.6</v>
          </cell>
          <cell r="E610">
            <v>86.7</v>
          </cell>
          <cell r="F610">
            <v>87.05</v>
          </cell>
          <cell r="G610">
            <v>87</v>
          </cell>
          <cell r="H610">
            <v>87</v>
          </cell>
          <cell r="I610">
            <v>52132</v>
          </cell>
          <cell r="J610">
            <v>4569406.25</v>
          </cell>
          <cell r="K610">
            <v>44816</v>
          </cell>
          <cell r="L610">
            <v>732</v>
          </cell>
        </row>
        <row r="611">
          <cell r="A611" t="str">
            <v>GOLDBEES</v>
          </cell>
          <cell r="B611" t="str">
            <v>EQ</v>
          </cell>
          <cell r="C611">
            <v>48</v>
          </cell>
          <cell r="D611">
            <v>48</v>
          </cell>
          <cell r="E611">
            <v>43.32</v>
          </cell>
          <cell r="F611">
            <v>43.6</v>
          </cell>
          <cell r="G611">
            <v>43.56</v>
          </cell>
          <cell r="H611">
            <v>43.66</v>
          </cell>
          <cell r="I611">
            <v>3909092</v>
          </cell>
          <cell r="J611">
            <v>170221556.78</v>
          </cell>
          <cell r="K611">
            <v>44816</v>
          </cell>
          <cell r="L611">
            <v>23284</v>
          </cell>
        </row>
        <row r="612">
          <cell r="A612" t="str">
            <v>GOLDENTOBC</v>
          </cell>
          <cell r="B612" t="str">
            <v>BE</v>
          </cell>
          <cell r="C612">
            <v>89.7</v>
          </cell>
          <cell r="D612">
            <v>90.5</v>
          </cell>
          <cell r="E612">
            <v>87</v>
          </cell>
          <cell r="F612">
            <v>88.3</v>
          </cell>
          <cell r="G612">
            <v>90</v>
          </cell>
          <cell r="H612">
            <v>88.45</v>
          </cell>
          <cell r="I612">
            <v>3725</v>
          </cell>
          <cell r="J612">
            <v>333752.34999999998</v>
          </cell>
          <cell r="K612">
            <v>44816</v>
          </cell>
          <cell r="L612">
            <v>105</v>
          </cell>
        </row>
        <row r="613">
          <cell r="A613" t="str">
            <v>GOLDIAM</v>
          </cell>
          <cell r="B613" t="str">
            <v>EQ</v>
          </cell>
          <cell r="C613">
            <v>141.75</v>
          </cell>
          <cell r="D613">
            <v>143.65</v>
          </cell>
          <cell r="E613">
            <v>140</v>
          </cell>
          <cell r="F613">
            <v>140.5</v>
          </cell>
          <cell r="G613">
            <v>140.5</v>
          </cell>
          <cell r="H613">
            <v>139.69999999999999</v>
          </cell>
          <cell r="I613">
            <v>134629</v>
          </cell>
          <cell r="J613">
            <v>19081211.5</v>
          </cell>
          <cell r="K613">
            <v>44816</v>
          </cell>
          <cell r="L613">
            <v>2442</v>
          </cell>
        </row>
        <row r="614">
          <cell r="A614" t="str">
            <v>GOLDSHARE</v>
          </cell>
          <cell r="B614" t="str">
            <v>EQ</v>
          </cell>
          <cell r="C614">
            <v>43.6</v>
          </cell>
          <cell r="D614">
            <v>43.6</v>
          </cell>
          <cell r="E614">
            <v>43.3</v>
          </cell>
          <cell r="F614">
            <v>43.45</v>
          </cell>
          <cell r="G614">
            <v>43.5</v>
          </cell>
          <cell r="H614">
            <v>43.6</v>
          </cell>
          <cell r="I614">
            <v>49365</v>
          </cell>
          <cell r="J614">
            <v>2145170.15</v>
          </cell>
          <cell r="K614">
            <v>44816</v>
          </cell>
          <cell r="L614">
            <v>433</v>
          </cell>
        </row>
        <row r="615">
          <cell r="A615" t="str">
            <v>GOLDTECH</v>
          </cell>
          <cell r="B615" t="str">
            <v>EQ</v>
          </cell>
          <cell r="C615">
            <v>54.8</v>
          </cell>
          <cell r="D615">
            <v>58</v>
          </cell>
          <cell r="E615">
            <v>54.35</v>
          </cell>
          <cell r="F615">
            <v>56.15</v>
          </cell>
          <cell r="G615">
            <v>56.35</v>
          </cell>
          <cell r="H615">
            <v>54.2</v>
          </cell>
          <cell r="I615">
            <v>77043</v>
          </cell>
          <cell r="J615">
            <v>4369700.4000000004</v>
          </cell>
          <cell r="K615">
            <v>44816</v>
          </cell>
          <cell r="L615">
            <v>679</v>
          </cell>
        </row>
        <row r="616">
          <cell r="A616" t="str">
            <v>GOODLUCK</v>
          </cell>
          <cell r="B616" t="str">
            <v>EQ</v>
          </cell>
          <cell r="C616">
            <v>495.05</v>
          </cell>
          <cell r="D616">
            <v>504.95</v>
          </cell>
          <cell r="E616">
            <v>490.55</v>
          </cell>
          <cell r="F616">
            <v>492.4</v>
          </cell>
          <cell r="G616">
            <v>491.05</v>
          </cell>
          <cell r="H616">
            <v>488.6</v>
          </cell>
          <cell r="I616">
            <v>109501</v>
          </cell>
          <cell r="J616">
            <v>54484246.200000003</v>
          </cell>
          <cell r="K616">
            <v>44816</v>
          </cell>
          <cell r="L616">
            <v>2865</v>
          </cell>
        </row>
        <row r="617">
          <cell r="A617" t="str">
            <v>GOODYEAR</v>
          </cell>
          <cell r="B617" t="str">
            <v>EQ</v>
          </cell>
          <cell r="C617">
            <v>1080</v>
          </cell>
          <cell r="D617">
            <v>1080</v>
          </cell>
          <cell r="E617">
            <v>1067.3499999999999</v>
          </cell>
          <cell r="F617">
            <v>1072.55</v>
          </cell>
          <cell r="G617">
            <v>1070.0999999999999</v>
          </cell>
          <cell r="H617">
            <v>1071.5</v>
          </cell>
          <cell r="I617">
            <v>13744</v>
          </cell>
          <cell r="J617">
            <v>14744496.15</v>
          </cell>
          <cell r="K617">
            <v>44816</v>
          </cell>
          <cell r="L617">
            <v>1565</v>
          </cell>
        </row>
        <row r="618">
          <cell r="A618" t="str">
            <v>GPIL</v>
          </cell>
          <cell r="B618" t="str">
            <v>EQ</v>
          </cell>
          <cell r="C618">
            <v>288</v>
          </cell>
          <cell r="D618">
            <v>295</v>
          </cell>
          <cell r="E618">
            <v>288</v>
          </cell>
          <cell r="F618">
            <v>293.64999999999998</v>
          </cell>
          <cell r="G618">
            <v>294.5</v>
          </cell>
          <cell r="H618">
            <v>287.35000000000002</v>
          </cell>
          <cell r="I618">
            <v>249831</v>
          </cell>
          <cell r="J618">
            <v>73096732.25</v>
          </cell>
          <cell r="K618">
            <v>44816</v>
          </cell>
          <cell r="L618">
            <v>3576</v>
          </cell>
        </row>
        <row r="619">
          <cell r="A619" t="str">
            <v>GPPL</v>
          </cell>
          <cell r="B619" t="str">
            <v>EQ</v>
          </cell>
          <cell r="C619">
            <v>90.65</v>
          </cell>
          <cell r="D619">
            <v>96.4</v>
          </cell>
          <cell r="E619">
            <v>90.55</v>
          </cell>
          <cell r="F619">
            <v>92.8</v>
          </cell>
          <cell r="G619">
            <v>93</v>
          </cell>
          <cell r="H619">
            <v>89.9</v>
          </cell>
          <cell r="I619">
            <v>6260812</v>
          </cell>
          <cell r="J619">
            <v>590501130.10000002</v>
          </cell>
          <cell r="K619">
            <v>44816</v>
          </cell>
          <cell r="L619">
            <v>33653</v>
          </cell>
        </row>
        <row r="620">
          <cell r="A620" t="str">
            <v>GPTINFRA</v>
          </cell>
          <cell r="B620" t="str">
            <v>EQ</v>
          </cell>
          <cell r="C620">
            <v>96.85</v>
          </cell>
          <cell r="D620">
            <v>96.95</v>
          </cell>
          <cell r="E620">
            <v>94.1</v>
          </cell>
          <cell r="F620">
            <v>96</v>
          </cell>
          <cell r="G620">
            <v>96</v>
          </cell>
          <cell r="H620">
            <v>95.4</v>
          </cell>
          <cell r="I620">
            <v>38101</v>
          </cell>
          <cell r="J620">
            <v>3655473.8</v>
          </cell>
          <cell r="K620">
            <v>44816</v>
          </cell>
          <cell r="L620">
            <v>462</v>
          </cell>
        </row>
        <row r="621">
          <cell r="A621" t="str">
            <v>GRANULES</v>
          </cell>
          <cell r="B621" t="str">
            <v>EQ</v>
          </cell>
          <cell r="C621">
            <v>309.64999999999998</v>
          </cell>
          <cell r="D621">
            <v>311.55</v>
          </cell>
          <cell r="E621">
            <v>306.3</v>
          </cell>
          <cell r="F621">
            <v>307.60000000000002</v>
          </cell>
          <cell r="G621">
            <v>307.45</v>
          </cell>
          <cell r="H621">
            <v>309.64999999999998</v>
          </cell>
          <cell r="I621">
            <v>770650</v>
          </cell>
          <cell r="J621">
            <v>237512830.55000001</v>
          </cell>
          <cell r="K621">
            <v>44816</v>
          </cell>
          <cell r="L621">
            <v>8563</v>
          </cell>
        </row>
        <row r="622">
          <cell r="A622" t="str">
            <v>GRAPHITE</v>
          </cell>
          <cell r="B622" t="str">
            <v>EQ</v>
          </cell>
          <cell r="C622">
            <v>405.1</v>
          </cell>
          <cell r="D622">
            <v>406.25</v>
          </cell>
          <cell r="E622">
            <v>398.55</v>
          </cell>
          <cell r="F622">
            <v>399.75</v>
          </cell>
          <cell r="G622">
            <v>398.9</v>
          </cell>
          <cell r="H622">
            <v>402.35</v>
          </cell>
          <cell r="I622">
            <v>527090</v>
          </cell>
          <cell r="J622">
            <v>211930860.25</v>
          </cell>
          <cell r="K622">
            <v>44816</v>
          </cell>
          <cell r="L622">
            <v>9279</v>
          </cell>
        </row>
        <row r="623">
          <cell r="A623" t="str">
            <v>GRASIM</v>
          </cell>
          <cell r="B623" t="str">
            <v>EQ</v>
          </cell>
          <cell r="C623">
            <v>1747</v>
          </cell>
          <cell r="D623">
            <v>1772</v>
          </cell>
          <cell r="E623">
            <v>1747</v>
          </cell>
          <cell r="F623">
            <v>1768.45</v>
          </cell>
          <cell r="G623">
            <v>1767</v>
          </cell>
          <cell r="H623">
            <v>1748.25</v>
          </cell>
          <cell r="I623">
            <v>418421</v>
          </cell>
          <cell r="J623">
            <v>738169895.10000002</v>
          </cell>
          <cell r="K623">
            <v>44816</v>
          </cell>
          <cell r="L623">
            <v>22930</v>
          </cell>
        </row>
        <row r="624">
          <cell r="A624" t="str">
            <v>GRAUWEIL</v>
          </cell>
          <cell r="B624" t="str">
            <v>EQ</v>
          </cell>
          <cell r="C624">
            <v>69.650000000000006</v>
          </cell>
          <cell r="D624">
            <v>69.650000000000006</v>
          </cell>
          <cell r="E624">
            <v>68.150000000000006</v>
          </cell>
          <cell r="F624">
            <v>68.2</v>
          </cell>
          <cell r="G624">
            <v>68.400000000000006</v>
          </cell>
          <cell r="H624">
            <v>68.099999999999994</v>
          </cell>
          <cell r="I624">
            <v>153619</v>
          </cell>
          <cell r="J624">
            <v>10543749.65</v>
          </cell>
          <cell r="K624">
            <v>44816</v>
          </cell>
          <cell r="L624">
            <v>1278</v>
          </cell>
        </row>
        <row r="625">
          <cell r="A625" t="str">
            <v>GRAVITA</v>
          </cell>
          <cell r="B625" t="str">
            <v>EQ</v>
          </cell>
          <cell r="C625">
            <v>333</v>
          </cell>
          <cell r="D625">
            <v>333</v>
          </cell>
          <cell r="E625">
            <v>321</v>
          </cell>
          <cell r="F625">
            <v>324.5</v>
          </cell>
          <cell r="G625">
            <v>326.2</v>
          </cell>
          <cell r="H625">
            <v>330.35</v>
          </cell>
          <cell r="I625">
            <v>138284</v>
          </cell>
          <cell r="J625">
            <v>45214523.75</v>
          </cell>
          <cell r="K625">
            <v>44816</v>
          </cell>
          <cell r="L625">
            <v>3465</v>
          </cell>
        </row>
        <row r="626">
          <cell r="A626" t="str">
            <v>GREAVESCOT</v>
          </cell>
          <cell r="B626" t="str">
            <v>EQ</v>
          </cell>
          <cell r="C626">
            <v>175.7</v>
          </cell>
          <cell r="D626">
            <v>182.9</v>
          </cell>
          <cell r="E626">
            <v>175.7</v>
          </cell>
          <cell r="F626">
            <v>178.35</v>
          </cell>
          <cell r="G626">
            <v>178.3</v>
          </cell>
          <cell r="H626">
            <v>174.15</v>
          </cell>
          <cell r="I626">
            <v>2706805</v>
          </cell>
          <cell r="J626">
            <v>486291931.39999998</v>
          </cell>
          <cell r="K626">
            <v>44816</v>
          </cell>
          <cell r="L626">
            <v>21083</v>
          </cell>
        </row>
        <row r="627">
          <cell r="A627" t="str">
            <v>GREENLAM</v>
          </cell>
          <cell r="B627" t="str">
            <v>EQ</v>
          </cell>
          <cell r="C627">
            <v>330.2</v>
          </cell>
          <cell r="D627">
            <v>340.3</v>
          </cell>
          <cell r="E627">
            <v>326</v>
          </cell>
          <cell r="F627">
            <v>327.2</v>
          </cell>
          <cell r="G627">
            <v>327.35000000000002</v>
          </cell>
          <cell r="H627">
            <v>330.2</v>
          </cell>
          <cell r="I627">
            <v>33138</v>
          </cell>
          <cell r="J627">
            <v>10948999.9</v>
          </cell>
          <cell r="K627">
            <v>44816</v>
          </cell>
          <cell r="L627">
            <v>2663</v>
          </cell>
        </row>
        <row r="628">
          <cell r="A628" t="str">
            <v>GREENPANEL</v>
          </cell>
          <cell r="B628" t="str">
            <v>EQ</v>
          </cell>
          <cell r="C628">
            <v>443.8</v>
          </cell>
          <cell r="D628">
            <v>445</v>
          </cell>
          <cell r="E628">
            <v>437</v>
          </cell>
          <cell r="F628">
            <v>440.3</v>
          </cell>
          <cell r="G628">
            <v>442</v>
          </cell>
          <cell r="H628">
            <v>436</v>
          </cell>
          <cell r="I628">
            <v>179787</v>
          </cell>
          <cell r="J628">
            <v>79310979.799999997</v>
          </cell>
          <cell r="K628">
            <v>44816</v>
          </cell>
          <cell r="L628">
            <v>9996</v>
          </cell>
        </row>
        <row r="629">
          <cell r="A629" t="str">
            <v>GREENPLY</v>
          </cell>
          <cell r="B629" t="str">
            <v>EQ</v>
          </cell>
          <cell r="C629">
            <v>193</v>
          </cell>
          <cell r="D629">
            <v>194.85</v>
          </cell>
          <cell r="E629">
            <v>191.1</v>
          </cell>
          <cell r="F629">
            <v>192.3</v>
          </cell>
          <cell r="G629">
            <v>192.75</v>
          </cell>
          <cell r="H629">
            <v>192.25</v>
          </cell>
          <cell r="I629">
            <v>84293</v>
          </cell>
          <cell r="J629">
            <v>16277087.65</v>
          </cell>
          <cell r="K629">
            <v>44816</v>
          </cell>
          <cell r="L629">
            <v>1708</v>
          </cell>
        </row>
        <row r="630">
          <cell r="A630" t="str">
            <v>GREENPOWER</v>
          </cell>
          <cell r="B630" t="str">
            <v>EQ</v>
          </cell>
          <cell r="C630">
            <v>9.5</v>
          </cell>
          <cell r="D630">
            <v>9.6999999999999993</v>
          </cell>
          <cell r="E630">
            <v>9.25</v>
          </cell>
          <cell r="F630">
            <v>9.5</v>
          </cell>
          <cell r="G630">
            <v>9.5500000000000007</v>
          </cell>
          <cell r="H630">
            <v>9.35</v>
          </cell>
          <cell r="I630">
            <v>5103661</v>
          </cell>
          <cell r="J630">
            <v>48060262.600000001</v>
          </cell>
          <cell r="K630">
            <v>44816</v>
          </cell>
          <cell r="L630">
            <v>6710</v>
          </cell>
        </row>
        <row r="631">
          <cell r="A631" t="str">
            <v>GRINDWELL</v>
          </cell>
          <cell r="B631" t="str">
            <v>EQ</v>
          </cell>
          <cell r="C631">
            <v>2309.85</v>
          </cell>
          <cell r="D631">
            <v>2323.35</v>
          </cell>
          <cell r="E631">
            <v>2172.4</v>
          </cell>
          <cell r="F631">
            <v>2186.65</v>
          </cell>
          <cell r="G631">
            <v>2184</v>
          </cell>
          <cell r="H631">
            <v>2296.3000000000002</v>
          </cell>
          <cell r="I631">
            <v>259823</v>
          </cell>
          <cell r="J631">
            <v>584418606.64999998</v>
          </cell>
          <cell r="K631">
            <v>44816</v>
          </cell>
          <cell r="L631">
            <v>25993</v>
          </cell>
        </row>
        <row r="632">
          <cell r="A632" t="str">
            <v>GRINFRA</v>
          </cell>
          <cell r="B632" t="str">
            <v>EQ</v>
          </cell>
          <cell r="C632">
            <v>1337</v>
          </cell>
          <cell r="D632">
            <v>1401</v>
          </cell>
          <cell r="E632">
            <v>1328.05</v>
          </cell>
          <cell r="F632">
            <v>1363.05</v>
          </cell>
          <cell r="G632">
            <v>1365</v>
          </cell>
          <cell r="H632">
            <v>1336.85</v>
          </cell>
          <cell r="I632">
            <v>21009</v>
          </cell>
          <cell r="J632">
            <v>28370072.949999999</v>
          </cell>
          <cell r="K632">
            <v>44816</v>
          </cell>
          <cell r="L632">
            <v>1743</v>
          </cell>
        </row>
        <row r="633">
          <cell r="A633" t="str">
            <v>GRMOVER</v>
          </cell>
          <cell r="B633" t="str">
            <v>EQ</v>
          </cell>
          <cell r="C633">
            <v>448</v>
          </cell>
          <cell r="D633">
            <v>470</v>
          </cell>
          <cell r="E633">
            <v>427.5</v>
          </cell>
          <cell r="F633">
            <v>449.75</v>
          </cell>
          <cell r="G633">
            <v>455</v>
          </cell>
          <cell r="H633">
            <v>446.35</v>
          </cell>
          <cell r="I633">
            <v>42067</v>
          </cell>
          <cell r="J633">
            <v>18913684.449999999</v>
          </cell>
          <cell r="K633">
            <v>44816</v>
          </cell>
          <cell r="L633">
            <v>3242</v>
          </cell>
        </row>
        <row r="634">
          <cell r="A634" t="str">
            <v>GROBTEA</v>
          </cell>
          <cell r="B634" t="str">
            <v>EQ</v>
          </cell>
          <cell r="C634">
            <v>851</v>
          </cell>
          <cell r="D634">
            <v>851</v>
          </cell>
          <cell r="E634">
            <v>831.05</v>
          </cell>
          <cell r="F634">
            <v>831.9</v>
          </cell>
          <cell r="G634">
            <v>832</v>
          </cell>
          <cell r="H634">
            <v>835.8</v>
          </cell>
          <cell r="I634">
            <v>777</v>
          </cell>
          <cell r="J634">
            <v>652125.65</v>
          </cell>
          <cell r="K634">
            <v>44816</v>
          </cell>
          <cell r="L634">
            <v>49</v>
          </cell>
        </row>
        <row r="635">
          <cell r="A635" t="str">
            <v>GRPLTD</v>
          </cell>
          <cell r="B635" t="str">
            <v>EQ</v>
          </cell>
          <cell r="C635">
            <v>1920</v>
          </cell>
          <cell r="D635">
            <v>1987.35</v>
          </cell>
          <cell r="E635">
            <v>1915.65</v>
          </cell>
          <cell r="F635">
            <v>1966.25</v>
          </cell>
          <cell r="G635">
            <v>1975</v>
          </cell>
          <cell r="H635">
            <v>1917.7</v>
          </cell>
          <cell r="I635">
            <v>3277</v>
          </cell>
          <cell r="J635">
            <v>6393047.5999999996</v>
          </cell>
          <cell r="K635">
            <v>44816</v>
          </cell>
          <cell r="L635">
            <v>762</v>
          </cell>
        </row>
        <row r="636">
          <cell r="A636" t="str">
            <v>GRSE</v>
          </cell>
          <cell r="B636" t="str">
            <v>EQ</v>
          </cell>
          <cell r="C636">
            <v>345.9</v>
          </cell>
          <cell r="D636">
            <v>364.35</v>
          </cell>
          <cell r="E636">
            <v>343.6</v>
          </cell>
          <cell r="F636">
            <v>359.4</v>
          </cell>
          <cell r="G636">
            <v>358.9</v>
          </cell>
          <cell r="H636">
            <v>344.7</v>
          </cell>
          <cell r="I636">
            <v>1842906</v>
          </cell>
          <cell r="J636">
            <v>655021084.54999995</v>
          </cell>
          <cell r="K636">
            <v>44816</v>
          </cell>
          <cell r="L636">
            <v>27774</v>
          </cell>
        </row>
        <row r="637">
          <cell r="A637" t="str">
            <v>GRWRHITECH</v>
          </cell>
          <cell r="B637" t="str">
            <v>EQ</v>
          </cell>
          <cell r="C637">
            <v>813.25</v>
          </cell>
          <cell r="D637">
            <v>816.4</v>
          </cell>
          <cell r="E637">
            <v>787.1</v>
          </cell>
          <cell r="F637">
            <v>794.95</v>
          </cell>
          <cell r="G637">
            <v>794.05</v>
          </cell>
          <cell r="H637">
            <v>806.35</v>
          </cell>
          <cell r="I637">
            <v>41023</v>
          </cell>
          <cell r="J637">
            <v>32682411.300000001</v>
          </cell>
          <cell r="K637">
            <v>44816</v>
          </cell>
          <cell r="L637">
            <v>2488</v>
          </cell>
        </row>
        <row r="638">
          <cell r="A638" t="str">
            <v>GSCLCEMENT</v>
          </cell>
          <cell r="B638" t="str">
            <v>EQ</v>
          </cell>
          <cell r="C638">
            <v>41.75</v>
          </cell>
          <cell r="D638">
            <v>42.4</v>
          </cell>
          <cell r="E638">
            <v>40.6</v>
          </cell>
          <cell r="F638">
            <v>41.25</v>
          </cell>
          <cell r="G638">
            <v>41.4</v>
          </cell>
          <cell r="H638">
            <v>41.5</v>
          </cell>
          <cell r="I638">
            <v>187710</v>
          </cell>
          <cell r="J638">
            <v>7755078.7000000002</v>
          </cell>
          <cell r="K638">
            <v>44816</v>
          </cell>
          <cell r="L638">
            <v>1512</v>
          </cell>
        </row>
        <row r="639">
          <cell r="A639" t="str">
            <v>GSFC</v>
          </cell>
          <cell r="B639" t="str">
            <v>EQ</v>
          </cell>
          <cell r="C639">
            <v>156.6</v>
          </cell>
          <cell r="D639">
            <v>158.80000000000001</v>
          </cell>
          <cell r="E639">
            <v>154.1</v>
          </cell>
          <cell r="F639">
            <v>157.75</v>
          </cell>
          <cell r="G639">
            <v>157.19999999999999</v>
          </cell>
          <cell r="H639">
            <v>154.9</v>
          </cell>
          <cell r="I639">
            <v>2516513</v>
          </cell>
          <cell r="J639">
            <v>395263085.39999998</v>
          </cell>
          <cell r="K639">
            <v>44816</v>
          </cell>
          <cell r="L639">
            <v>17504</v>
          </cell>
        </row>
        <row r="640">
          <cell r="A640" t="str">
            <v>GSPL</v>
          </cell>
          <cell r="B640" t="str">
            <v>EQ</v>
          </cell>
          <cell r="C640">
            <v>256.75</v>
          </cell>
          <cell r="D640">
            <v>257.14999999999998</v>
          </cell>
          <cell r="E640">
            <v>250.45</v>
          </cell>
          <cell r="F640">
            <v>252.6</v>
          </cell>
          <cell r="G640">
            <v>253</v>
          </cell>
          <cell r="H640">
            <v>254</v>
          </cell>
          <cell r="I640">
            <v>1608820</v>
          </cell>
          <cell r="J640">
            <v>408556083.75</v>
          </cell>
          <cell r="K640">
            <v>44816</v>
          </cell>
          <cell r="L640">
            <v>33806</v>
          </cell>
        </row>
        <row r="641">
          <cell r="A641" t="str">
            <v>GSS</v>
          </cell>
          <cell r="B641" t="str">
            <v>EQ</v>
          </cell>
          <cell r="C641">
            <v>239.8</v>
          </cell>
          <cell r="D641">
            <v>242.7</v>
          </cell>
          <cell r="E641">
            <v>230.05</v>
          </cell>
          <cell r="F641">
            <v>230.7</v>
          </cell>
          <cell r="G641">
            <v>230.55</v>
          </cell>
          <cell r="H641">
            <v>242</v>
          </cell>
          <cell r="I641">
            <v>76804</v>
          </cell>
          <cell r="J641">
            <v>18043080.899999999</v>
          </cell>
          <cell r="K641">
            <v>44816</v>
          </cell>
          <cell r="L641">
            <v>1207</v>
          </cell>
        </row>
        <row r="642">
          <cell r="A642" t="str">
            <v>GTL</v>
          </cell>
          <cell r="B642" t="str">
            <v>EQ</v>
          </cell>
          <cell r="C642">
            <v>9.1999999999999993</v>
          </cell>
          <cell r="D642">
            <v>9.3000000000000007</v>
          </cell>
          <cell r="E642">
            <v>9.15</v>
          </cell>
          <cell r="F642">
            <v>9.1999999999999993</v>
          </cell>
          <cell r="G642">
            <v>9.25</v>
          </cell>
          <cell r="H642">
            <v>9.1999999999999993</v>
          </cell>
          <cell r="I642">
            <v>544381</v>
          </cell>
          <cell r="J642">
            <v>5015921.25</v>
          </cell>
          <cell r="K642">
            <v>44816</v>
          </cell>
          <cell r="L642">
            <v>1381</v>
          </cell>
        </row>
        <row r="643">
          <cell r="A643" t="str">
            <v>GTLINFRA</v>
          </cell>
          <cell r="B643" t="str">
            <v>EQ</v>
          </cell>
          <cell r="C643">
            <v>1.65</v>
          </cell>
          <cell r="D643">
            <v>1.65</v>
          </cell>
          <cell r="E643">
            <v>1.65</v>
          </cell>
          <cell r="F643">
            <v>1.65</v>
          </cell>
          <cell r="G643">
            <v>1.65</v>
          </cell>
          <cell r="H643">
            <v>1.7</v>
          </cell>
          <cell r="I643">
            <v>9470298</v>
          </cell>
          <cell r="J643">
            <v>15625991.699999999</v>
          </cell>
          <cell r="K643">
            <v>44816</v>
          </cell>
          <cell r="L643">
            <v>11637</v>
          </cell>
        </row>
        <row r="644">
          <cell r="A644" t="str">
            <v>GTPL</v>
          </cell>
          <cell r="B644" t="str">
            <v>EQ</v>
          </cell>
          <cell r="C644">
            <v>179.8</v>
          </cell>
          <cell r="D644">
            <v>186</v>
          </cell>
          <cell r="E644">
            <v>175.6</v>
          </cell>
          <cell r="F644">
            <v>181.4</v>
          </cell>
          <cell r="G644">
            <v>182</v>
          </cell>
          <cell r="H644">
            <v>174.55</v>
          </cell>
          <cell r="I644">
            <v>218758</v>
          </cell>
          <cell r="J644">
            <v>40067947.149999999</v>
          </cell>
          <cell r="K644">
            <v>44816</v>
          </cell>
          <cell r="L644">
            <v>3103</v>
          </cell>
        </row>
        <row r="645">
          <cell r="A645" t="str">
            <v>GUFICBIO</v>
          </cell>
          <cell r="B645" t="str">
            <v>EQ</v>
          </cell>
          <cell r="C645">
            <v>230.5</v>
          </cell>
          <cell r="D645">
            <v>239.75</v>
          </cell>
          <cell r="E645">
            <v>227.95</v>
          </cell>
          <cell r="F645">
            <v>228.9</v>
          </cell>
          <cell r="G645">
            <v>229</v>
          </cell>
          <cell r="H645">
            <v>229.35</v>
          </cell>
          <cell r="I645">
            <v>233161</v>
          </cell>
          <cell r="J645">
            <v>54348663.450000003</v>
          </cell>
          <cell r="K645">
            <v>44816</v>
          </cell>
          <cell r="L645">
            <v>4867</v>
          </cell>
        </row>
        <row r="646">
          <cell r="A646" t="str">
            <v>GUJALKALI</v>
          </cell>
          <cell r="B646" t="str">
            <v>EQ</v>
          </cell>
          <cell r="C646">
            <v>947.9</v>
          </cell>
          <cell r="D646">
            <v>977.95</v>
          </cell>
          <cell r="E646">
            <v>934</v>
          </cell>
          <cell r="F646">
            <v>957.5</v>
          </cell>
          <cell r="G646">
            <v>957.75</v>
          </cell>
          <cell r="H646">
            <v>943.15</v>
          </cell>
          <cell r="I646">
            <v>787196</v>
          </cell>
          <cell r="J646">
            <v>756226149.35000002</v>
          </cell>
          <cell r="K646">
            <v>44816</v>
          </cell>
          <cell r="L646">
            <v>23538</v>
          </cell>
        </row>
        <row r="647">
          <cell r="A647" t="str">
            <v>GUJAPOLLO</v>
          </cell>
          <cell r="B647" t="str">
            <v>EQ</v>
          </cell>
          <cell r="C647">
            <v>194.4</v>
          </cell>
          <cell r="D647">
            <v>200.05</v>
          </cell>
          <cell r="E647">
            <v>191.25</v>
          </cell>
          <cell r="F647">
            <v>197.5</v>
          </cell>
          <cell r="G647">
            <v>196.05</v>
          </cell>
          <cell r="H647">
            <v>191.75</v>
          </cell>
          <cell r="I647">
            <v>8769</v>
          </cell>
          <cell r="J647">
            <v>1723575.8</v>
          </cell>
          <cell r="K647">
            <v>44816</v>
          </cell>
          <cell r="L647">
            <v>197</v>
          </cell>
        </row>
        <row r="648">
          <cell r="A648" t="str">
            <v>GUJGASLTD</v>
          </cell>
          <cell r="B648" t="str">
            <v>EQ</v>
          </cell>
          <cell r="C648">
            <v>510.9</v>
          </cell>
          <cell r="D648">
            <v>517.4</v>
          </cell>
          <cell r="E648">
            <v>503.2</v>
          </cell>
          <cell r="F648">
            <v>512.45000000000005</v>
          </cell>
          <cell r="G648">
            <v>511.35</v>
          </cell>
          <cell r="H648">
            <v>507.2</v>
          </cell>
          <cell r="I648">
            <v>1207344</v>
          </cell>
          <cell r="J648">
            <v>617628087.64999998</v>
          </cell>
          <cell r="K648">
            <v>44816</v>
          </cell>
          <cell r="L648">
            <v>22656</v>
          </cell>
        </row>
        <row r="649">
          <cell r="A649" t="str">
            <v>GUJRAFFIA</v>
          </cell>
          <cell r="B649" t="str">
            <v>BE</v>
          </cell>
          <cell r="C649">
            <v>32.549999999999997</v>
          </cell>
          <cell r="D649">
            <v>33.950000000000003</v>
          </cell>
          <cell r="E649">
            <v>32.5</v>
          </cell>
          <cell r="F649">
            <v>33.4</v>
          </cell>
          <cell r="G649">
            <v>33.450000000000003</v>
          </cell>
          <cell r="H649">
            <v>32.549999999999997</v>
          </cell>
          <cell r="I649">
            <v>1012</v>
          </cell>
          <cell r="J649">
            <v>33726.1</v>
          </cell>
          <cell r="K649">
            <v>44816</v>
          </cell>
          <cell r="L649">
            <v>28</v>
          </cell>
        </row>
        <row r="650">
          <cell r="A650" t="str">
            <v>GULFOILLUB</v>
          </cell>
          <cell r="B650" t="str">
            <v>EQ</v>
          </cell>
          <cell r="C650">
            <v>469.95</v>
          </cell>
          <cell r="D650">
            <v>478.95</v>
          </cell>
          <cell r="E650">
            <v>468.5</v>
          </cell>
          <cell r="F650">
            <v>473.15</v>
          </cell>
          <cell r="G650">
            <v>472</v>
          </cell>
          <cell r="H650">
            <v>467.5</v>
          </cell>
          <cell r="I650">
            <v>25420</v>
          </cell>
          <cell r="J650">
            <v>12035208.4</v>
          </cell>
          <cell r="K650">
            <v>44816</v>
          </cell>
          <cell r="L650">
            <v>1620</v>
          </cell>
        </row>
        <row r="651">
          <cell r="A651" t="str">
            <v>GULFPETRO</v>
          </cell>
          <cell r="B651" t="str">
            <v>EQ</v>
          </cell>
          <cell r="C651">
            <v>66.3</v>
          </cell>
          <cell r="D651">
            <v>66.5</v>
          </cell>
          <cell r="E651">
            <v>64.25</v>
          </cell>
          <cell r="F651">
            <v>64.7</v>
          </cell>
          <cell r="G651">
            <v>65</v>
          </cell>
          <cell r="H651">
            <v>65.400000000000006</v>
          </cell>
          <cell r="I651">
            <v>618880</v>
          </cell>
          <cell r="J651">
            <v>40328496.549999997</v>
          </cell>
          <cell r="K651">
            <v>44816</v>
          </cell>
          <cell r="L651">
            <v>2306</v>
          </cell>
        </row>
        <row r="652">
          <cell r="A652" t="str">
            <v>GULPOLY</v>
          </cell>
          <cell r="B652" t="str">
            <v>EQ</v>
          </cell>
          <cell r="C652">
            <v>288.25</v>
          </cell>
          <cell r="D652">
            <v>288.25</v>
          </cell>
          <cell r="E652">
            <v>277.05</v>
          </cell>
          <cell r="F652">
            <v>279.35000000000002</v>
          </cell>
          <cell r="G652">
            <v>279.2</v>
          </cell>
          <cell r="H652">
            <v>284</v>
          </cell>
          <cell r="I652">
            <v>68652</v>
          </cell>
          <cell r="J652">
            <v>19348116.350000001</v>
          </cell>
          <cell r="K652">
            <v>44816</v>
          </cell>
          <cell r="L652">
            <v>1958</v>
          </cell>
        </row>
        <row r="653">
          <cell r="A653" t="str">
            <v>GVKPIL</v>
          </cell>
          <cell r="B653" t="str">
            <v>EQ</v>
          </cell>
          <cell r="C653">
            <v>4.05</v>
          </cell>
          <cell r="D653">
            <v>4.2</v>
          </cell>
          <cell r="E653">
            <v>3.95</v>
          </cell>
          <cell r="F653">
            <v>4</v>
          </cell>
          <cell r="G653">
            <v>4</v>
          </cell>
          <cell r="H653">
            <v>4.1500000000000004</v>
          </cell>
          <cell r="I653">
            <v>5429588</v>
          </cell>
          <cell r="J653">
            <v>21910138.300000001</v>
          </cell>
          <cell r="K653">
            <v>44816</v>
          </cell>
          <cell r="L653">
            <v>2968</v>
          </cell>
        </row>
        <row r="654">
          <cell r="A654" t="str">
            <v>HAL</v>
          </cell>
          <cell r="B654" t="str">
            <v>EQ</v>
          </cell>
          <cell r="C654">
            <v>2450</v>
          </cell>
          <cell r="D654">
            <v>2638.35</v>
          </cell>
          <cell r="E654">
            <v>2447.4</v>
          </cell>
          <cell r="F654">
            <v>2614</v>
          </cell>
          <cell r="G654">
            <v>2617</v>
          </cell>
          <cell r="H654">
            <v>2433.85</v>
          </cell>
          <cell r="I654">
            <v>3708427</v>
          </cell>
          <cell r="J654">
            <v>9522588624.6499996</v>
          </cell>
          <cell r="K654">
            <v>44816</v>
          </cell>
          <cell r="L654">
            <v>131547</v>
          </cell>
        </row>
        <row r="655">
          <cell r="A655" t="str">
            <v>HAPPSTMNDS</v>
          </cell>
          <cell r="B655" t="str">
            <v>EQ</v>
          </cell>
          <cell r="C655">
            <v>1057.7</v>
          </cell>
          <cell r="D655">
            <v>1092.9000000000001</v>
          </cell>
          <cell r="E655">
            <v>1055.05</v>
          </cell>
          <cell r="F655">
            <v>1064.1500000000001</v>
          </cell>
          <cell r="G655">
            <v>1063.6500000000001</v>
          </cell>
          <cell r="H655">
            <v>1047.2</v>
          </cell>
          <cell r="I655">
            <v>813046</v>
          </cell>
          <cell r="J655">
            <v>874483914.20000005</v>
          </cell>
          <cell r="K655">
            <v>44816</v>
          </cell>
          <cell r="L655">
            <v>29767</v>
          </cell>
        </row>
        <row r="656">
          <cell r="A656" t="str">
            <v>HARDWYN</v>
          </cell>
          <cell r="B656" t="str">
            <v>EQ</v>
          </cell>
          <cell r="C656">
            <v>258.8</v>
          </cell>
          <cell r="D656">
            <v>259.5</v>
          </cell>
          <cell r="E656">
            <v>244.2</v>
          </cell>
          <cell r="F656">
            <v>249.75</v>
          </cell>
          <cell r="G656">
            <v>244.2</v>
          </cell>
          <cell r="H656">
            <v>252.9</v>
          </cell>
          <cell r="I656">
            <v>14667</v>
          </cell>
          <cell r="J656">
            <v>3754915.55</v>
          </cell>
          <cell r="K656">
            <v>44816</v>
          </cell>
          <cell r="L656">
            <v>409</v>
          </cell>
        </row>
        <row r="657">
          <cell r="A657" t="str">
            <v>HARIOMPIPE</v>
          </cell>
          <cell r="B657" t="str">
            <v>EQ</v>
          </cell>
          <cell r="C657">
            <v>289.8</v>
          </cell>
          <cell r="D657">
            <v>291.89999999999998</v>
          </cell>
          <cell r="E657">
            <v>280.95</v>
          </cell>
          <cell r="F657">
            <v>282.5</v>
          </cell>
          <cell r="G657">
            <v>283.89999999999998</v>
          </cell>
          <cell r="H657">
            <v>289.35000000000002</v>
          </cell>
          <cell r="I657">
            <v>221755</v>
          </cell>
          <cell r="J657">
            <v>63062941.649999999</v>
          </cell>
          <cell r="K657">
            <v>44816</v>
          </cell>
          <cell r="L657">
            <v>5422</v>
          </cell>
        </row>
        <row r="658">
          <cell r="A658" t="str">
            <v>HARRMALAYA</v>
          </cell>
          <cell r="B658" t="str">
            <v>EQ</v>
          </cell>
          <cell r="C658">
            <v>165.6</v>
          </cell>
          <cell r="D658">
            <v>168.9</v>
          </cell>
          <cell r="E658">
            <v>164.05</v>
          </cell>
          <cell r="F658">
            <v>166.35</v>
          </cell>
          <cell r="G658">
            <v>166.6</v>
          </cell>
          <cell r="H658">
            <v>163.69999999999999</v>
          </cell>
          <cell r="I658">
            <v>34103</v>
          </cell>
          <cell r="J658">
            <v>5662897.9500000002</v>
          </cell>
          <cell r="K658">
            <v>44816</v>
          </cell>
          <cell r="L658">
            <v>1065</v>
          </cell>
        </row>
        <row r="659">
          <cell r="A659" t="str">
            <v>HATHWAY</v>
          </cell>
          <cell r="B659" t="str">
            <v>EQ</v>
          </cell>
          <cell r="C659">
            <v>17.95</v>
          </cell>
          <cell r="D659">
            <v>18.149999999999999</v>
          </cell>
          <cell r="E659">
            <v>17.850000000000001</v>
          </cell>
          <cell r="F659">
            <v>17.95</v>
          </cell>
          <cell r="G659">
            <v>18</v>
          </cell>
          <cell r="H659">
            <v>17.75</v>
          </cell>
          <cell r="I659">
            <v>1828974</v>
          </cell>
          <cell r="J659">
            <v>32904913.850000001</v>
          </cell>
          <cell r="K659">
            <v>44816</v>
          </cell>
          <cell r="L659">
            <v>3672</v>
          </cell>
        </row>
        <row r="660">
          <cell r="A660" t="str">
            <v>HATSUN</v>
          </cell>
          <cell r="B660" t="str">
            <v>EQ</v>
          </cell>
          <cell r="C660">
            <v>1137</v>
          </cell>
          <cell r="D660">
            <v>1138.05</v>
          </cell>
          <cell r="E660">
            <v>1086.5</v>
          </cell>
          <cell r="F660">
            <v>1116.3</v>
          </cell>
          <cell r="G660">
            <v>1119.6500000000001</v>
          </cell>
          <cell r="H660">
            <v>1126.45</v>
          </cell>
          <cell r="I660">
            <v>99294</v>
          </cell>
          <cell r="J660">
            <v>110316857.2</v>
          </cell>
          <cell r="K660">
            <v>44816</v>
          </cell>
          <cell r="L660">
            <v>15668</v>
          </cell>
        </row>
        <row r="661">
          <cell r="A661" t="str">
            <v>HAVELLS</v>
          </cell>
          <cell r="B661" t="str">
            <v>EQ</v>
          </cell>
          <cell r="C661">
            <v>1351.65</v>
          </cell>
          <cell r="D661">
            <v>1387.9</v>
          </cell>
          <cell r="E661">
            <v>1348.75</v>
          </cell>
          <cell r="F661">
            <v>1383.55</v>
          </cell>
          <cell r="G661">
            <v>1382.5</v>
          </cell>
          <cell r="H661">
            <v>1346.1</v>
          </cell>
          <cell r="I661">
            <v>484016</v>
          </cell>
          <cell r="J661">
            <v>665563968.35000002</v>
          </cell>
          <cell r="K661">
            <v>44816</v>
          </cell>
          <cell r="L661">
            <v>18137</v>
          </cell>
        </row>
        <row r="662">
          <cell r="A662" t="str">
            <v>HAVISHA</v>
          </cell>
          <cell r="B662" t="str">
            <v>BE</v>
          </cell>
          <cell r="C662">
            <v>2.9</v>
          </cell>
          <cell r="D662">
            <v>2.9</v>
          </cell>
          <cell r="E662">
            <v>2.75</v>
          </cell>
          <cell r="F662">
            <v>2.8</v>
          </cell>
          <cell r="G662">
            <v>2.8</v>
          </cell>
          <cell r="H662">
            <v>2.85</v>
          </cell>
          <cell r="I662">
            <v>25451</v>
          </cell>
          <cell r="J662">
            <v>71586</v>
          </cell>
          <cell r="K662">
            <v>44816</v>
          </cell>
          <cell r="L662">
            <v>110</v>
          </cell>
        </row>
        <row r="663">
          <cell r="A663" t="str">
            <v>HBANKETF</v>
          </cell>
          <cell r="B663" t="str">
            <v>EQ</v>
          </cell>
          <cell r="C663">
            <v>410.97</v>
          </cell>
          <cell r="D663">
            <v>410.97</v>
          </cell>
          <cell r="E663">
            <v>406.49</v>
          </cell>
          <cell r="F663">
            <v>408.51</v>
          </cell>
          <cell r="G663">
            <v>407.8</v>
          </cell>
          <cell r="H663">
            <v>406.86</v>
          </cell>
          <cell r="I663">
            <v>1771</v>
          </cell>
          <cell r="J663">
            <v>722864.7</v>
          </cell>
          <cell r="K663">
            <v>44816</v>
          </cell>
          <cell r="L663">
            <v>130</v>
          </cell>
        </row>
        <row r="664">
          <cell r="A664" t="str">
            <v>HBLPOWER</v>
          </cell>
          <cell r="B664" t="str">
            <v>EQ</v>
          </cell>
          <cell r="C664">
            <v>93.6</v>
          </cell>
          <cell r="D664">
            <v>95.3</v>
          </cell>
          <cell r="E664">
            <v>92.15</v>
          </cell>
          <cell r="F664">
            <v>94.2</v>
          </cell>
          <cell r="G664">
            <v>93.85</v>
          </cell>
          <cell r="H664">
            <v>93.1</v>
          </cell>
          <cell r="I664">
            <v>4614532</v>
          </cell>
          <cell r="J664">
            <v>432464989.55000001</v>
          </cell>
          <cell r="K664">
            <v>44816</v>
          </cell>
          <cell r="L664">
            <v>16506</v>
          </cell>
        </row>
        <row r="665">
          <cell r="A665" t="str">
            <v>HBSL</v>
          </cell>
          <cell r="B665" t="str">
            <v>EQ</v>
          </cell>
          <cell r="C665">
            <v>58.95</v>
          </cell>
          <cell r="D665">
            <v>58.95</v>
          </cell>
          <cell r="E665">
            <v>56.15</v>
          </cell>
          <cell r="F665">
            <v>56.35</v>
          </cell>
          <cell r="G665">
            <v>56.7</v>
          </cell>
          <cell r="H665">
            <v>56.8</v>
          </cell>
          <cell r="I665">
            <v>9764</v>
          </cell>
          <cell r="J665">
            <v>555764.75</v>
          </cell>
          <cell r="K665">
            <v>44816</v>
          </cell>
          <cell r="L665">
            <v>262</v>
          </cell>
        </row>
        <row r="666">
          <cell r="A666" t="str">
            <v>HCC</v>
          </cell>
          <cell r="B666" t="str">
            <v>EQ</v>
          </cell>
          <cell r="C666">
            <v>13.7</v>
          </cell>
          <cell r="D666">
            <v>14.1</v>
          </cell>
          <cell r="E666">
            <v>13.65</v>
          </cell>
          <cell r="F666">
            <v>13.8</v>
          </cell>
          <cell r="G666">
            <v>13.9</v>
          </cell>
          <cell r="H666">
            <v>13.6</v>
          </cell>
          <cell r="I666">
            <v>11209564</v>
          </cell>
          <cell r="J666">
            <v>155475236.84999999</v>
          </cell>
          <cell r="K666">
            <v>44816</v>
          </cell>
          <cell r="L666">
            <v>5264</v>
          </cell>
        </row>
        <row r="667">
          <cell r="A667" t="str">
            <v>HCG</v>
          </cell>
          <cell r="B667" t="str">
            <v>EQ</v>
          </cell>
          <cell r="C667">
            <v>271.89999999999998</v>
          </cell>
          <cell r="D667">
            <v>273.35000000000002</v>
          </cell>
          <cell r="E667">
            <v>268.05</v>
          </cell>
          <cell r="F667">
            <v>268.60000000000002</v>
          </cell>
          <cell r="G667">
            <v>268.05</v>
          </cell>
          <cell r="H667">
            <v>269.55</v>
          </cell>
          <cell r="I667">
            <v>70390</v>
          </cell>
          <cell r="J667">
            <v>19034480.350000001</v>
          </cell>
          <cell r="K667">
            <v>44816</v>
          </cell>
          <cell r="L667">
            <v>2429</v>
          </cell>
        </row>
        <row r="668">
          <cell r="A668" t="str">
            <v>HCL-INSYS</v>
          </cell>
          <cell r="B668" t="str">
            <v>EQ</v>
          </cell>
          <cell r="C668">
            <v>17.8</v>
          </cell>
          <cell r="D668">
            <v>17.850000000000001</v>
          </cell>
          <cell r="E668">
            <v>17.399999999999999</v>
          </cell>
          <cell r="F668">
            <v>17.45</v>
          </cell>
          <cell r="G668">
            <v>17.45</v>
          </cell>
          <cell r="H668">
            <v>17.5</v>
          </cell>
          <cell r="I668">
            <v>458687</v>
          </cell>
          <cell r="J668">
            <v>8057838.7000000002</v>
          </cell>
          <cell r="K668">
            <v>44816</v>
          </cell>
          <cell r="L668">
            <v>1794</v>
          </cell>
        </row>
        <row r="669">
          <cell r="A669" t="str">
            <v>HCLTECH</v>
          </cell>
          <cell r="B669" t="str">
            <v>EQ</v>
          </cell>
          <cell r="C669">
            <v>955.15</v>
          </cell>
          <cell r="D669">
            <v>963.5</v>
          </cell>
          <cell r="E669">
            <v>953.5</v>
          </cell>
          <cell r="F669">
            <v>955.55</v>
          </cell>
          <cell r="G669">
            <v>954.1</v>
          </cell>
          <cell r="H669">
            <v>948.5</v>
          </cell>
          <cell r="I669">
            <v>2517615</v>
          </cell>
          <cell r="J669">
            <v>2413570284.4000001</v>
          </cell>
          <cell r="K669">
            <v>44816</v>
          </cell>
          <cell r="L669">
            <v>96910</v>
          </cell>
        </row>
        <row r="670">
          <cell r="A670" t="str">
            <v>HDFC</v>
          </cell>
          <cell r="B670" t="str">
            <v>EQ</v>
          </cell>
          <cell r="C670">
            <v>2430</v>
          </cell>
          <cell r="D670">
            <v>2436.85</v>
          </cell>
          <cell r="E670">
            <v>2414.1</v>
          </cell>
          <cell r="F670">
            <v>2419</v>
          </cell>
          <cell r="G670">
            <v>2419.15</v>
          </cell>
          <cell r="H670">
            <v>2431.5</v>
          </cell>
          <cell r="I670">
            <v>3178742</v>
          </cell>
          <cell r="J670">
            <v>7709202492.3500004</v>
          </cell>
          <cell r="K670">
            <v>44816</v>
          </cell>
          <cell r="L670">
            <v>119887</v>
          </cell>
        </row>
        <row r="671">
          <cell r="A671" t="str">
            <v>HDFCAMC</v>
          </cell>
          <cell r="B671" t="str">
            <v>EQ</v>
          </cell>
          <cell r="C671">
            <v>2028.95</v>
          </cell>
          <cell r="D671">
            <v>2054.5</v>
          </cell>
          <cell r="E671">
            <v>2020.55</v>
          </cell>
          <cell r="F671">
            <v>2037.4</v>
          </cell>
          <cell r="G671">
            <v>2040</v>
          </cell>
          <cell r="H671">
            <v>2015.5</v>
          </cell>
          <cell r="I671">
            <v>158643</v>
          </cell>
          <cell r="J671">
            <v>323859353.35000002</v>
          </cell>
          <cell r="K671">
            <v>44816</v>
          </cell>
          <cell r="L671">
            <v>11390</v>
          </cell>
        </row>
        <row r="672">
          <cell r="A672" t="str">
            <v>HDFCBANK</v>
          </cell>
          <cell r="B672" t="str">
            <v>EQ</v>
          </cell>
          <cell r="C672">
            <v>1500</v>
          </cell>
          <cell r="D672">
            <v>1504</v>
          </cell>
          <cell r="E672">
            <v>1490</v>
          </cell>
          <cell r="F672">
            <v>1493.55</v>
          </cell>
          <cell r="G672">
            <v>1491.6</v>
          </cell>
          <cell r="H672">
            <v>1498.6</v>
          </cell>
          <cell r="I672">
            <v>5540246</v>
          </cell>
          <cell r="J672">
            <v>8299719758.6499996</v>
          </cell>
          <cell r="K672">
            <v>44816</v>
          </cell>
          <cell r="L672">
            <v>158509</v>
          </cell>
        </row>
        <row r="673">
          <cell r="A673" t="str">
            <v>HDFCLIFE</v>
          </cell>
          <cell r="B673" t="str">
            <v>EQ</v>
          </cell>
          <cell r="C673">
            <v>578</v>
          </cell>
          <cell r="D673">
            <v>584</v>
          </cell>
          <cell r="E673">
            <v>572.79999999999995</v>
          </cell>
          <cell r="F673">
            <v>578.54999999999995</v>
          </cell>
          <cell r="G673">
            <v>583.95000000000005</v>
          </cell>
          <cell r="H673">
            <v>575.95000000000005</v>
          </cell>
          <cell r="I673">
            <v>2014300</v>
          </cell>
          <cell r="J673">
            <v>1162167213.5999999</v>
          </cell>
          <cell r="K673">
            <v>44816</v>
          </cell>
          <cell r="L673">
            <v>52334</v>
          </cell>
        </row>
        <row r="674">
          <cell r="A674" t="str">
            <v>HDFCMFGETF</v>
          </cell>
          <cell r="B674" t="str">
            <v>EQ</v>
          </cell>
          <cell r="C674">
            <v>44.8</v>
          </cell>
          <cell r="D674">
            <v>44.83</v>
          </cell>
          <cell r="E674">
            <v>44.59</v>
          </cell>
          <cell r="F674">
            <v>44.74</v>
          </cell>
          <cell r="G674">
            <v>44.78</v>
          </cell>
          <cell r="H674">
            <v>44.83</v>
          </cell>
          <cell r="I674">
            <v>314012</v>
          </cell>
          <cell r="J674">
            <v>14040193.65</v>
          </cell>
          <cell r="K674">
            <v>44816</v>
          </cell>
          <cell r="L674">
            <v>1145</v>
          </cell>
        </row>
        <row r="675">
          <cell r="A675" t="str">
            <v>HDFCNEXT50</v>
          </cell>
          <cell r="B675" t="str">
            <v>EQ</v>
          </cell>
          <cell r="C675">
            <v>446</v>
          </cell>
          <cell r="D675">
            <v>447</v>
          </cell>
          <cell r="E675">
            <v>442.35</v>
          </cell>
          <cell r="F675">
            <v>446.9</v>
          </cell>
          <cell r="G675">
            <v>447</v>
          </cell>
          <cell r="H675">
            <v>444.5</v>
          </cell>
          <cell r="I675">
            <v>584</v>
          </cell>
          <cell r="J675">
            <v>260431.95</v>
          </cell>
          <cell r="K675">
            <v>44816</v>
          </cell>
          <cell r="L675">
            <v>22</v>
          </cell>
        </row>
        <row r="676">
          <cell r="A676" t="str">
            <v>HDFCNIF100</v>
          </cell>
          <cell r="B676" t="str">
            <v>EQ</v>
          </cell>
          <cell r="C676">
            <v>182.19</v>
          </cell>
          <cell r="D676">
            <v>185</v>
          </cell>
          <cell r="E676">
            <v>181.81</v>
          </cell>
          <cell r="F676">
            <v>183.37</v>
          </cell>
          <cell r="G676">
            <v>183.2</v>
          </cell>
          <cell r="H676">
            <v>181.99</v>
          </cell>
          <cell r="I676">
            <v>8179</v>
          </cell>
          <cell r="J676">
            <v>1500606.49</v>
          </cell>
          <cell r="K676">
            <v>44816</v>
          </cell>
          <cell r="L676">
            <v>78</v>
          </cell>
        </row>
        <row r="677">
          <cell r="A677" t="str">
            <v>HDFCNIFETF</v>
          </cell>
          <cell r="B677" t="str">
            <v>EQ</v>
          </cell>
          <cell r="C677">
            <v>193.79</v>
          </cell>
          <cell r="D677">
            <v>194.35</v>
          </cell>
          <cell r="E677">
            <v>192.56</v>
          </cell>
          <cell r="F677">
            <v>194.05</v>
          </cell>
          <cell r="G677">
            <v>194.03</v>
          </cell>
          <cell r="H677">
            <v>192.54</v>
          </cell>
          <cell r="I677">
            <v>30856</v>
          </cell>
          <cell r="J677">
            <v>5978035.2400000002</v>
          </cell>
          <cell r="K677">
            <v>44816</v>
          </cell>
          <cell r="L677">
            <v>628</v>
          </cell>
        </row>
        <row r="678">
          <cell r="A678" t="str">
            <v>HDFCSENETF</v>
          </cell>
          <cell r="B678" t="str">
            <v>EQ</v>
          </cell>
          <cell r="C678">
            <v>655</v>
          </cell>
          <cell r="D678">
            <v>655</v>
          </cell>
          <cell r="E678">
            <v>647.11</v>
          </cell>
          <cell r="F678">
            <v>652.97</v>
          </cell>
          <cell r="G678">
            <v>653.29999999999995</v>
          </cell>
          <cell r="H678">
            <v>648.88</v>
          </cell>
          <cell r="I678">
            <v>5149</v>
          </cell>
          <cell r="J678">
            <v>3358415.44</v>
          </cell>
          <cell r="K678">
            <v>44816</v>
          </cell>
          <cell r="L678">
            <v>364</v>
          </cell>
        </row>
        <row r="679">
          <cell r="A679" t="str">
            <v>HDFCSILVER</v>
          </cell>
          <cell r="B679" t="str">
            <v>EQ</v>
          </cell>
          <cell r="C679">
            <v>54.53</v>
          </cell>
          <cell r="D679">
            <v>55.9</v>
          </cell>
          <cell r="E679">
            <v>54.2</v>
          </cell>
          <cell r="F679">
            <v>55.35</v>
          </cell>
          <cell r="G679">
            <v>55.33</v>
          </cell>
          <cell r="H679">
            <v>54.52</v>
          </cell>
          <cell r="I679">
            <v>41471</v>
          </cell>
          <cell r="J679">
            <v>2284418.3199999998</v>
          </cell>
          <cell r="K679">
            <v>44816</v>
          </cell>
          <cell r="L679">
            <v>185</v>
          </cell>
        </row>
        <row r="680">
          <cell r="A680" t="str">
            <v>HEADSUP</v>
          </cell>
          <cell r="B680" t="str">
            <v>EQ</v>
          </cell>
          <cell r="C680">
            <v>13.6</v>
          </cell>
          <cell r="D680">
            <v>13.75</v>
          </cell>
          <cell r="E680">
            <v>13.05</v>
          </cell>
          <cell r="F680">
            <v>13.65</v>
          </cell>
          <cell r="G680">
            <v>13.75</v>
          </cell>
          <cell r="H680">
            <v>13.65</v>
          </cell>
          <cell r="I680">
            <v>92626</v>
          </cell>
          <cell r="J680">
            <v>1248180.75</v>
          </cell>
          <cell r="K680">
            <v>44816</v>
          </cell>
          <cell r="L680">
            <v>413</v>
          </cell>
        </row>
        <row r="681">
          <cell r="A681" t="str">
            <v>HEALTHY</v>
          </cell>
          <cell r="B681" t="str">
            <v>EQ</v>
          </cell>
          <cell r="C681">
            <v>8.08</v>
          </cell>
          <cell r="D681">
            <v>8.19</v>
          </cell>
          <cell r="E681">
            <v>8.01</v>
          </cell>
          <cell r="F681">
            <v>8.11</v>
          </cell>
          <cell r="G681">
            <v>8.1199999999999992</v>
          </cell>
          <cell r="H681">
            <v>8.08</v>
          </cell>
          <cell r="I681">
            <v>25216</v>
          </cell>
          <cell r="J681">
            <v>204321.19</v>
          </cell>
          <cell r="K681">
            <v>44816</v>
          </cell>
          <cell r="L681">
            <v>356</v>
          </cell>
        </row>
        <row r="682">
          <cell r="A682" t="str">
            <v>HECPROJECT</v>
          </cell>
          <cell r="B682" t="str">
            <v>BE</v>
          </cell>
          <cell r="C682">
            <v>29.1</v>
          </cell>
          <cell r="D682">
            <v>30.5</v>
          </cell>
          <cell r="E682">
            <v>28.25</v>
          </cell>
          <cell r="F682">
            <v>30.45</v>
          </cell>
          <cell r="G682">
            <v>30.45</v>
          </cell>
          <cell r="H682">
            <v>29.5</v>
          </cell>
          <cell r="I682">
            <v>1504</v>
          </cell>
          <cell r="J682">
            <v>43592.45</v>
          </cell>
          <cell r="K682">
            <v>44816</v>
          </cell>
          <cell r="L682">
            <v>20</v>
          </cell>
        </row>
        <row r="683">
          <cell r="A683" t="str">
            <v>HEG</v>
          </cell>
          <cell r="B683" t="str">
            <v>EQ</v>
          </cell>
          <cell r="C683">
            <v>1222</v>
          </cell>
          <cell r="D683">
            <v>1223</v>
          </cell>
          <cell r="E683">
            <v>1202.5</v>
          </cell>
          <cell r="F683">
            <v>1206.5</v>
          </cell>
          <cell r="G683">
            <v>1210</v>
          </cell>
          <cell r="H683">
            <v>1212.5999999999999</v>
          </cell>
          <cell r="I683">
            <v>112314</v>
          </cell>
          <cell r="J683">
            <v>135821457.55000001</v>
          </cell>
          <cell r="K683">
            <v>44816</v>
          </cell>
          <cell r="L683">
            <v>7604</v>
          </cell>
        </row>
        <row r="684">
          <cell r="A684" t="str">
            <v>HEIDELBERG</v>
          </cell>
          <cell r="B684" t="str">
            <v>EQ</v>
          </cell>
          <cell r="C684">
            <v>193</v>
          </cell>
          <cell r="D684">
            <v>194.45</v>
          </cell>
          <cell r="E684">
            <v>191.1</v>
          </cell>
          <cell r="F684">
            <v>192.4</v>
          </cell>
          <cell r="G684">
            <v>192.4</v>
          </cell>
          <cell r="H684">
            <v>192.7</v>
          </cell>
          <cell r="I684">
            <v>1294328</v>
          </cell>
          <cell r="J684">
            <v>249659163.30000001</v>
          </cell>
          <cell r="K684">
            <v>44816</v>
          </cell>
          <cell r="L684">
            <v>3150</v>
          </cell>
        </row>
        <row r="685">
          <cell r="A685" t="str">
            <v>HEMIPROP</v>
          </cell>
          <cell r="B685" t="str">
            <v>EQ</v>
          </cell>
          <cell r="C685">
            <v>105.05</v>
          </cell>
          <cell r="D685">
            <v>105.9</v>
          </cell>
          <cell r="E685">
            <v>104.15</v>
          </cell>
          <cell r="F685">
            <v>104.55</v>
          </cell>
          <cell r="G685">
            <v>104.6</v>
          </cell>
          <cell r="H685">
            <v>104.35</v>
          </cell>
          <cell r="I685">
            <v>653695</v>
          </cell>
          <cell r="J685">
            <v>68541534.299999997</v>
          </cell>
          <cell r="K685">
            <v>44816</v>
          </cell>
          <cell r="L685">
            <v>3668</v>
          </cell>
        </row>
        <row r="686">
          <cell r="A686" t="str">
            <v>HERANBA</v>
          </cell>
          <cell r="B686" t="str">
            <v>EQ</v>
          </cell>
          <cell r="C686">
            <v>577.95000000000005</v>
          </cell>
          <cell r="D686">
            <v>578.5</v>
          </cell>
          <cell r="E686">
            <v>573</v>
          </cell>
          <cell r="F686">
            <v>574.15</v>
          </cell>
          <cell r="G686">
            <v>574</v>
          </cell>
          <cell r="H686">
            <v>572.70000000000005</v>
          </cell>
          <cell r="I686">
            <v>27995</v>
          </cell>
          <cell r="J686">
            <v>16084115.9</v>
          </cell>
          <cell r="K686">
            <v>44816</v>
          </cell>
          <cell r="L686">
            <v>2127</v>
          </cell>
        </row>
        <row r="687">
          <cell r="A687" t="str">
            <v>HERCULES</v>
          </cell>
          <cell r="B687" t="str">
            <v>EQ</v>
          </cell>
          <cell r="C687">
            <v>180.8</v>
          </cell>
          <cell r="D687">
            <v>198.95</v>
          </cell>
          <cell r="E687">
            <v>180.8</v>
          </cell>
          <cell r="F687">
            <v>196.3</v>
          </cell>
          <cell r="G687">
            <v>197</v>
          </cell>
          <cell r="H687">
            <v>177.2</v>
          </cell>
          <cell r="I687">
            <v>893607</v>
          </cell>
          <cell r="J687">
            <v>171694014.15000001</v>
          </cell>
          <cell r="K687">
            <v>44816</v>
          </cell>
          <cell r="L687">
            <v>15850</v>
          </cell>
        </row>
        <row r="688">
          <cell r="A688" t="str">
            <v>HERITGFOOD</v>
          </cell>
          <cell r="B688" t="str">
            <v>EQ</v>
          </cell>
          <cell r="C688">
            <v>328</v>
          </cell>
          <cell r="D688">
            <v>340</v>
          </cell>
          <cell r="E688">
            <v>325.85000000000002</v>
          </cell>
          <cell r="F688">
            <v>332.3</v>
          </cell>
          <cell r="G688">
            <v>333</v>
          </cell>
          <cell r="H688">
            <v>324.10000000000002</v>
          </cell>
          <cell r="I688">
            <v>191197</v>
          </cell>
          <cell r="J688">
            <v>64045007.950000003</v>
          </cell>
          <cell r="K688">
            <v>44816</v>
          </cell>
          <cell r="L688">
            <v>5307</v>
          </cell>
        </row>
        <row r="689">
          <cell r="A689" t="str">
            <v>HEROMOTOCO</v>
          </cell>
          <cell r="B689" t="str">
            <v>EQ</v>
          </cell>
          <cell r="C689">
            <v>2847</v>
          </cell>
          <cell r="D689">
            <v>2869.9</v>
          </cell>
          <cell r="E689">
            <v>2841.35</v>
          </cell>
          <cell r="F689">
            <v>2857.9</v>
          </cell>
          <cell r="G689">
            <v>2863</v>
          </cell>
          <cell r="H689">
            <v>2838.45</v>
          </cell>
          <cell r="I689">
            <v>313906</v>
          </cell>
          <cell r="J689">
            <v>897357419.64999998</v>
          </cell>
          <cell r="K689">
            <v>44816</v>
          </cell>
          <cell r="L689">
            <v>22133</v>
          </cell>
        </row>
        <row r="690">
          <cell r="A690" t="str">
            <v>HESTERBIO</v>
          </cell>
          <cell r="B690" t="str">
            <v>EQ</v>
          </cell>
          <cell r="C690">
            <v>2121.5500000000002</v>
          </cell>
          <cell r="D690">
            <v>2174.9</v>
          </cell>
          <cell r="E690">
            <v>2101</v>
          </cell>
          <cell r="F690">
            <v>2149.5500000000002</v>
          </cell>
          <cell r="G690">
            <v>2151.5</v>
          </cell>
          <cell r="H690">
            <v>2110.9499999999998</v>
          </cell>
          <cell r="I690">
            <v>8255</v>
          </cell>
          <cell r="J690">
            <v>17693314.399999999</v>
          </cell>
          <cell r="K690">
            <v>44816</v>
          </cell>
          <cell r="L690">
            <v>1130</v>
          </cell>
        </row>
        <row r="691">
          <cell r="A691" t="str">
            <v>HEXATRADEX</v>
          </cell>
          <cell r="B691" t="str">
            <v>EQ</v>
          </cell>
          <cell r="C691">
            <v>169.8</v>
          </cell>
          <cell r="D691">
            <v>169.8</v>
          </cell>
          <cell r="E691">
            <v>166.6</v>
          </cell>
          <cell r="F691">
            <v>168.3</v>
          </cell>
          <cell r="G691">
            <v>166.65</v>
          </cell>
          <cell r="H691">
            <v>167.5</v>
          </cell>
          <cell r="I691">
            <v>3289</v>
          </cell>
          <cell r="J691">
            <v>552486.40000000002</v>
          </cell>
          <cell r="K691">
            <v>44816</v>
          </cell>
          <cell r="L691">
            <v>97</v>
          </cell>
        </row>
        <row r="692">
          <cell r="A692" t="str">
            <v>HFCL</v>
          </cell>
          <cell r="B692" t="str">
            <v>EQ</v>
          </cell>
          <cell r="C692">
            <v>79.5</v>
          </cell>
          <cell r="D692">
            <v>80.349999999999994</v>
          </cell>
          <cell r="E692">
            <v>77.599999999999994</v>
          </cell>
          <cell r="F692">
            <v>77.900000000000006</v>
          </cell>
          <cell r="G692">
            <v>78</v>
          </cell>
          <cell r="H692">
            <v>79.05</v>
          </cell>
          <cell r="I692">
            <v>8462143</v>
          </cell>
          <cell r="J692">
            <v>669044071.10000002</v>
          </cell>
          <cell r="K692">
            <v>44816</v>
          </cell>
          <cell r="L692">
            <v>23791</v>
          </cell>
        </row>
        <row r="693">
          <cell r="A693" t="str">
            <v>HGINFRA</v>
          </cell>
          <cell r="B693" t="str">
            <v>EQ</v>
          </cell>
          <cell r="C693">
            <v>620.29999999999995</v>
          </cell>
          <cell r="D693">
            <v>645.15</v>
          </cell>
          <cell r="E693">
            <v>620.29999999999995</v>
          </cell>
          <cell r="F693">
            <v>629.29999999999995</v>
          </cell>
          <cell r="G693">
            <v>631</v>
          </cell>
          <cell r="H693">
            <v>615.45000000000005</v>
          </cell>
          <cell r="I693">
            <v>285766</v>
          </cell>
          <cell r="J693">
            <v>181239340.34999999</v>
          </cell>
          <cell r="K693">
            <v>44816</v>
          </cell>
          <cell r="L693">
            <v>9594</v>
          </cell>
        </row>
        <row r="694">
          <cell r="A694" t="str">
            <v>HGS</v>
          </cell>
          <cell r="B694" t="str">
            <v>EQ</v>
          </cell>
          <cell r="C694">
            <v>1417</v>
          </cell>
          <cell r="D694">
            <v>1457.75</v>
          </cell>
          <cell r="E694">
            <v>1415.85</v>
          </cell>
          <cell r="F694">
            <v>1432.4</v>
          </cell>
          <cell r="G694">
            <v>1430</v>
          </cell>
          <cell r="H694">
            <v>1415.85</v>
          </cell>
          <cell r="I694">
            <v>150133</v>
          </cell>
          <cell r="J694">
            <v>215726777.69999999</v>
          </cell>
          <cell r="K694">
            <v>44816</v>
          </cell>
          <cell r="L694">
            <v>9880</v>
          </cell>
        </row>
        <row r="695">
          <cell r="A695" t="str">
            <v>HIKAL</v>
          </cell>
          <cell r="B695" t="str">
            <v>EQ</v>
          </cell>
          <cell r="C695">
            <v>343</v>
          </cell>
          <cell r="D695">
            <v>343.9</v>
          </cell>
          <cell r="E695">
            <v>338.45</v>
          </cell>
          <cell r="F695">
            <v>340.65</v>
          </cell>
          <cell r="G695">
            <v>340.6</v>
          </cell>
          <cell r="H695">
            <v>340.7</v>
          </cell>
          <cell r="I695">
            <v>177360</v>
          </cell>
          <cell r="J695">
            <v>60451057.700000003</v>
          </cell>
          <cell r="K695">
            <v>44816</v>
          </cell>
          <cell r="L695">
            <v>3521</v>
          </cell>
        </row>
        <row r="696">
          <cell r="A696" t="str">
            <v>HIL</v>
          </cell>
          <cell r="B696" t="str">
            <v>EQ</v>
          </cell>
          <cell r="C696">
            <v>3564</v>
          </cell>
          <cell r="D696">
            <v>3603.95</v>
          </cell>
          <cell r="E696">
            <v>3555</v>
          </cell>
          <cell r="F696">
            <v>3576.4</v>
          </cell>
          <cell r="G696">
            <v>3590.7</v>
          </cell>
          <cell r="H696">
            <v>3553.45</v>
          </cell>
          <cell r="I696">
            <v>6959</v>
          </cell>
          <cell r="J696">
            <v>24887560.199999999</v>
          </cell>
          <cell r="K696">
            <v>44816</v>
          </cell>
          <cell r="L696">
            <v>1333</v>
          </cell>
        </row>
        <row r="697">
          <cell r="A697" t="str">
            <v>HILTON</v>
          </cell>
          <cell r="B697" t="str">
            <v>EQ</v>
          </cell>
          <cell r="C697">
            <v>70.349999999999994</v>
          </cell>
          <cell r="D697">
            <v>71.5</v>
          </cell>
          <cell r="E697">
            <v>67.3</v>
          </cell>
          <cell r="F697">
            <v>68.8</v>
          </cell>
          <cell r="G697">
            <v>69</v>
          </cell>
          <cell r="H697">
            <v>69</v>
          </cell>
          <cell r="I697">
            <v>380283</v>
          </cell>
          <cell r="J697">
            <v>26348768.800000001</v>
          </cell>
          <cell r="K697">
            <v>44816</v>
          </cell>
          <cell r="L697">
            <v>1243</v>
          </cell>
        </row>
        <row r="698">
          <cell r="A698" t="str">
            <v>HIMATSEIDE</v>
          </cell>
          <cell r="B698" t="str">
            <v>EQ</v>
          </cell>
          <cell r="C698">
            <v>109</v>
          </cell>
          <cell r="D698">
            <v>109</v>
          </cell>
          <cell r="E698">
            <v>106.25</v>
          </cell>
          <cell r="F698">
            <v>106.75</v>
          </cell>
          <cell r="G698">
            <v>106.8</v>
          </cell>
          <cell r="H698">
            <v>107.75</v>
          </cell>
          <cell r="I698">
            <v>255993</v>
          </cell>
          <cell r="J698">
            <v>27573734.600000001</v>
          </cell>
          <cell r="K698">
            <v>44816</v>
          </cell>
          <cell r="L698">
            <v>3610</v>
          </cell>
        </row>
        <row r="699">
          <cell r="A699" t="str">
            <v>HINDALCO</v>
          </cell>
          <cell r="B699" t="str">
            <v>EQ</v>
          </cell>
          <cell r="C699">
            <v>432</v>
          </cell>
          <cell r="D699">
            <v>432.9</v>
          </cell>
          <cell r="E699">
            <v>428.65</v>
          </cell>
          <cell r="F699">
            <v>431.15</v>
          </cell>
          <cell r="G699">
            <v>431</v>
          </cell>
          <cell r="H699">
            <v>426</v>
          </cell>
          <cell r="I699">
            <v>5530132</v>
          </cell>
          <cell r="J699">
            <v>2384259599.1999998</v>
          </cell>
          <cell r="K699">
            <v>44816</v>
          </cell>
          <cell r="L699">
            <v>70338</v>
          </cell>
        </row>
        <row r="700">
          <cell r="A700" t="str">
            <v>HINDCOMPOS</v>
          </cell>
          <cell r="B700" t="str">
            <v>EQ</v>
          </cell>
          <cell r="C700">
            <v>358.95</v>
          </cell>
          <cell r="D700">
            <v>370</v>
          </cell>
          <cell r="E700">
            <v>355</v>
          </cell>
          <cell r="F700">
            <v>360.1</v>
          </cell>
          <cell r="G700">
            <v>355</v>
          </cell>
          <cell r="H700">
            <v>356.25</v>
          </cell>
          <cell r="I700">
            <v>37591</v>
          </cell>
          <cell r="J700">
            <v>13690578.5</v>
          </cell>
          <cell r="K700">
            <v>44816</v>
          </cell>
          <cell r="L700">
            <v>1390</v>
          </cell>
        </row>
        <row r="701">
          <cell r="A701" t="str">
            <v>HINDCON</v>
          </cell>
          <cell r="B701" t="str">
            <v>EQ</v>
          </cell>
          <cell r="C701">
            <v>73.45</v>
          </cell>
          <cell r="D701">
            <v>73.7</v>
          </cell>
          <cell r="E701">
            <v>70.3</v>
          </cell>
          <cell r="F701">
            <v>71.3</v>
          </cell>
          <cell r="G701">
            <v>72.55</v>
          </cell>
          <cell r="H701">
            <v>72.05</v>
          </cell>
          <cell r="I701">
            <v>19793</v>
          </cell>
          <cell r="J701">
            <v>1424531.9</v>
          </cell>
          <cell r="K701">
            <v>44816</v>
          </cell>
          <cell r="L701">
            <v>375</v>
          </cell>
        </row>
        <row r="702">
          <cell r="A702" t="str">
            <v>HINDCOPPER</v>
          </cell>
          <cell r="B702" t="str">
            <v>EQ</v>
          </cell>
          <cell r="C702">
            <v>120.35</v>
          </cell>
          <cell r="D702">
            <v>120.9</v>
          </cell>
          <cell r="E702">
            <v>119.5</v>
          </cell>
          <cell r="F702">
            <v>120.1</v>
          </cell>
          <cell r="G702">
            <v>120</v>
          </cell>
          <cell r="H702">
            <v>119.3</v>
          </cell>
          <cell r="I702">
            <v>2194755</v>
          </cell>
          <cell r="J702">
            <v>263576375.05000001</v>
          </cell>
          <cell r="K702">
            <v>44816</v>
          </cell>
          <cell r="L702">
            <v>12289</v>
          </cell>
        </row>
        <row r="703">
          <cell r="A703" t="str">
            <v>HINDMOTORS</v>
          </cell>
          <cell r="B703" t="str">
            <v>BE</v>
          </cell>
          <cell r="C703">
            <v>17</v>
          </cell>
          <cell r="D703">
            <v>17.25</v>
          </cell>
          <cell r="E703">
            <v>16.600000000000001</v>
          </cell>
          <cell r="F703">
            <v>16.850000000000001</v>
          </cell>
          <cell r="G703">
            <v>16.75</v>
          </cell>
          <cell r="H703">
            <v>16.75</v>
          </cell>
          <cell r="I703">
            <v>396804</v>
          </cell>
          <cell r="J703">
            <v>6701463.5999999996</v>
          </cell>
          <cell r="K703">
            <v>44816</v>
          </cell>
          <cell r="L703">
            <v>1974</v>
          </cell>
        </row>
        <row r="704">
          <cell r="A704" t="str">
            <v>HINDNATGLS</v>
          </cell>
          <cell r="B704" t="str">
            <v>BE</v>
          </cell>
          <cell r="C704">
            <v>11</v>
          </cell>
          <cell r="D704">
            <v>11</v>
          </cell>
          <cell r="E704">
            <v>10.35</v>
          </cell>
          <cell r="F704">
            <v>10.35</v>
          </cell>
          <cell r="G704">
            <v>10.35</v>
          </cell>
          <cell r="H704">
            <v>10.85</v>
          </cell>
          <cell r="I704">
            <v>128276</v>
          </cell>
          <cell r="J704">
            <v>1327700.3500000001</v>
          </cell>
          <cell r="K704">
            <v>44816</v>
          </cell>
          <cell r="L704">
            <v>289</v>
          </cell>
        </row>
        <row r="705">
          <cell r="A705" t="str">
            <v>HINDOILEXP</v>
          </cell>
          <cell r="B705" t="str">
            <v>EQ</v>
          </cell>
          <cell r="C705">
            <v>159.35</v>
          </cell>
          <cell r="D705">
            <v>162.75</v>
          </cell>
          <cell r="E705">
            <v>158.30000000000001</v>
          </cell>
          <cell r="F705">
            <v>160.6</v>
          </cell>
          <cell r="G705">
            <v>159.69999999999999</v>
          </cell>
          <cell r="H705">
            <v>158.6</v>
          </cell>
          <cell r="I705">
            <v>720371</v>
          </cell>
          <cell r="J705">
            <v>115420875.5</v>
          </cell>
          <cell r="K705">
            <v>44816</v>
          </cell>
          <cell r="L705">
            <v>6065</v>
          </cell>
        </row>
        <row r="706">
          <cell r="A706" t="str">
            <v>HINDPETRO</v>
          </cell>
          <cell r="B706" t="str">
            <v>EQ</v>
          </cell>
          <cell r="C706">
            <v>245.85</v>
          </cell>
          <cell r="D706">
            <v>252.35</v>
          </cell>
          <cell r="E706">
            <v>244.5</v>
          </cell>
          <cell r="F706">
            <v>250</v>
          </cell>
          <cell r="G706">
            <v>249</v>
          </cell>
          <cell r="H706">
            <v>245.85</v>
          </cell>
          <cell r="I706">
            <v>3602379</v>
          </cell>
          <cell r="J706">
            <v>892595131.85000002</v>
          </cell>
          <cell r="K706">
            <v>44816</v>
          </cell>
          <cell r="L706">
            <v>40779</v>
          </cell>
        </row>
        <row r="707">
          <cell r="A707" t="str">
            <v>HINDUNILVR</v>
          </cell>
          <cell r="B707" t="str">
            <v>EQ</v>
          </cell>
          <cell r="C707">
            <v>2591</v>
          </cell>
          <cell r="D707">
            <v>2605</v>
          </cell>
          <cell r="E707">
            <v>2574</v>
          </cell>
          <cell r="F707">
            <v>2580.4</v>
          </cell>
          <cell r="G707">
            <v>2577.25</v>
          </cell>
          <cell r="H707">
            <v>2588.6999999999998</v>
          </cell>
          <cell r="I707">
            <v>1595709</v>
          </cell>
          <cell r="J707">
            <v>4126941051.5</v>
          </cell>
          <cell r="K707">
            <v>44816</v>
          </cell>
          <cell r="L707">
            <v>51791</v>
          </cell>
        </row>
        <row r="708">
          <cell r="A708" t="str">
            <v>HINDWAREAP</v>
          </cell>
          <cell r="B708" t="str">
            <v>EQ</v>
          </cell>
          <cell r="C708">
            <v>391</v>
          </cell>
          <cell r="D708">
            <v>396</v>
          </cell>
          <cell r="E708">
            <v>385.2</v>
          </cell>
          <cell r="F708">
            <v>388.65</v>
          </cell>
          <cell r="G708">
            <v>386.8</v>
          </cell>
          <cell r="H708">
            <v>384.9</v>
          </cell>
          <cell r="I708">
            <v>160647</v>
          </cell>
          <cell r="J708">
            <v>62785251.799999997</v>
          </cell>
          <cell r="K708">
            <v>44816</v>
          </cell>
          <cell r="L708">
            <v>5016</v>
          </cell>
        </row>
        <row r="709">
          <cell r="A709" t="str">
            <v>HINDZINC</v>
          </cell>
          <cell r="B709" t="str">
            <v>EQ</v>
          </cell>
          <cell r="C709">
            <v>290.3</v>
          </cell>
          <cell r="D709">
            <v>295</v>
          </cell>
          <cell r="E709">
            <v>288.3</v>
          </cell>
          <cell r="F709">
            <v>289.45</v>
          </cell>
          <cell r="G709">
            <v>289.3</v>
          </cell>
          <cell r="H709">
            <v>289.55</v>
          </cell>
          <cell r="I709">
            <v>662532</v>
          </cell>
          <cell r="J709">
            <v>192854957.84999999</v>
          </cell>
          <cell r="K709">
            <v>44816</v>
          </cell>
          <cell r="L709">
            <v>9133</v>
          </cell>
        </row>
        <row r="710">
          <cell r="A710" t="str">
            <v>HIRECT</v>
          </cell>
          <cell r="B710" t="str">
            <v>EQ</v>
          </cell>
          <cell r="C710">
            <v>178.7</v>
          </cell>
          <cell r="D710">
            <v>207</v>
          </cell>
          <cell r="E710">
            <v>177.85</v>
          </cell>
          <cell r="F710">
            <v>202.6</v>
          </cell>
          <cell r="G710">
            <v>204</v>
          </cell>
          <cell r="H710">
            <v>176.05</v>
          </cell>
          <cell r="I710">
            <v>145891</v>
          </cell>
          <cell r="J710">
            <v>28891840.100000001</v>
          </cell>
          <cell r="K710">
            <v>44816</v>
          </cell>
          <cell r="L710">
            <v>3829</v>
          </cell>
        </row>
        <row r="711">
          <cell r="A711" t="str">
            <v>HISARMETAL</v>
          </cell>
          <cell r="B711" t="str">
            <v>EQ</v>
          </cell>
          <cell r="C711">
            <v>142</v>
          </cell>
          <cell r="D711">
            <v>143</v>
          </cell>
          <cell r="E711">
            <v>137.19999999999999</v>
          </cell>
          <cell r="F711">
            <v>137.6</v>
          </cell>
          <cell r="G711">
            <v>139</v>
          </cell>
          <cell r="H711">
            <v>140.9</v>
          </cell>
          <cell r="I711">
            <v>12340</v>
          </cell>
          <cell r="J711">
            <v>1720856.5</v>
          </cell>
          <cell r="K711">
            <v>44816</v>
          </cell>
          <cell r="L711">
            <v>406</v>
          </cell>
        </row>
        <row r="712">
          <cell r="A712" t="str">
            <v>HITECH</v>
          </cell>
          <cell r="B712" t="str">
            <v>EQ</v>
          </cell>
          <cell r="C712">
            <v>584</v>
          </cell>
          <cell r="D712">
            <v>591.65</v>
          </cell>
          <cell r="E712">
            <v>574.45000000000005</v>
          </cell>
          <cell r="F712">
            <v>583.85</v>
          </cell>
          <cell r="G712">
            <v>582.15</v>
          </cell>
          <cell r="H712">
            <v>588.70000000000005</v>
          </cell>
          <cell r="I712">
            <v>41531</v>
          </cell>
          <cell r="J712">
            <v>24339291.199999999</v>
          </cell>
          <cell r="K712">
            <v>44816</v>
          </cell>
          <cell r="L712">
            <v>1125</v>
          </cell>
        </row>
        <row r="713">
          <cell r="A713" t="str">
            <v>HITECHCORP</v>
          </cell>
          <cell r="B713" t="str">
            <v>EQ</v>
          </cell>
          <cell r="C713">
            <v>249.05</v>
          </cell>
          <cell r="D713">
            <v>254.5</v>
          </cell>
          <cell r="E713">
            <v>247.85</v>
          </cell>
          <cell r="F713">
            <v>249.6</v>
          </cell>
          <cell r="G713">
            <v>248.25</v>
          </cell>
          <cell r="H713">
            <v>252.85</v>
          </cell>
          <cell r="I713">
            <v>17926</v>
          </cell>
          <cell r="J713">
            <v>4483465.05</v>
          </cell>
          <cell r="K713">
            <v>44816</v>
          </cell>
          <cell r="L713">
            <v>351</v>
          </cell>
        </row>
        <row r="714">
          <cell r="A714" t="str">
            <v>HITECHGEAR</v>
          </cell>
          <cell r="B714" t="str">
            <v>EQ</v>
          </cell>
          <cell r="C714">
            <v>223</v>
          </cell>
          <cell r="D714">
            <v>223</v>
          </cell>
          <cell r="E714">
            <v>215.1</v>
          </cell>
          <cell r="F714">
            <v>216.1</v>
          </cell>
          <cell r="G714">
            <v>215.1</v>
          </cell>
          <cell r="H714">
            <v>219.85</v>
          </cell>
          <cell r="I714">
            <v>7246</v>
          </cell>
          <cell r="J714">
            <v>1576882.6</v>
          </cell>
          <cell r="K714">
            <v>44816</v>
          </cell>
          <cell r="L714">
            <v>244</v>
          </cell>
        </row>
        <row r="715">
          <cell r="A715" t="str">
            <v>HLEGLAS</v>
          </cell>
          <cell r="B715" t="str">
            <v>EQ</v>
          </cell>
          <cell r="C715">
            <v>3979</v>
          </cell>
          <cell r="D715">
            <v>3979</v>
          </cell>
          <cell r="E715">
            <v>3848</v>
          </cell>
          <cell r="F715">
            <v>3858.55</v>
          </cell>
          <cell r="G715">
            <v>3865</v>
          </cell>
          <cell r="H715">
            <v>3914.7</v>
          </cell>
          <cell r="I715">
            <v>15096</v>
          </cell>
          <cell r="J715">
            <v>58445505.649999999</v>
          </cell>
          <cell r="K715">
            <v>44816</v>
          </cell>
          <cell r="L715">
            <v>3284</v>
          </cell>
        </row>
        <row r="716">
          <cell r="A716" t="str">
            <v>HLVLTD</v>
          </cell>
          <cell r="B716" t="str">
            <v>EQ</v>
          </cell>
          <cell r="C716">
            <v>10.15</v>
          </cell>
          <cell r="D716">
            <v>10.4</v>
          </cell>
          <cell r="E716">
            <v>10.15</v>
          </cell>
          <cell r="F716">
            <v>10.199999999999999</v>
          </cell>
          <cell r="G716">
            <v>10.15</v>
          </cell>
          <cell r="H716">
            <v>10.15</v>
          </cell>
          <cell r="I716">
            <v>170993</v>
          </cell>
          <cell r="J716">
            <v>1753818.05</v>
          </cell>
          <cell r="K716">
            <v>44816</v>
          </cell>
          <cell r="L716">
            <v>392</v>
          </cell>
        </row>
        <row r="717">
          <cell r="A717" t="str">
            <v>HMVL</v>
          </cell>
          <cell r="B717" t="str">
            <v>EQ</v>
          </cell>
          <cell r="C717">
            <v>59.1</v>
          </cell>
          <cell r="D717">
            <v>59.8</v>
          </cell>
          <cell r="E717">
            <v>58.4</v>
          </cell>
          <cell r="F717">
            <v>58.95</v>
          </cell>
          <cell r="G717">
            <v>58.8</v>
          </cell>
          <cell r="H717">
            <v>59.05</v>
          </cell>
          <cell r="I717">
            <v>34802</v>
          </cell>
          <cell r="J717">
            <v>2067077.8</v>
          </cell>
          <cell r="K717">
            <v>44816</v>
          </cell>
          <cell r="L717">
            <v>537</v>
          </cell>
        </row>
        <row r="718">
          <cell r="A718" t="str">
            <v>HNDFDS</v>
          </cell>
          <cell r="B718" t="str">
            <v>EQ</v>
          </cell>
          <cell r="C718">
            <v>488.1</v>
          </cell>
          <cell r="D718">
            <v>497.95</v>
          </cell>
          <cell r="E718">
            <v>478.3</v>
          </cell>
          <cell r="F718">
            <v>480.65</v>
          </cell>
          <cell r="G718">
            <v>481.75</v>
          </cell>
          <cell r="H718">
            <v>488.6</v>
          </cell>
          <cell r="I718">
            <v>65031</v>
          </cell>
          <cell r="J718">
            <v>31459539.100000001</v>
          </cell>
          <cell r="K718">
            <v>44816</v>
          </cell>
          <cell r="L718">
            <v>4855</v>
          </cell>
        </row>
        <row r="719">
          <cell r="A719" t="str">
            <v>HNGSNGBEES</v>
          </cell>
          <cell r="B719" t="str">
            <v>EQ</v>
          </cell>
          <cell r="C719">
            <v>269.86</v>
          </cell>
          <cell r="D719">
            <v>269.86</v>
          </cell>
          <cell r="E719">
            <v>264</v>
          </cell>
          <cell r="F719">
            <v>266.92</v>
          </cell>
          <cell r="G719">
            <v>266.93</v>
          </cell>
          <cell r="H719">
            <v>265.93</v>
          </cell>
          <cell r="I719">
            <v>6321</v>
          </cell>
          <cell r="J719">
            <v>1685386.98</v>
          </cell>
          <cell r="K719">
            <v>44816</v>
          </cell>
          <cell r="L719">
            <v>199</v>
          </cell>
        </row>
        <row r="720">
          <cell r="A720" t="str">
            <v>HOMEFIRST</v>
          </cell>
          <cell r="B720" t="str">
            <v>EQ</v>
          </cell>
          <cell r="C720">
            <v>882.5</v>
          </cell>
          <cell r="D720">
            <v>890</v>
          </cell>
          <cell r="E720">
            <v>868</v>
          </cell>
          <cell r="F720">
            <v>879.55</v>
          </cell>
          <cell r="G720">
            <v>885</v>
          </cell>
          <cell r="H720">
            <v>873.85</v>
          </cell>
          <cell r="I720">
            <v>101517</v>
          </cell>
          <cell r="J720">
            <v>88923419.049999997</v>
          </cell>
          <cell r="K720">
            <v>44816</v>
          </cell>
          <cell r="L720">
            <v>9878</v>
          </cell>
        </row>
        <row r="721">
          <cell r="A721" t="str">
            <v>HONAUT</v>
          </cell>
          <cell r="B721" t="str">
            <v>EQ</v>
          </cell>
          <cell r="C721">
            <v>41630</v>
          </cell>
          <cell r="D721">
            <v>42299</v>
          </cell>
          <cell r="E721">
            <v>41400.35</v>
          </cell>
          <cell r="F721">
            <v>41510.75</v>
          </cell>
          <cell r="G721">
            <v>41509</v>
          </cell>
          <cell r="H721">
            <v>41679.800000000003</v>
          </cell>
          <cell r="I721">
            <v>4770</v>
          </cell>
          <cell r="J721">
            <v>199972654.19999999</v>
          </cell>
          <cell r="K721">
            <v>44816</v>
          </cell>
          <cell r="L721">
            <v>1785</v>
          </cell>
        </row>
        <row r="722">
          <cell r="A722" t="str">
            <v>HONDAPOWER</v>
          </cell>
          <cell r="B722" t="str">
            <v>EQ</v>
          </cell>
          <cell r="C722">
            <v>1486</v>
          </cell>
          <cell r="D722">
            <v>1511.85</v>
          </cell>
          <cell r="E722">
            <v>1473.95</v>
          </cell>
          <cell r="F722">
            <v>1490.35</v>
          </cell>
          <cell r="G722">
            <v>1490</v>
          </cell>
          <cell r="H722">
            <v>1473.3</v>
          </cell>
          <cell r="I722">
            <v>7030</v>
          </cell>
          <cell r="J722">
            <v>10463323.5</v>
          </cell>
          <cell r="K722">
            <v>44816</v>
          </cell>
          <cell r="L722">
            <v>1078</v>
          </cell>
        </row>
        <row r="723">
          <cell r="A723" t="str">
            <v>HOTELRUGBY</v>
          </cell>
          <cell r="B723" t="str">
            <v>BE</v>
          </cell>
          <cell r="C723">
            <v>5.3</v>
          </cell>
          <cell r="D723">
            <v>5.3</v>
          </cell>
          <cell r="E723">
            <v>5.05</v>
          </cell>
          <cell r="F723">
            <v>5.3</v>
          </cell>
          <cell r="G723">
            <v>5.3</v>
          </cell>
          <cell r="H723">
            <v>5.3</v>
          </cell>
          <cell r="I723">
            <v>86956</v>
          </cell>
          <cell r="J723">
            <v>451037.8</v>
          </cell>
          <cell r="K723">
            <v>44816</v>
          </cell>
          <cell r="L723">
            <v>19</v>
          </cell>
        </row>
        <row r="724">
          <cell r="A724" t="str">
            <v>HOVS</v>
          </cell>
          <cell r="B724" t="str">
            <v>EQ</v>
          </cell>
          <cell r="C724">
            <v>58.9</v>
          </cell>
          <cell r="D724">
            <v>60.85</v>
          </cell>
          <cell r="E724">
            <v>58.7</v>
          </cell>
          <cell r="F724">
            <v>59.85</v>
          </cell>
          <cell r="G724">
            <v>59</v>
          </cell>
          <cell r="H724">
            <v>58.9</v>
          </cell>
          <cell r="I724">
            <v>19653</v>
          </cell>
          <cell r="J724">
            <v>1172179.1000000001</v>
          </cell>
          <cell r="K724">
            <v>44816</v>
          </cell>
          <cell r="L724">
            <v>722</v>
          </cell>
        </row>
        <row r="725">
          <cell r="A725" t="str">
            <v>HPAL</v>
          </cell>
          <cell r="B725" t="str">
            <v>EQ</v>
          </cell>
          <cell r="C725">
            <v>456</v>
          </cell>
          <cell r="D725">
            <v>461.6</v>
          </cell>
          <cell r="E725">
            <v>442.85</v>
          </cell>
          <cell r="F725">
            <v>448.6</v>
          </cell>
          <cell r="G725">
            <v>449.8</v>
          </cell>
          <cell r="H725">
            <v>455.8</v>
          </cell>
          <cell r="I725">
            <v>107328</v>
          </cell>
          <cell r="J725">
            <v>48556166.899999999</v>
          </cell>
          <cell r="K725">
            <v>44816</v>
          </cell>
          <cell r="L725">
            <v>2851</v>
          </cell>
        </row>
        <row r="726">
          <cell r="A726" t="str">
            <v>HPL</v>
          </cell>
          <cell r="B726" t="str">
            <v>EQ</v>
          </cell>
          <cell r="C726">
            <v>76.900000000000006</v>
          </cell>
          <cell r="D726">
            <v>77.7</v>
          </cell>
          <cell r="E726">
            <v>75.55</v>
          </cell>
          <cell r="F726">
            <v>75.75</v>
          </cell>
          <cell r="G726">
            <v>75.8</v>
          </cell>
          <cell r="H726">
            <v>76.849999999999994</v>
          </cell>
          <cell r="I726">
            <v>200403</v>
          </cell>
          <cell r="J726">
            <v>15296437.4</v>
          </cell>
          <cell r="K726">
            <v>44816</v>
          </cell>
          <cell r="L726">
            <v>2455</v>
          </cell>
        </row>
        <row r="727">
          <cell r="A727" t="str">
            <v>HSCL</v>
          </cell>
          <cell r="B727" t="str">
            <v>EQ</v>
          </cell>
          <cell r="C727">
            <v>100.25</v>
          </cell>
          <cell r="D727">
            <v>101.7</v>
          </cell>
          <cell r="E727">
            <v>98.1</v>
          </cell>
          <cell r="F727">
            <v>99.25</v>
          </cell>
          <cell r="G727">
            <v>99.25</v>
          </cell>
          <cell r="H727">
            <v>99.75</v>
          </cell>
          <cell r="I727">
            <v>3617112</v>
          </cell>
          <cell r="J727">
            <v>362598486.35000002</v>
          </cell>
          <cell r="K727">
            <v>44816</v>
          </cell>
          <cell r="L727">
            <v>13488</v>
          </cell>
        </row>
        <row r="728">
          <cell r="A728" t="str">
            <v>HTMEDIA</v>
          </cell>
          <cell r="B728" t="str">
            <v>EQ</v>
          </cell>
          <cell r="C728">
            <v>23</v>
          </cell>
          <cell r="D728">
            <v>23.6</v>
          </cell>
          <cell r="E728">
            <v>22.85</v>
          </cell>
          <cell r="F728">
            <v>23</v>
          </cell>
          <cell r="G728">
            <v>23</v>
          </cell>
          <cell r="H728">
            <v>22.8</v>
          </cell>
          <cell r="I728">
            <v>480164</v>
          </cell>
          <cell r="J728">
            <v>11130065.550000001</v>
          </cell>
          <cell r="K728">
            <v>44816</v>
          </cell>
          <cell r="L728">
            <v>1908</v>
          </cell>
        </row>
        <row r="729">
          <cell r="A729" t="str">
            <v>HUBTOWN</v>
          </cell>
          <cell r="B729" t="str">
            <v>EQ</v>
          </cell>
          <cell r="C729">
            <v>84.7</v>
          </cell>
          <cell r="D729">
            <v>89</v>
          </cell>
          <cell r="E729">
            <v>84.7</v>
          </cell>
          <cell r="F729">
            <v>84.7</v>
          </cell>
          <cell r="G729">
            <v>84.7</v>
          </cell>
          <cell r="H729">
            <v>89.15</v>
          </cell>
          <cell r="I729">
            <v>3775881</v>
          </cell>
          <cell r="J729">
            <v>321202677.30000001</v>
          </cell>
          <cell r="K729">
            <v>44816</v>
          </cell>
          <cell r="L729">
            <v>5641</v>
          </cell>
        </row>
        <row r="730">
          <cell r="A730" t="str">
            <v>HUDCO</v>
          </cell>
          <cell r="B730" t="str">
            <v>EQ</v>
          </cell>
          <cell r="C730">
            <v>43</v>
          </cell>
          <cell r="D730">
            <v>43.05</v>
          </cell>
          <cell r="E730">
            <v>42.65</v>
          </cell>
          <cell r="F730">
            <v>42.85</v>
          </cell>
          <cell r="G730">
            <v>42.85</v>
          </cell>
          <cell r="H730">
            <v>42.5</v>
          </cell>
          <cell r="I730">
            <v>3350004</v>
          </cell>
          <cell r="J730">
            <v>143539308.44999999</v>
          </cell>
          <cell r="K730">
            <v>44816</v>
          </cell>
          <cell r="L730">
            <v>9305</v>
          </cell>
        </row>
        <row r="731">
          <cell r="A731" t="str">
            <v>HUHTAMAKI</v>
          </cell>
          <cell r="B731" t="str">
            <v>EQ</v>
          </cell>
          <cell r="C731">
            <v>215.9</v>
          </cell>
          <cell r="D731">
            <v>219.1</v>
          </cell>
          <cell r="E731">
            <v>213.8</v>
          </cell>
          <cell r="F731">
            <v>218.2</v>
          </cell>
          <cell r="G731">
            <v>218.85</v>
          </cell>
          <cell r="H731">
            <v>214.45</v>
          </cell>
          <cell r="I731">
            <v>255218</v>
          </cell>
          <cell r="J731">
            <v>55616722.25</v>
          </cell>
          <cell r="K731">
            <v>44816</v>
          </cell>
          <cell r="L731">
            <v>3525</v>
          </cell>
        </row>
        <row r="732">
          <cell r="A732" t="str">
            <v>IBMFNIFTY</v>
          </cell>
          <cell r="B732" t="str">
            <v>EQ</v>
          </cell>
          <cell r="C732">
            <v>188.95</v>
          </cell>
          <cell r="D732">
            <v>189.9</v>
          </cell>
          <cell r="E732">
            <v>184.17</v>
          </cell>
          <cell r="F732">
            <v>184.52</v>
          </cell>
          <cell r="G732">
            <v>184.35</v>
          </cell>
          <cell r="H732">
            <v>185.24</v>
          </cell>
          <cell r="I732">
            <v>1577</v>
          </cell>
          <cell r="J732">
            <v>294126.19</v>
          </cell>
          <cell r="K732">
            <v>44816</v>
          </cell>
          <cell r="L732">
            <v>299</v>
          </cell>
        </row>
        <row r="733">
          <cell r="A733" t="str">
            <v>IBREALEST</v>
          </cell>
          <cell r="B733" t="str">
            <v>EQ</v>
          </cell>
          <cell r="C733">
            <v>87</v>
          </cell>
          <cell r="D733">
            <v>88.15</v>
          </cell>
          <cell r="E733">
            <v>85.6</v>
          </cell>
          <cell r="F733">
            <v>86.25</v>
          </cell>
          <cell r="G733">
            <v>85.75</v>
          </cell>
          <cell r="H733">
            <v>86.55</v>
          </cell>
          <cell r="I733">
            <v>8414134</v>
          </cell>
          <cell r="J733">
            <v>729180070</v>
          </cell>
          <cell r="K733">
            <v>44816</v>
          </cell>
          <cell r="L733">
            <v>23765</v>
          </cell>
        </row>
        <row r="734">
          <cell r="A734" t="str">
            <v>IBULHSGFIN</v>
          </cell>
          <cell r="B734" t="str">
            <v>EQ</v>
          </cell>
          <cell r="C734">
            <v>140</v>
          </cell>
          <cell r="D734">
            <v>140.6</v>
          </cell>
          <cell r="E734">
            <v>133.6</v>
          </cell>
          <cell r="F734">
            <v>134.65</v>
          </cell>
          <cell r="G734">
            <v>134.6</v>
          </cell>
          <cell r="H734">
            <v>139.44999999999999</v>
          </cell>
          <cell r="I734">
            <v>17030224</v>
          </cell>
          <cell r="J734">
            <v>2308266562.8499999</v>
          </cell>
          <cell r="K734">
            <v>44816</v>
          </cell>
          <cell r="L734">
            <v>63514</v>
          </cell>
        </row>
        <row r="735">
          <cell r="A735" t="str">
            <v>ICDSLTD</v>
          </cell>
          <cell r="B735" t="str">
            <v>BE</v>
          </cell>
          <cell r="C735">
            <v>41.6</v>
          </cell>
          <cell r="D735">
            <v>41.6</v>
          </cell>
          <cell r="E735">
            <v>39.549999999999997</v>
          </cell>
          <cell r="F735">
            <v>39.9</v>
          </cell>
          <cell r="G735">
            <v>39.549999999999997</v>
          </cell>
          <cell r="H735">
            <v>41.35</v>
          </cell>
          <cell r="I735">
            <v>2720</v>
          </cell>
          <cell r="J735">
            <v>109294.7</v>
          </cell>
          <cell r="K735">
            <v>44816</v>
          </cell>
          <cell r="L735">
            <v>46</v>
          </cell>
        </row>
        <row r="736">
          <cell r="A736" t="str">
            <v>ICEMAKE</v>
          </cell>
          <cell r="B736" t="str">
            <v>EQ</v>
          </cell>
          <cell r="C736">
            <v>222.55</v>
          </cell>
          <cell r="D736">
            <v>241.5</v>
          </cell>
          <cell r="E736">
            <v>222.55</v>
          </cell>
          <cell r="F736">
            <v>226.2</v>
          </cell>
          <cell r="G736">
            <v>226.5</v>
          </cell>
          <cell r="H736">
            <v>234.25</v>
          </cell>
          <cell r="I736">
            <v>96941</v>
          </cell>
          <cell r="J736">
            <v>22019104.550000001</v>
          </cell>
          <cell r="K736">
            <v>44816</v>
          </cell>
          <cell r="L736">
            <v>1359</v>
          </cell>
        </row>
        <row r="737">
          <cell r="A737" t="str">
            <v>ICICI500</v>
          </cell>
          <cell r="B737" t="str">
            <v>EQ</v>
          </cell>
          <cell r="C737">
            <v>26.4</v>
          </cell>
          <cell r="D737">
            <v>26.4</v>
          </cell>
          <cell r="E737">
            <v>25.85</v>
          </cell>
          <cell r="F737">
            <v>25.94</v>
          </cell>
          <cell r="G737">
            <v>25.9</v>
          </cell>
          <cell r="H737">
            <v>25.78</v>
          </cell>
          <cell r="I737">
            <v>24414</v>
          </cell>
          <cell r="J737">
            <v>633198.66</v>
          </cell>
          <cell r="K737">
            <v>44816</v>
          </cell>
          <cell r="L737">
            <v>628</v>
          </cell>
        </row>
        <row r="738">
          <cell r="A738" t="str">
            <v>ICICI5GSEC</v>
          </cell>
          <cell r="B738" t="str">
            <v>EQ</v>
          </cell>
          <cell r="C738">
            <v>50.98</v>
          </cell>
          <cell r="D738">
            <v>50.99</v>
          </cell>
          <cell r="E738">
            <v>50.16</v>
          </cell>
          <cell r="F738">
            <v>50.98</v>
          </cell>
          <cell r="G738">
            <v>50.98</v>
          </cell>
          <cell r="H738">
            <v>50.98</v>
          </cell>
          <cell r="I738">
            <v>341</v>
          </cell>
          <cell r="J738">
            <v>17189.060000000001</v>
          </cell>
          <cell r="K738">
            <v>44816</v>
          </cell>
          <cell r="L738">
            <v>20</v>
          </cell>
        </row>
        <row r="739">
          <cell r="A739" t="str">
            <v>ICICIALPLV</v>
          </cell>
          <cell r="B739" t="str">
            <v>EQ</v>
          </cell>
          <cell r="C739">
            <v>174.84</v>
          </cell>
          <cell r="D739">
            <v>175.6</v>
          </cell>
          <cell r="E739">
            <v>172.23</v>
          </cell>
          <cell r="F739">
            <v>175.04</v>
          </cell>
          <cell r="G739">
            <v>174.77</v>
          </cell>
          <cell r="H739">
            <v>173.8</v>
          </cell>
          <cell r="I739">
            <v>75160</v>
          </cell>
          <cell r="J739">
            <v>13180305.300000001</v>
          </cell>
          <cell r="K739">
            <v>44816</v>
          </cell>
          <cell r="L739">
            <v>714</v>
          </cell>
        </row>
        <row r="740">
          <cell r="A740" t="str">
            <v>ICICIAUTO</v>
          </cell>
          <cell r="B740" t="str">
            <v>EQ</v>
          </cell>
          <cell r="C740">
            <v>136.28</v>
          </cell>
          <cell r="D740">
            <v>136.28</v>
          </cell>
          <cell r="E740">
            <v>133.74</v>
          </cell>
          <cell r="F740">
            <v>133.86000000000001</v>
          </cell>
          <cell r="G740">
            <v>134.05000000000001</v>
          </cell>
          <cell r="H740">
            <v>133.69</v>
          </cell>
          <cell r="I740">
            <v>9368</v>
          </cell>
          <cell r="J740">
            <v>1255947.31</v>
          </cell>
          <cell r="K740">
            <v>44816</v>
          </cell>
          <cell r="L740">
            <v>232</v>
          </cell>
        </row>
        <row r="741">
          <cell r="A741" t="str">
            <v>ICICIB22</v>
          </cell>
          <cell r="B741" t="str">
            <v>EQ</v>
          </cell>
          <cell r="C741">
            <v>54.69</v>
          </cell>
          <cell r="D741">
            <v>54.75</v>
          </cell>
          <cell r="E741">
            <v>54.25</v>
          </cell>
          <cell r="F741">
            <v>54.5</v>
          </cell>
          <cell r="G741">
            <v>54.5</v>
          </cell>
          <cell r="H741">
            <v>54.25</v>
          </cell>
          <cell r="I741">
            <v>154587</v>
          </cell>
          <cell r="J741">
            <v>8416335.7899999991</v>
          </cell>
          <cell r="K741">
            <v>44816</v>
          </cell>
          <cell r="L741">
            <v>1458</v>
          </cell>
        </row>
        <row r="742">
          <cell r="A742" t="str">
            <v>ICICIBANK</v>
          </cell>
          <cell r="B742" t="str">
            <v>EQ</v>
          </cell>
          <cell r="C742">
            <v>905.05</v>
          </cell>
          <cell r="D742">
            <v>908.9</v>
          </cell>
          <cell r="E742">
            <v>902.8</v>
          </cell>
          <cell r="F742">
            <v>907.2</v>
          </cell>
          <cell r="G742">
            <v>907</v>
          </cell>
          <cell r="H742">
            <v>901.25</v>
          </cell>
          <cell r="I742">
            <v>6016978</v>
          </cell>
          <cell r="J742">
            <v>5450905106</v>
          </cell>
          <cell r="K742">
            <v>44816</v>
          </cell>
          <cell r="L742">
            <v>185502</v>
          </cell>
        </row>
        <row r="743">
          <cell r="A743" t="str">
            <v>ICICIBANKN</v>
          </cell>
          <cell r="B743" t="str">
            <v>EQ</v>
          </cell>
          <cell r="C743">
            <v>40.31</v>
          </cell>
          <cell r="D743">
            <v>40.98</v>
          </cell>
          <cell r="E743">
            <v>40.31</v>
          </cell>
          <cell r="F743">
            <v>40.61</v>
          </cell>
          <cell r="G743">
            <v>40.6</v>
          </cell>
          <cell r="H743">
            <v>40.5</v>
          </cell>
          <cell r="I743">
            <v>40593</v>
          </cell>
          <cell r="J743">
            <v>1649821.61</v>
          </cell>
          <cell r="K743">
            <v>44816</v>
          </cell>
          <cell r="L743">
            <v>415</v>
          </cell>
        </row>
        <row r="744">
          <cell r="A744" t="str">
            <v>ICICIBANKP</v>
          </cell>
          <cell r="B744" t="str">
            <v>EQ</v>
          </cell>
          <cell r="C744">
            <v>208.88</v>
          </cell>
          <cell r="D744">
            <v>208.88</v>
          </cell>
          <cell r="E744">
            <v>205.68</v>
          </cell>
          <cell r="F744">
            <v>206.43</v>
          </cell>
          <cell r="G744">
            <v>206.81</v>
          </cell>
          <cell r="H744">
            <v>205.37</v>
          </cell>
          <cell r="I744">
            <v>41717</v>
          </cell>
          <cell r="J744">
            <v>8614062.3300000001</v>
          </cell>
          <cell r="K744">
            <v>44816</v>
          </cell>
          <cell r="L744">
            <v>497</v>
          </cell>
        </row>
        <row r="745">
          <cell r="A745" t="str">
            <v>ICICICONSU</v>
          </cell>
          <cell r="B745" t="str">
            <v>EQ</v>
          </cell>
          <cell r="C745">
            <v>81</v>
          </cell>
          <cell r="D745">
            <v>81.5</v>
          </cell>
          <cell r="E745">
            <v>80.39</v>
          </cell>
          <cell r="F745">
            <v>80.760000000000005</v>
          </cell>
          <cell r="G745">
            <v>80.94</v>
          </cell>
          <cell r="H745">
            <v>80.39</v>
          </cell>
          <cell r="I745">
            <v>2334</v>
          </cell>
          <cell r="J745">
            <v>188137.35</v>
          </cell>
          <cell r="K745">
            <v>44816</v>
          </cell>
          <cell r="L745">
            <v>54</v>
          </cell>
        </row>
        <row r="746">
          <cell r="A746" t="str">
            <v>ICICIFMCG</v>
          </cell>
          <cell r="B746" t="str">
            <v>EQ</v>
          </cell>
          <cell r="C746">
            <v>449.79</v>
          </cell>
          <cell r="D746">
            <v>449.99</v>
          </cell>
          <cell r="E746">
            <v>446.83</v>
          </cell>
          <cell r="F746">
            <v>447.23</v>
          </cell>
          <cell r="G746">
            <v>448</v>
          </cell>
          <cell r="H746">
            <v>447.73</v>
          </cell>
          <cell r="I746">
            <v>6799</v>
          </cell>
          <cell r="J746">
            <v>3044310.52</v>
          </cell>
          <cell r="K746">
            <v>44816</v>
          </cell>
          <cell r="L746">
            <v>205</v>
          </cell>
        </row>
        <row r="747">
          <cell r="A747" t="str">
            <v>ICICIGI</v>
          </cell>
          <cell r="B747" t="str">
            <v>EQ</v>
          </cell>
          <cell r="C747">
            <v>1220</v>
          </cell>
          <cell r="D747">
            <v>1250.3</v>
          </cell>
          <cell r="E747">
            <v>1216.7</v>
          </cell>
          <cell r="F747">
            <v>1240.4000000000001</v>
          </cell>
          <cell r="G747">
            <v>1241</v>
          </cell>
          <cell r="H747">
            <v>1221.3</v>
          </cell>
          <cell r="I747">
            <v>706476</v>
          </cell>
          <cell r="J747">
            <v>873532355.79999995</v>
          </cell>
          <cell r="K747">
            <v>44816</v>
          </cell>
          <cell r="L747">
            <v>27837</v>
          </cell>
        </row>
        <row r="748">
          <cell r="A748" t="str">
            <v>ICICIGOLD</v>
          </cell>
          <cell r="B748" t="str">
            <v>EQ</v>
          </cell>
          <cell r="C748">
            <v>44.83</v>
          </cell>
          <cell r="D748">
            <v>48.9</v>
          </cell>
          <cell r="E748">
            <v>40.799999999999997</v>
          </cell>
          <cell r="F748">
            <v>44.8</v>
          </cell>
          <cell r="G748">
            <v>44.8</v>
          </cell>
          <cell r="H748">
            <v>44.83</v>
          </cell>
          <cell r="I748">
            <v>212238</v>
          </cell>
          <cell r="J748">
            <v>9505605.0700000003</v>
          </cell>
          <cell r="K748">
            <v>44816</v>
          </cell>
          <cell r="L748">
            <v>6941</v>
          </cell>
        </row>
        <row r="749">
          <cell r="A749" t="str">
            <v>ICICIINFRA</v>
          </cell>
          <cell r="B749" t="str">
            <v>EQ</v>
          </cell>
          <cell r="C749">
            <v>53.2</v>
          </cell>
          <cell r="D749">
            <v>53.78</v>
          </cell>
          <cell r="E749">
            <v>53.2</v>
          </cell>
          <cell r="F749">
            <v>53.53</v>
          </cell>
          <cell r="G749">
            <v>53.5</v>
          </cell>
          <cell r="H749">
            <v>53.11</v>
          </cell>
          <cell r="I749">
            <v>5073</v>
          </cell>
          <cell r="J749">
            <v>270889.17</v>
          </cell>
          <cell r="K749">
            <v>44816</v>
          </cell>
          <cell r="L749">
            <v>51</v>
          </cell>
        </row>
        <row r="750">
          <cell r="A750" t="str">
            <v>ICICILIQ</v>
          </cell>
          <cell r="B750" t="str">
            <v>EQ</v>
          </cell>
          <cell r="C750">
            <v>1000.99</v>
          </cell>
          <cell r="D750">
            <v>1000.99</v>
          </cell>
          <cell r="E750">
            <v>999.06</v>
          </cell>
          <cell r="F750">
            <v>999.99</v>
          </cell>
          <cell r="G750">
            <v>1000</v>
          </cell>
          <cell r="H750">
            <v>999.99</v>
          </cell>
          <cell r="I750">
            <v>662855</v>
          </cell>
          <cell r="J750">
            <v>662854870.38999999</v>
          </cell>
          <cell r="K750">
            <v>44816</v>
          </cell>
          <cell r="L750">
            <v>310</v>
          </cell>
        </row>
        <row r="751">
          <cell r="A751" t="str">
            <v>ICICILOVOL</v>
          </cell>
          <cell r="B751" t="str">
            <v>EQ</v>
          </cell>
          <cell r="C751">
            <v>144.5</v>
          </cell>
          <cell r="D751">
            <v>144.5</v>
          </cell>
          <cell r="E751">
            <v>140.6</v>
          </cell>
          <cell r="F751">
            <v>144.01</v>
          </cell>
          <cell r="G751">
            <v>143.88</v>
          </cell>
          <cell r="H751">
            <v>142.44999999999999</v>
          </cell>
          <cell r="I751">
            <v>85832</v>
          </cell>
          <cell r="J751">
            <v>12356741.470000001</v>
          </cell>
          <cell r="K751">
            <v>44816</v>
          </cell>
          <cell r="L751">
            <v>1590</v>
          </cell>
        </row>
        <row r="752">
          <cell r="A752" t="str">
            <v>ICICIM150</v>
          </cell>
          <cell r="B752" t="str">
            <v>EQ</v>
          </cell>
          <cell r="C752">
            <v>124.45</v>
          </cell>
          <cell r="D752">
            <v>124.7</v>
          </cell>
          <cell r="E752">
            <v>123.51</v>
          </cell>
          <cell r="F752">
            <v>124.63</v>
          </cell>
          <cell r="G752">
            <v>124.7</v>
          </cell>
          <cell r="H752">
            <v>123.5</v>
          </cell>
          <cell r="I752">
            <v>21720</v>
          </cell>
          <cell r="J752">
            <v>2700506.93</v>
          </cell>
          <cell r="K752">
            <v>44816</v>
          </cell>
          <cell r="L752">
            <v>1065</v>
          </cell>
        </row>
        <row r="753">
          <cell r="A753" t="str">
            <v>ICICIMCAP</v>
          </cell>
          <cell r="B753" t="str">
            <v>EQ</v>
          </cell>
          <cell r="C753">
            <v>108.03</v>
          </cell>
          <cell r="D753">
            <v>109</v>
          </cell>
          <cell r="E753">
            <v>106.11</v>
          </cell>
          <cell r="F753">
            <v>108.6</v>
          </cell>
          <cell r="G753">
            <v>108.59</v>
          </cell>
          <cell r="H753">
            <v>107.34</v>
          </cell>
          <cell r="I753">
            <v>14193</v>
          </cell>
          <cell r="J753">
            <v>1537352.45</v>
          </cell>
          <cell r="K753">
            <v>44816</v>
          </cell>
          <cell r="L753">
            <v>367</v>
          </cell>
        </row>
        <row r="754">
          <cell r="A754" t="str">
            <v>ICICIMOM30</v>
          </cell>
          <cell r="B754" t="str">
            <v>EQ</v>
          </cell>
          <cell r="C754">
            <v>19.899999999999999</v>
          </cell>
          <cell r="D754">
            <v>20.48</v>
          </cell>
          <cell r="E754">
            <v>19.600000000000001</v>
          </cell>
          <cell r="F754">
            <v>20.09</v>
          </cell>
          <cell r="G754">
            <v>20.09</v>
          </cell>
          <cell r="H754">
            <v>19.899999999999999</v>
          </cell>
          <cell r="I754">
            <v>5937</v>
          </cell>
          <cell r="J754">
            <v>118602.99</v>
          </cell>
          <cell r="K754">
            <v>44816</v>
          </cell>
          <cell r="L754">
            <v>77</v>
          </cell>
        </row>
        <row r="755">
          <cell r="A755" t="str">
            <v>ICICINF100</v>
          </cell>
          <cell r="B755" t="str">
            <v>EQ</v>
          </cell>
          <cell r="C755">
            <v>199.8</v>
          </cell>
          <cell r="D755">
            <v>200.98</v>
          </cell>
          <cell r="E755">
            <v>196.3</v>
          </cell>
          <cell r="F755">
            <v>199.91</v>
          </cell>
          <cell r="G755">
            <v>200</v>
          </cell>
          <cell r="H755">
            <v>199.1</v>
          </cell>
          <cell r="I755">
            <v>12351</v>
          </cell>
          <cell r="J755">
            <v>2470482.19</v>
          </cell>
          <cell r="K755">
            <v>44816</v>
          </cell>
          <cell r="L755">
            <v>1038</v>
          </cell>
        </row>
        <row r="756">
          <cell r="A756" t="str">
            <v>ICICINIFTY</v>
          </cell>
          <cell r="B756" t="str">
            <v>EQ</v>
          </cell>
          <cell r="C756">
            <v>194.79</v>
          </cell>
          <cell r="D756">
            <v>194.99</v>
          </cell>
          <cell r="E756">
            <v>193.56</v>
          </cell>
          <cell r="F756">
            <v>194.6</v>
          </cell>
          <cell r="G756">
            <v>194.5</v>
          </cell>
          <cell r="H756">
            <v>193.64</v>
          </cell>
          <cell r="I756">
            <v>134008</v>
          </cell>
          <cell r="J756">
            <v>26075528.43</v>
          </cell>
          <cell r="K756">
            <v>44816</v>
          </cell>
          <cell r="L756">
            <v>9310</v>
          </cell>
        </row>
        <row r="757">
          <cell r="A757" t="str">
            <v>ICICINV20</v>
          </cell>
          <cell r="B757" t="str">
            <v>EQ</v>
          </cell>
          <cell r="C757">
            <v>97.98</v>
          </cell>
          <cell r="D757">
            <v>98.14</v>
          </cell>
          <cell r="E757">
            <v>96.53</v>
          </cell>
          <cell r="F757">
            <v>97.74</v>
          </cell>
          <cell r="G757">
            <v>97.8</v>
          </cell>
          <cell r="H757">
            <v>97</v>
          </cell>
          <cell r="I757">
            <v>32234</v>
          </cell>
          <cell r="J757">
            <v>3151791.71</v>
          </cell>
          <cell r="K757">
            <v>44816</v>
          </cell>
          <cell r="L757">
            <v>1536</v>
          </cell>
        </row>
        <row r="758">
          <cell r="A758" t="str">
            <v>ICICINXT50</v>
          </cell>
          <cell r="B758" t="str">
            <v>EQ</v>
          </cell>
          <cell r="C758">
            <v>49.6</v>
          </cell>
          <cell r="D758">
            <v>49.6</v>
          </cell>
          <cell r="E758">
            <v>45.25</v>
          </cell>
          <cell r="F758">
            <v>45.95</v>
          </cell>
          <cell r="G758">
            <v>46</v>
          </cell>
          <cell r="H758">
            <v>45.48</v>
          </cell>
          <cell r="I758">
            <v>85857</v>
          </cell>
          <cell r="J758">
            <v>3937625.77</v>
          </cell>
          <cell r="K758">
            <v>44816</v>
          </cell>
          <cell r="L758">
            <v>1740</v>
          </cell>
        </row>
        <row r="759">
          <cell r="A759" t="str">
            <v>ICICIPHARM</v>
          </cell>
          <cell r="B759" t="str">
            <v>EQ</v>
          </cell>
          <cell r="C759">
            <v>81.09</v>
          </cell>
          <cell r="D759">
            <v>81.48</v>
          </cell>
          <cell r="E759">
            <v>80.930000000000007</v>
          </cell>
          <cell r="F759">
            <v>81.180000000000007</v>
          </cell>
          <cell r="G759">
            <v>80.930000000000007</v>
          </cell>
          <cell r="H759">
            <v>81.08</v>
          </cell>
          <cell r="I759">
            <v>3299</v>
          </cell>
          <cell r="J759">
            <v>267936.15000000002</v>
          </cell>
          <cell r="K759">
            <v>44816</v>
          </cell>
          <cell r="L759">
            <v>129</v>
          </cell>
        </row>
        <row r="760">
          <cell r="A760" t="str">
            <v>ICICIPRULI</v>
          </cell>
          <cell r="B760" t="str">
            <v>EQ</v>
          </cell>
          <cell r="C760">
            <v>584</v>
          </cell>
          <cell r="D760">
            <v>594.95000000000005</v>
          </cell>
          <cell r="E760">
            <v>582.25</v>
          </cell>
          <cell r="F760">
            <v>588.95000000000005</v>
          </cell>
          <cell r="G760">
            <v>588.4</v>
          </cell>
          <cell r="H760">
            <v>585.04999999999995</v>
          </cell>
          <cell r="I760">
            <v>929506</v>
          </cell>
          <cell r="J760">
            <v>547014814</v>
          </cell>
          <cell r="K760">
            <v>44816</v>
          </cell>
          <cell r="L760">
            <v>18281</v>
          </cell>
        </row>
        <row r="761">
          <cell r="A761" t="str">
            <v>ICICISENSX</v>
          </cell>
          <cell r="B761" t="str">
            <v>EQ</v>
          </cell>
          <cell r="C761">
            <v>659.06</v>
          </cell>
          <cell r="D761">
            <v>664.89</v>
          </cell>
          <cell r="E761">
            <v>657.26</v>
          </cell>
          <cell r="F761">
            <v>661.41</v>
          </cell>
          <cell r="G761">
            <v>661</v>
          </cell>
          <cell r="H761">
            <v>657.26</v>
          </cell>
          <cell r="I761">
            <v>3475</v>
          </cell>
          <cell r="J761">
            <v>2300470.1</v>
          </cell>
          <cell r="K761">
            <v>44816</v>
          </cell>
          <cell r="L761">
            <v>209</v>
          </cell>
        </row>
        <row r="762">
          <cell r="A762" t="str">
            <v>ICICISILVE</v>
          </cell>
          <cell r="B762" t="str">
            <v>EQ</v>
          </cell>
          <cell r="C762">
            <v>56.6</v>
          </cell>
          <cell r="D762">
            <v>57.48</v>
          </cell>
          <cell r="E762">
            <v>56.51</v>
          </cell>
          <cell r="F762">
            <v>57.37</v>
          </cell>
          <cell r="G762">
            <v>57.31</v>
          </cell>
          <cell r="H762">
            <v>56.71</v>
          </cell>
          <cell r="I762">
            <v>390701</v>
          </cell>
          <cell r="J762">
            <v>22322384.539999999</v>
          </cell>
          <cell r="K762">
            <v>44816</v>
          </cell>
          <cell r="L762">
            <v>1048</v>
          </cell>
        </row>
        <row r="763">
          <cell r="A763" t="str">
            <v>ICICITECH</v>
          </cell>
          <cell r="B763" t="str">
            <v>EQ</v>
          </cell>
          <cell r="C763">
            <v>29.91</v>
          </cell>
          <cell r="D763">
            <v>30.39</v>
          </cell>
          <cell r="E763">
            <v>29.9</v>
          </cell>
          <cell r="F763">
            <v>30.27</v>
          </cell>
          <cell r="G763">
            <v>30.14</v>
          </cell>
          <cell r="H763">
            <v>29.73</v>
          </cell>
          <cell r="I763">
            <v>2497469</v>
          </cell>
          <cell r="J763">
            <v>75224873.120000005</v>
          </cell>
          <cell r="K763">
            <v>44816</v>
          </cell>
          <cell r="L763">
            <v>1618</v>
          </cell>
        </row>
        <row r="764">
          <cell r="A764" t="str">
            <v>ICIL</v>
          </cell>
          <cell r="B764" t="str">
            <v>EQ</v>
          </cell>
          <cell r="C764">
            <v>161.5</v>
          </cell>
          <cell r="D764">
            <v>163.5</v>
          </cell>
          <cell r="E764">
            <v>160.1</v>
          </cell>
          <cell r="F764">
            <v>160.9</v>
          </cell>
          <cell r="G764">
            <v>161.25</v>
          </cell>
          <cell r="H764">
            <v>160.4</v>
          </cell>
          <cell r="I764">
            <v>224110</v>
          </cell>
          <cell r="J764">
            <v>36272233.850000001</v>
          </cell>
          <cell r="K764">
            <v>44816</v>
          </cell>
          <cell r="L764">
            <v>3589</v>
          </cell>
        </row>
        <row r="765">
          <cell r="A765" t="str">
            <v>ICRA</v>
          </cell>
          <cell r="B765" t="str">
            <v>EQ</v>
          </cell>
          <cell r="C765">
            <v>3737</v>
          </cell>
          <cell r="D765">
            <v>3767</v>
          </cell>
          <cell r="E765">
            <v>3690</v>
          </cell>
          <cell r="F765">
            <v>3707.5</v>
          </cell>
          <cell r="G765">
            <v>3735</v>
          </cell>
          <cell r="H765">
            <v>3706.35</v>
          </cell>
          <cell r="I765">
            <v>2333</v>
          </cell>
          <cell r="J765">
            <v>8684446.3000000007</v>
          </cell>
          <cell r="K765">
            <v>44816</v>
          </cell>
          <cell r="L765">
            <v>529</v>
          </cell>
        </row>
        <row r="766">
          <cell r="A766" t="str">
            <v>IDBI</v>
          </cell>
          <cell r="B766" t="str">
            <v>EQ</v>
          </cell>
          <cell r="C766">
            <v>44</v>
          </cell>
          <cell r="D766">
            <v>44.45</v>
          </cell>
          <cell r="E766">
            <v>43.55</v>
          </cell>
          <cell r="F766">
            <v>43.8</v>
          </cell>
          <cell r="G766">
            <v>43.9</v>
          </cell>
          <cell r="H766">
            <v>43.7</v>
          </cell>
          <cell r="I766">
            <v>7893963</v>
          </cell>
          <cell r="J766">
            <v>346404817.55000001</v>
          </cell>
          <cell r="K766">
            <v>44816</v>
          </cell>
          <cell r="L766">
            <v>13303</v>
          </cell>
        </row>
        <row r="767">
          <cell r="A767" t="str">
            <v>IDBIGOLD</v>
          </cell>
          <cell r="B767" t="str">
            <v>EQ</v>
          </cell>
          <cell r="C767">
            <v>4679.8999999999996</v>
          </cell>
          <cell r="D767">
            <v>4691</v>
          </cell>
          <cell r="E767">
            <v>4640</v>
          </cell>
          <cell r="F767">
            <v>4686.8500000000004</v>
          </cell>
          <cell r="G767">
            <v>4688</v>
          </cell>
          <cell r="H767">
            <v>4661.1499999999996</v>
          </cell>
          <cell r="I767">
            <v>112</v>
          </cell>
          <cell r="J767">
            <v>523013.05</v>
          </cell>
          <cell r="K767">
            <v>44816</v>
          </cell>
          <cell r="L767">
            <v>35</v>
          </cell>
        </row>
        <row r="768">
          <cell r="A768" t="str">
            <v>IDEA</v>
          </cell>
          <cell r="B768" t="str">
            <v>EQ</v>
          </cell>
          <cell r="C768">
            <v>9.6999999999999993</v>
          </cell>
          <cell r="D768">
            <v>9.75</v>
          </cell>
          <cell r="E768">
            <v>9.6</v>
          </cell>
          <cell r="F768">
            <v>9.65</v>
          </cell>
          <cell r="G768">
            <v>9.65</v>
          </cell>
          <cell r="H768">
            <v>9.5500000000000007</v>
          </cell>
          <cell r="I768">
            <v>70771284</v>
          </cell>
          <cell r="J768">
            <v>684305058.64999998</v>
          </cell>
          <cell r="K768">
            <v>44816</v>
          </cell>
          <cell r="L768">
            <v>130682</v>
          </cell>
        </row>
        <row r="769">
          <cell r="A769" t="str">
            <v>IDFC</v>
          </cell>
          <cell r="B769" t="str">
            <v>EQ</v>
          </cell>
          <cell r="C769">
            <v>68.95</v>
          </cell>
          <cell r="D769">
            <v>69.400000000000006</v>
          </cell>
          <cell r="E769">
            <v>68.7</v>
          </cell>
          <cell r="F769">
            <v>68.95</v>
          </cell>
          <cell r="G769">
            <v>68.8</v>
          </cell>
          <cell r="H769">
            <v>68.7</v>
          </cell>
          <cell r="I769">
            <v>2379193</v>
          </cell>
          <cell r="J769">
            <v>164231007.09999999</v>
          </cell>
          <cell r="K769">
            <v>44816</v>
          </cell>
          <cell r="L769">
            <v>8523</v>
          </cell>
        </row>
        <row r="770">
          <cell r="A770" t="str">
            <v>IDFCFIRSTB</v>
          </cell>
          <cell r="B770" t="str">
            <v>EQ</v>
          </cell>
          <cell r="C770">
            <v>50.85</v>
          </cell>
          <cell r="D770">
            <v>51.3</v>
          </cell>
          <cell r="E770">
            <v>50.5</v>
          </cell>
          <cell r="F770">
            <v>50.9</v>
          </cell>
          <cell r="G770">
            <v>50.9</v>
          </cell>
          <cell r="H770">
            <v>50.45</v>
          </cell>
          <cell r="I770">
            <v>16322659</v>
          </cell>
          <cell r="J770">
            <v>830371627.79999995</v>
          </cell>
          <cell r="K770">
            <v>44816</v>
          </cell>
          <cell r="L770">
            <v>28160</v>
          </cell>
        </row>
        <row r="771">
          <cell r="A771" t="str">
            <v>IDFNIFTYET</v>
          </cell>
          <cell r="B771" t="str">
            <v>EQ</v>
          </cell>
          <cell r="C771">
            <v>184.1</v>
          </cell>
          <cell r="D771">
            <v>191.14</v>
          </cell>
          <cell r="E771">
            <v>184.1</v>
          </cell>
          <cell r="F771">
            <v>190.02</v>
          </cell>
          <cell r="G771">
            <v>190.02</v>
          </cell>
          <cell r="H771">
            <v>189.38</v>
          </cell>
          <cell r="I771">
            <v>566</v>
          </cell>
          <cell r="J771">
            <v>108107.85</v>
          </cell>
          <cell r="K771">
            <v>44816</v>
          </cell>
          <cell r="L771">
            <v>29</v>
          </cell>
        </row>
        <row r="772">
          <cell r="A772" t="str">
            <v>IEX</v>
          </cell>
          <cell r="B772" t="str">
            <v>EQ</v>
          </cell>
          <cell r="C772">
            <v>160.44999999999999</v>
          </cell>
          <cell r="D772">
            <v>163.75</v>
          </cell>
          <cell r="E772">
            <v>160</v>
          </cell>
          <cell r="F772">
            <v>163.1</v>
          </cell>
          <cell r="G772">
            <v>163.35</v>
          </cell>
          <cell r="H772">
            <v>159.4</v>
          </cell>
          <cell r="I772">
            <v>9565914</v>
          </cell>
          <cell r="J772">
            <v>1555103876.75</v>
          </cell>
          <cell r="K772">
            <v>44816</v>
          </cell>
          <cell r="L772">
            <v>56271</v>
          </cell>
        </row>
        <row r="773">
          <cell r="A773" t="str">
            <v>IFBAGRO</v>
          </cell>
          <cell r="B773" t="str">
            <v>EQ</v>
          </cell>
          <cell r="C773">
            <v>618.95000000000005</v>
          </cell>
          <cell r="D773">
            <v>634.4</v>
          </cell>
          <cell r="E773">
            <v>610.75</v>
          </cell>
          <cell r="F773">
            <v>620.79999999999995</v>
          </cell>
          <cell r="G773">
            <v>615</v>
          </cell>
          <cell r="H773">
            <v>608.45000000000005</v>
          </cell>
          <cell r="I773">
            <v>24822</v>
          </cell>
          <cell r="J773">
            <v>15462693.050000001</v>
          </cell>
          <cell r="K773">
            <v>44816</v>
          </cell>
          <cell r="L773">
            <v>1528</v>
          </cell>
        </row>
        <row r="774">
          <cell r="A774" t="str">
            <v>IFBIND</v>
          </cell>
          <cell r="B774" t="str">
            <v>EQ</v>
          </cell>
          <cell r="C774">
            <v>1041.8499999999999</v>
          </cell>
          <cell r="D774">
            <v>1062</v>
          </cell>
          <cell r="E774">
            <v>1035.05</v>
          </cell>
          <cell r="F774">
            <v>1053.6500000000001</v>
          </cell>
          <cell r="G774">
            <v>1050</v>
          </cell>
          <cell r="H774">
            <v>1041.8499999999999</v>
          </cell>
          <cell r="I774">
            <v>10279</v>
          </cell>
          <cell r="J774">
            <v>10801678.550000001</v>
          </cell>
          <cell r="K774">
            <v>44816</v>
          </cell>
          <cell r="L774">
            <v>1832</v>
          </cell>
        </row>
        <row r="775">
          <cell r="A775" t="str">
            <v>IFCI</v>
          </cell>
          <cell r="B775" t="str">
            <v>EQ</v>
          </cell>
          <cell r="C775">
            <v>11.65</v>
          </cell>
          <cell r="D775">
            <v>11.65</v>
          </cell>
          <cell r="E775">
            <v>11.3</v>
          </cell>
          <cell r="F775">
            <v>11.35</v>
          </cell>
          <cell r="G775">
            <v>11.35</v>
          </cell>
          <cell r="H775">
            <v>11.55</v>
          </cell>
          <cell r="I775">
            <v>4003241</v>
          </cell>
          <cell r="J775">
            <v>45736443.399999999</v>
          </cell>
          <cell r="K775">
            <v>44816</v>
          </cell>
          <cell r="L775">
            <v>4066</v>
          </cell>
        </row>
        <row r="776">
          <cell r="A776" t="str">
            <v>IFGLEXPOR</v>
          </cell>
          <cell r="B776" t="str">
            <v>EQ</v>
          </cell>
          <cell r="C776">
            <v>272.7</v>
          </cell>
          <cell r="D776">
            <v>281</v>
          </cell>
          <cell r="E776">
            <v>271.39999999999998</v>
          </cell>
          <cell r="F776">
            <v>277.5</v>
          </cell>
          <cell r="G776">
            <v>276.55</v>
          </cell>
          <cell r="H776">
            <v>272.7</v>
          </cell>
          <cell r="I776">
            <v>34308</v>
          </cell>
          <cell r="J776">
            <v>9517719.0999999996</v>
          </cell>
          <cell r="K776">
            <v>44816</v>
          </cell>
          <cell r="L776">
            <v>2046</v>
          </cell>
        </row>
        <row r="777">
          <cell r="A777" t="str">
            <v>IGARASHI</v>
          </cell>
          <cell r="B777" t="str">
            <v>EQ</v>
          </cell>
          <cell r="C777">
            <v>470</v>
          </cell>
          <cell r="D777">
            <v>475.95</v>
          </cell>
          <cell r="E777">
            <v>456</v>
          </cell>
          <cell r="F777">
            <v>462.65</v>
          </cell>
          <cell r="G777">
            <v>460.35</v>
          </cell>
          <cell r="H777">
            <v>470</v>
          </cell>
          <cell r="I777">
            <v>171062</v>
          </cell>
          <cell r="J777">
            <v>79629544.150000006</v>
          </cell>
          <cell r="K777">
            <v>44816</v>
          </cell>
          <cell r="L777">
            <v>5280</v>
          </cell>
        </row>
        <row r="778">
          <cell r="A778" t="str">
            <v>IGL</v>
          </cell>
          <cell r="B778" t="str">
            <v>EQ</v>
          </cell>
          <cell r="C778">
            <v>424.9</v>
          </cell>
          <cell r="D778">
            <v>435</v>
          </cell>
          <cell r="E778">
            <v>421.1</v>
          </cell>
          <cell r="F778">
            <v>431.2</v>
          </cell>
          <cell r="G778">
            <v>429.35</v>
          </cell>
          <cell r="H778">
            <v>418.8</v>
          </cell>
          <cell r="I778">
            <v>3975393</v>
          </cell>
          <cell r="J778">
            <v>1706589445.9000001</v>
          </cell>
          <cell r="K778">
            <v>44816</v>
          </cell>
          <cell r="L778">
            <v>48990</v>
          </cell>
        </row>
        <row r="779">
          <cell r="A779" t="str">
            <v>IGPL</v>
          </cell>
          <cell r="B779" t="str">
            <v>EQ</v>
          </cell>
          <cell r="C779">
            <v>580</v>
          </cell>
          <cell r="D779">
            <v>599.6</v>
          </cell>
          <cell r="E779">
            <v>569.65</v>
          </cell>
          <cell r="F779">
            <v>593.20000000000005</v>
          </cell>
          <cell r="G779">
            <v>592</v>
          </cell>
          <cell r="H779">
            <v>587.70000000000005</v>
          </cell>
          <cell r="I779">
            <v>148565</v>
          </cell>
          <cell r="J779">
            <v>87438436.75</v>
          </cell>
          <cell r="K779">
            <v>44816</v>
          </cell>
          <cell r="L779">
            <v>4677</v>
          </cell>
        </row>
        <row r="780">
          <cell r="A780" t="str">
            <v>IIFL</v>
          </cell>
          <cell r="B780" t="str">
            <v>EQ</v>
          </cell>
          <cell r="C780">
            <v>336</v>
          </cell>
          <cell r="D780">
            <v>338.45</v>
          </cell>
          <cell r="E780">
            <v>334</v>
          </cell>
          <cell r="F780">
            <v>336.8</v>
          </cell>
          <cell r="G780">
            <v>336.95</v>
          </cell>
          <cell r="H780">
            <v>335.85</v>
          </cell>
          <cell r="I780">
            <v>430106</v>
          </cell>
          <cell r="J780">
            <v>144804696.94999999</v>
          </cell>
          <cell r="K780">
            <v>44816</v>
          </cell>
          <cell r="L780">
            <v>5563</v>
          </cell>
        </row>
        <row r="781">
          <cell r="A781" t="str">
            <v>IIFLSEC</v>
          </cell>
          <cell r="B781" t="str">
            <v>EQ</v>
          </cell>
          <cell r="C781">
            <v>74.55</v>
          </cell>
          <cell r="D781">
            <v>74.599999999999994</v>
          </cell>
          <cell r="E781">
            <v>72.650000000000006</v>
          </cell>
          <cell r="F781">
            <v>73.05</v>
          </cell>
          <cell r="G781">
            <v>73.3</v>
          </cell>
          <cell r="H781">
            <v>73.95</v>
          </cell>
          <cell r="I781">
            <v>169928</v>
          </cell>
          <cell r="J781">
            <v>12463240.15</v>
          </cell>
          <cell r="K781">
            <v>44816</v>
          </cell>
          <cell r="L781">
            <v>1936</v>
          </cell>
        </row>
        <row r="782">
          <cell r="A782" t="str">
            <v>IIFLWAM</v>
          </cell>
          <cell r="B782" t="str">
            <v>EQ</v>
          </cell>
          <cell r="C782">
            <v>1755.75</v>
          </cell>
          <cell r="D782">
            <v>1757.95</v>
          </cell>
          <cell r="E782">
            <v>1717.35</v>
          </cell>
          <cell r="F782">
            <v>1730.95</v>
          </cell>
          <cell r="G782">
            <v>1723.85</v>
          </cell>
          <cell r="H782">
            <v>1749.2</v>
          </cell>
          <cell r="I782">
            <v>12191</v>
          </cell>
          <cell r="J782">
            <v>21136706</v>
          </cell>
          <cell r="K782">
            <v>44816</v>
          </cell>
          <cell r="L782">
            <v>1862</v>
          </cell>
        </row>
        <row r="783">
          <cell r="A783" t="str">
            <v>IITL</v>
          </cell>
          <cell r="B783" t="str">
            <v>EQ</v>
          </cell>
          <cell r="C783">
            <v>81</v>
          </cell>
          <cell r="D783">
            <v>83.8</v>
          </cell>
          <cell r="E783">
            <v>73.95</v>
          </cell>
          <cell r="F783">
            <v>77.599999999999994</v>
          </cell>
          <cell r="G783">
            <v>78.75</v>
          </cell>
          <cell r="H783">
            <v>82.15</v>
          </cell>
          <cell r="I783">
            <v>21533</v>
          </cell>
          <cell r="J783">
            <v>1676589.45</v>
          </cell>
          <cell r="K783">
            <v>44816</v>
          </cell>
          <cell r="L783">
            <v>597</v>
          </cell>
        </row>
        <row r="784">
          <cell r="A784" t="str">
            <v>IMAGICAA</v>
          </cell>
          <cell r="B784" t="str">
            <v>EQ</v>
          </cell>
          <cell r="C784">
            <v>33.6</v>
          </cell>
          <cell r="D784">
            <v>36.200000000000003</v>
          </cell>
          <cell r="E784">
            <v>33.6</v>
          </cell>
          <cell r="F784">
            <v>36.200000000000003</v>
          </cell>
          <cell r="G784">
            <v>36.200000000000003</v>
          </cell>
          <cell r="H784">
            <v>34.5</v>
          </cell>
          <cell r="I784">
            <v>1462530</v>
          </cell>
          <cell r="J784">
            <v>52106013.850000001</v>
          </cell>
          <cell r="K784">
            <v>44816</v>
          </cell>
          <cell r="L784">
            <v>3054</v>
          </cell>
        </row>
        <row r="785">
          <cell r="A785" t="str">
            <v>IMFA</v>
          </cell>
          <cell r="B785" t="str">
            <v>EQ</v>
          </cell>
          <cell r="C785">
            <v>271</v>
          </cell>
          <cell r="D785">
            <v>271</v>
          </cell>
          <cell r="E785">
            <v>267.05</v>
          </cell>
          <cell r="F785">
            <v>268</v>
          </cell>
          <cell r="G785">
            <v>269</v>
          </cell>
          <cell r="H785">
            <v>269.05</v>
          </cell>
          <cell r="I785">
            <v>68707</v>
          </cell>
          <cell r="J785">
            <v>18480277.100000001</v>
          </cell>
          <cell r="K785">
            <v>44816</v>
          </cell>
          <cell r="L785">
            <v>1679</v>
          </cell>
        </row>
        <row r="786">
          <cell r="A786" t="str">
            <v>IMPAL</v>
          </cell>
          <cell r="B786" t="str">
            <v>EQ</v>
          </cell>
          <cell r="C786">
            <v>753.45</v>
          </cell>
          <cell r="D786">
            <v>785</v>
          </cell>
          <cell r="E786">
            <v>752</v>
          </cell>
          <cell r="F786">
            <v>762</v>
          </cell>
          <cell r="G786">
            <v>758</v>
          </cell>
          <cell r="H786">
            <v>746.05</v>
          </cell>
          <cell r="I786">
            <v>4237</v>
          </cell>
          <cell r="J786">
            <v>3237836.15</v>
          </cell>
          <cell r="K786">
            <v>44816</v>
          </cell>
          <cell r="L786">
            <v>318</v>
          </cell>
        </row>
        <row r="787">
          <cell r="A787" t="str">
            <v>IMPEXFERRO</v>
          </cell>
          <cell r="B787" t="str">
            <v>BE</v>
          </cell>
          <cell r="C787">
            <v>5.0999999999999996</v>
          </cell>
          <cell r="D787">
            <v>5.25</v>
          </cell>
          <cell r="E787">
            <v>4.95</v>
          </cell>
          <cell r="F787">
            <v>5.25</v>
          </cell>
          <cell r="G787">
            <v>5.25</v>
          </cell>
          <cell r="H787">
            <v>5</v>
          </cell>
          <cell r="I787">
            <v>89872</v>
          </cell>
          <cell r="J787">
            <v>468621.45</v>
          </cell>
          <cell r="K787">
            <v>44816</v>
          </cell>
          <cell r="L787">
            <v>151</v>
          </cell>
        </row>
        <row r="788">
          <cell r="A788" t="str">
            <v>INCREDIBLE</v>
          </cell>
          <cell r="B788" t="str">
            <v>EQ</v>
          </cell>
          <cell r="C788">
            <v>25.15</v>
          </cell>
          <cell r="D788">
            <v>25.5</v>
          </cell>
          <cell r="E788">
            <v>24.2</v>
          </cell>
          <cell r="F788">
            <v>24.8</v>
          </cell>
          <cell r="G788">
            <v>25</v>
          </cell>
          <cell r="H788">
            <v>25.1</v>
          </cell>
          <cell r="I788">
            <v>9153</v>
          </cell>
          <cell r="J788">
            <v>228826.05</v>
          </cell>
          <cell r="K788">
            <v>44816</v>
          </cell>
          <cell r="L788">
            <v>141</v>
          </cell>
        </row>
        <row r="789">
          <cell r="A789" t="str">
            <v>INDBANK</v>
          </cell>
          <cell r="B789" t="str">
            <v>EQ</v>
          </cell>
          <cell r="C789">
            <v>23.75</v>
          </cell>
          <cell r="D789">
            <v>23.75</v>
          </cell>
          <cell r="E789">
            <v>23.3</v>
          </cell>
          <cell r="F789">
            <v>23.45</v>
          </cell>
          <cell r="G789">
            <v>23.65</v>
          </cell>
          <cell r="H789">
            <v>23.4</v>
          </cell>
          <cell r="I789">
            <v>92520</v>
          </cell>
          <cell r="J789">
            <v>2176420.7999999998</v>
          </cell>
          <cell r="K789">
            <v>44816</v>
          </cell>
          <cell r="L789">
            <v>755</v>
          </cell>
        </row>
        <row r="790">
          <cell r="A790" t="str">
            <v>INDHOTEL</v>
          </cell>
          <cell r="B790" t="str">
            <v>EQ</v>
          </cell>
          <cell r="C790">
            <v>313.85000000000002</v>
          </cell>
          <cell r="D790">
            <v>316.45</v>
          </cell>
          <cell r="E790">
            <v>312.2</v>
          </cell>
          <cell r="F790">
            <v>314.95</v>
          </cell>
          <cell r="G790">
            <v>315.3</v>
          </cell>
          <cell r="H790">
            <v>312.5</v>
          </cell>
          <cell r="I790">
            <v>2682918</v>
          </cell>
          <cell r="J790">
            <v>843285188.14999998</v>
          </cell>
          <cell r="K790">
            <v>44816</v>
          </cell>
          <cell r="L790">
            <v>35591</v>
          </cell>
        </row>
        <row r="791">
          <cell r="A791" t="str">
            <v>INDIACEM</v>
          </cell>
          <cell r="B791" t="str">
            <v>EQ</v>
          </cell>
          <cell r="C791">
            <v>234.4</v>
          </cell>
          <cell r="D791">
            <v>241.9</v>
          </cell>
          <cell r="E791">
            <v>232.5</v>
          </cell>
          <cell r="F791">
            <v>240.7</v>
          </cell>
          <cell r="G791">
            <v>240.5</v>
          </cell>
          <cell r="H791">
            <v>233.95</v>
          </cell>
          <cell r="I791">
            <v>2717410</v>
          </cell>
          <cell r="J791">
            <v>646171461.10000002</v>
          </cell>
          <cell r="K791">
            <v>44816</v>
          </cell>
          <cell r="L791">
            <v>20252</v>
          </cell>
        </row>
        <row r="792">
          <cell r="A792" t="str">
            <v>INDIAGLYCO</v>
          </cell>
          <cell r="B792" t="str">
            <v>EQ</v>
          </cell>
          <cell r="C792">
            <v>922.2</v>
          </cell>
          <cell r="D792">
            <v>974</v>
          </cell>
          <cell r="E792">
            <v>918.05</v>
          </cell>
          <cell r="F792">
            <v>963.6</v>
          </cell>
          <cell r="G792">
            <v>961.95</v>
          </cell>
          <cell r="H792">
            <v>915</v>
          </cell>
          <cell r="I792">
            <v>672043</v>
          </cell>
          <cell r="J792">
            <v>639506260.29999995</v>
          </cell>
          <cell r="K792">
            <v>44816</v>
          </cell>
          <cell r="L792">
            <v>20720</v>
          </cell>
        </row>
        <row r="793">
          <cell r="A793" t="str">
            <v>INDIAMART</v>
          </cell>
          <cell r="B793" t="str">
            <v>EQ</v>
          </cell>
          <cell r="C793">
            <v>4775</v>
          </cell>
          <cell r="D793">
            <v>4820.3</v>
          </cell>
          <cell r="E793">
            <v>4751</v>
          </cell>
          <cell r="F793">
            <v>4764.8500000000004</v>
          </cell>
          <cell r="G793">
            <v>4759</v>
          </cell>
          <cell r="H793">
            <v>4767.8</v>
          </cell>
          <cell r="I793">
            <v>57125</v>
          </cell>
          <cell r="J793">
            <v>273099249.25</v>
          </cell>
          <cell r="K793">
            <v>44816</v>
          </cell>
          <cell r="L793">
            <v>8100</v>
          </cell>
        </row>
        <row r="794">
          <cell r="A794" t="str">
            <v>INDIANB</v>
          </cell>
          <cell r="B794" t="str">
            <v>EQ</v>
          </cell>
          <cell r="C794">
            <v>204.85</v>
          </cell>
          <cell r="D794">
            <v>207.35</v>
          </cell>
          <cell r="E794">
            <v>200.8</v>
          </cell>
          <cell r="F794">
            <v>206.6</v>
          </cell>
          <cell r="G794">
            <v>205.1</v>
          </cell>
          <cell r="H794">
            <v>203.65</v>
          </cell>
          <cell r="I794">
            <v>3034614</v>
          </cell>
          <cell r="J794">
            <v>623292255.25</v>
          </cell>
          <cell r="K794">
            <v>44816</v>
          </cell>
          <cell r="L794">
            <v>28541</v>
          </cell>
        </row>
        <row r="795">
          <cell r="A795" t="str">
            <v>INDIANCARD</v>
          </cell>
          <cell r="B795" t="str">
            <v>EQ</v>
          </cell>
          <cell r="C795">
            <v>230</v>
          </cell>
          <cell r="D795">
            <v>231.95</v>
          </cell>
          <cell r="E795">
            <v>227</v>
          </cell>
          <cell r="F795">
            <v>228.85</v>
          </cell>
          <cell r="G795">
            <v>229.4</v>
          </cell>
          <cell r="H795">
            <v>228.35</v>
          </cell>
          <cell r="I795">
            <v>7124</v>
          </cell>
          <cell r="J795">
            <v>1635612.1</v>
          </cell>
          <cell r="K795">
            <v>44816</v>
          </cell>
          <cell r="L795">
            <v>354</v>
          </cell>
        </row>
        <row r="796">
          <cell r="A796" t="str">
            <v>INDIANHUME</v>
          </cell>
          <cell r="B796" t="str">
            <v>EQ</v>
          </cell>
          <cell r="C796">
            <v>170</v>
          </cell>
          <cell r="D796">
            <v>173.4</v>
          </cell>
          <cell r="E796">
            <v>169</v>
          </cell>
          <cell r="F796">
            <v>171.45</v>
          </cell>
          <cell r="G796">
            <v>171.4</v>
          </cell>
          <cell r="H796">
            <v>170.2</v>
          </cell>
          <cell r="I796">
            <v>55268</v>
          </cell>
          <cell r="J796">
            <v>9457064.5500000007</v>
          </cell>
          <cell r="K796">
            <v>44816</v>
          </cell>
          <cell r="L796">
            <v>1485</v>
          </cell>
        </row>
        <row r="797">
          <cell r="A797" t="str">
            <v>INDIGO</v>
          </cell>
          <cell r="B797" t="str">
            <v>EQ</v>
          </cell>
          <cell r="C797">
            <v>1938</v>
          </cell>
          <cell r="D797">
            <v>1950.1</v>
          </cell>
          <cell r="E797">
            <v>1918.9</v>
          </cell>
          <cell r="F797">
            <v>1927.25</v>
          </cell>
          <cell r="G797">
            <v>1925.95</v>
          </cell>
          <cell r="H797">
            <v>1933.3</v>
          </cell>
          <cell r="I797">
            <v>635908</v>
          </cell>
          <cell r="J797">
            <v>1233363919.2</v>
          </cell>
          <cell r="K797">
            <v>44816</v>
          </cell>
          <cell r="L797">
            <v>27382</v>
          </cell>
        </row>
        <row r="798">
          <cell r="A798" t="str">
            <v>INDIGOPNTS</v>
          </cell>
          <cell r="B798" t="str">
            <v>EQ</v>
          </cell>
          <cell r="C798">
            <v>1579.45</v>
          </cell>
          <cell r="D798">
            <v>1579.45</v>
          </cell>
          <cell r="E798">
            <v>1545</v>
          </cell>
          <cell r="F798">
            <v>1553.45</v>
          </cell>
          <cell r="G798">
            <v>1550</v>
          </cell>
          <cell r="H798">
            <v>1554</v>
          </cell>
          <cell r="I798">
            <v>31380</v>
          </cell>
          <cell r="J798">
            <v>48884780.399999999</v>
          </cell>
          <cell r="K798">
            <v>44816</v>
          </cell>
          <cell r="L798">
            <v>3501</v>
          </cell>
        </row>
        <row r="799">
          <cell r="A799" t="str">
            <v>INDLMETER</v>
          </cell>
          <cell r="B799" t="str">
            <v>BE</v>
          </cell>
          <cell r="C799">
            <v>8.6999999999999993</v>
          </cell>
          <cell r="D799">
            <v>8.6999999999999993</v>
          </cell>
          <cell r="E799">
            <v>7.9</v>
          </cell>
          <cell r="F799">
            <v>8</v>
          </cell>
          <cell r="G799">
            <v>7.95</v>
          </cell>
          <cell r="H799">
            <v>8.3000000000000007</v>
          </cell>
          <cell r="I799">
            <v>190296</v>
          </cell>
          <cell r="J799">
            <v>1607349</v>
          </cell>
          <cell r="K799">
            <v>44816</v>
          </cell>
          <cell r="L799">
            <v>338</v>
          </cell>
        </row>
        <row r="800">
          <cell r="A800" t="str">
            <v>INDNIPPON</v>
          </cell>
          <cell r="B800" t="str">
            <v>EQ</v>
          </cell>
          <cell r="C800">
            <v>433.3</v>
          </cell>
          <cell r="D800">
            <v>467</v>
          </cell>
          <cell r="E800">
            <v>433.3</v>
          </cell>
          <cell r="F800">
            <v>460.65</v>
          </cell>
          <cell r="G800">
            <v>463.2</v>
          </cell>
          <cell r="H800">
            <v>433.4</v>
          </cell>
          <cell r="I800">
            <v>113165</v>
          </cell>
          <cell r="J800">
            <v>51348913.25</v>
          </cell>
          <cell r="K800">
            <v>44816</v>
          </cell>
          <cell r="L800">
            <v>3787</v>
          </cell>
        </row>
        <row r="801">
          <cell r="A801" t="str">
            <v>INDOAMIN</v>
          </cell>
          <cell r="B801" t="str">
            <v>EQ</v>
          </cell>
          <cell r="C801">
            <v>138</v>
          </cell>
          <cell r="D801">
            <v>138</v>
          </cell>
          <cell r="E801">
            <v>132</v>
          </cell>
          <cell r="F801">
            <v>135.4</v>
          </cell>
          <cell r="G801">
            <v>134</v>
          </cell>
          <cell r="H801">
            <v>136.65</v>
          </cell>
          <cell r="I801">
            <v>142384</v>
          </cell>
          <cell r="J801">
            <v>19115621.399999999</v>
          </cell>
          <cell r="K801">
            <v>44816</v>
          </cell>
          <cell r="L801">
            <v>3370</v>
          </cell>
        </row>
        <row r="802">
          <cell r="A802" t="str">
            <v>INDOBORAX</v>
          </cell>
          <cell r="B802" t="str">
            <v>EQ</v>
          </cell>
          <cell r="C802">
            <v>135.6</v>
          </cell>
          <cell r="D802">
            <v>139.55000000000001</v>
          </cell>
          <cell r="E802">
            <v>135.6</v>
          </cell>
          <cell r="F802">
            <v>138.19999999999999</v>
          </cell>
          <cell r="G802">
            <v>138.5</v>
          </cell>
          <cell r="H802">
            <v>135.9</v>
          </cell>
          <cell r="I802">
            <v>46559</v>
          </cell>
          <cell r="J802">
            <v>6437846.2999999998</v>
          </cell>
          <cell r="K802">
            <v>44816</v>
          </cell>
          <cell r="L802">
            <v>995</v>
          </cell>
        </row>
        <row r="803">
          <cell r="A803" t="str">
            <v>INDOCO</v>
          </cell>
          <cell r="B803" t="str">
            <v>EQ</v>
          </cell>
          <cell r="C803">
            <v>363.85</v>
          </cell>
          <cell r="D803">
            <v>370.05</v>
          </cell>
          <cell r="E803">
            <v>362.2</v>
          </cell>
          <cell r="F803">
            <v>367.05</v>
          </cell>
          <cell r="G803">
            <v>367.4</v>
          </cell>
          <cell r="H803">
            <v>361.85</v>
          </cell>
          <cell r="I803">
            <v>66903</v>
          </cell>
          <cell r="J803">
            <v>24556977.149999999</v>
          </cell>
          <cell r="K803">
            <v>44816</v>
          </cell>
          <cell r="L803">
            <v>2689</v>
          </cell>
        </row>
        <row r="804">
          <cell r="A804" t="str">
            <v>INDORAMA</v>
          </cell>
          <cell r="B804" t="str">
            <v>EQ</v>
          </cell>
          <cell r="C804">
            <v>62.75</v>
          </cell>
          <cell r="D804">
            <v>62.9</v>
          </cell>
          <cell r="E804">
            <v>61.2</v>
          </cell>
          <cell r="F804">
            <v>61.3</v>
          </cell>
          <cell r="G804">
            <v>61.25</v>
          </cell>
          <cell r="H804">
            <v>61.9</v>
          </cell>
          <cell r="I804">
            <v>92305</v>
          </cell>
          <cell r="J804">
            <v>5699266.4500000002</v>
          </cell>
          <cell r="K804">
            <v>44816</v>
          </cell>
          <cell r="L804">
            <v>955</v>
          </cell>
        </row>
        <row r="805">
          <cell r="A805" t="str">
            <v>INDOSTAR</v>
          </cell>
          <cell r="B805" t="str">
            <v>EQ</v>
          </cell>
          <cell r="C805">
            <v>177</v>
          </cell>
          <cell r="D805">
            <v>183.9</v>
          </cell>
          <cell r="E805">
            <v>175.45</v>
          </cell>
          <cell r="F805">
            <v>183.9</v>
          </cell>
          <cell r="G805">
            <v>183.9</v>
          </cell>
          <cell r="H805">
            <v>175.15</v>
          </cell>
          <cell r="I805">
            <v>70930</v>
          </cell>
          <cell r="J805">
            <v>12858491.25</v>
          </cell>
          <cell r="K805">
            <v>44816</v>
          </cell>
          <cell r="L805">
            <v>1794</v>
          </cell>
        </row>
        <row r="806">
          <cell r="A806" t="str">
            <v>INDOTECH</v>
          </cell>
          <cell r="B806" t="str">
            <v>EQ</v>
          </cell>
          <cell r="C806">
            <v>204</v>
          </cell>
          <cell r="D806">
            <v>204</v>
          </cell>
          <cell r="E806">
            <v>193.5</v>
          </cell>
          <cell r="F806">
            <v>195.1</v>
          </cell>
          <cell r="G806">
            <v>195</v>
          </cell>
          <cell r="H806">
            <v>198</v>
          </cell>
          <cell r="I806">
            <v>10840</v>
          </cell>
          <cell r="J806">
            <v>2124007.7999999998</v>
          </cell>
          <cell r="K806">
            <v>44816</v>
          </cell>
          <cell r="L806">
            <v>411</v>
          </cell>
        </row>
        <row r="807">
          <cell r="A807" t="str">
            <v>INDOTHAI</v>
          </cell>
          <cell r="B807" t="str">
            <v>EQ</v>
          </cell>
          <cell r="C807">
            <v>173.95</v>
          </cell>
          <cell r="D807">
            <v>173.95</v>
          </cell>
          <cell r="E807">
            <v>167.45</v>
          </cell>
          <cell r="F807">
            <v>170.1</v>
          </cell>
          <cell r="G807">
            <v>172.35</v>
          </cell>
          <cell r="H807">
            <v>171.3</v>
          </cell>
          <cell r="I807">
            <v>5208</v>
          </cell>
          <cell r="J807">
            <v>886237.25</v>
          </cell>
          <cell r="K807">
            <v>44816</v>
          </cell>
          <cell r="L807">
            <v>97</v>
          </cell>
        </row>
        <row r="808">
          <cell r="A808" t="str">
            <v>INDOWIND</v>
          </cell>
          <cell r="B808" t="str">
            <v>BE</v>
          </cell>
          <cell r="C808">
            <v>15.9</v>
          </cell>
          <cell r="D808">
            <v>15.95</v>
          </cell>
          <cell r="E808">
            <v>15.15</v>
          </cell>
          <cell r="F808">
            <v>15.15</v>
          </cell>
          <cell r="G808">
            <v>15.15</v>
          </cell>
          <cell r="H808">
            <v>15.9</v>
          </cell>
          <cell r="I808">
            <v>178108</v>
          </cell>
          <cell r="J808">
            <v>2701170.8</v>
          </cell>
          <cell r="K808">
            <v>44816</v>
          </cell>
          <cell r="L808">
            <v>1145</v>
          </cell>
        </row>
        <row r="809">
          <cell r="A809" t="str">
            <v>INDRAMEDCO</v>
          </cell>
          <cell r="B809" t="str">
            <v>EQ</v>
          </cell>
          <cell r="C809">
            <v>73.25</v>
          </cell>
          <cell r="D809">
            <v>74.5</v>
          </cell>
          <cell r="E809">
            <v>73</v>
          </cell>
          <cell r="F809">
            <v>73.7</v>
          </cell>
          <cell r="G809">
            <v>74</v>
          </cell>
          <cell r="H809">
            <v>72.75</v>
          </cell>
          <cell r="I809">
            <v>152673</v>
          </cell>
          <cell r="J809">
            <v>11278467.25</v>
          </cell>
          <cell r="K809">
            <v>44816</v>
          </cell>
          <cell r="L809">
            <v>2359</v>
          </cell>
        </row>
        <row r="810">
          <cell r="A810" t="str">
            <v>INDSWFTLAB</v>
          </cell>
          <cell r="B810" t="str">
            <v>EQ</v>
          </cell>
          <cell r="C810">
            <v>60.95</v>
          </cell>
          <cell r="D810">
            <v>60.95</v>
          </cell>
          <cell r="E810">
            <v>59</v>
          </cell>
          <cell r="F810">
            <v>59.7</v>
          </cell>
          <cell r="G810">
            <v>59.55</v>
          </cell>
          <cell r="H810">
            <v>59.95</v>
          </cell>
          <cell r="I810">
            <v>26882</v>
          </cell>
          <cell r="J810">
            <v>1604676.25</v>
          </cell>
          <cell r="K810">
            <v>44816</v>
          </cell>
          <cell r="L810">
            <v>352</v>
          </cell>
        </row>
        <row r="811">
          <cell r="A811" t="str">
            <v>INDSWFTLTD</v>
          </cell>
          <cell r="B811" t="str">
            <v>EQ</v>
          </cell>
          <cell r="C811">
            <v>9.85</v>
          </cell>
          <cell r="D811">
            <v>10.199999999999999</v>
          </cell>
          <cell r="E811">
            <v>9.6</v>
          </cell>
          <cell r="F811">
            <v>10.15</v>
          </cell>
          <cell r="G811">
            <v>10.199999999999999</v>
          </cell>
          <cell r="H811">
            <v>9.75</v>
          </cell>
          <cell r="I811">
            <v>51275</v>
          </cell>
          <cell r="J811">
            <v>512552.6</v>
          </cell>
          <cell r="K811">
            <v>44816</v>
          </cell>
          <cell r="L811">
            <v>163</v>
          </cell>
        </row>
        <row r="812">
          <cell r="A812" t="str">
            <v>INDTERRAIN</v>
          </cell>
          <cell r="B812" t="str">
            <v>EQ</v>
          </cell>
          <cell r="C812">
            <v>70</v>
          </cell>
          <cell r="D812">
            <v>73</v>
          </cell>
          <cell r="E812">
            <v>69</v>
          </cell>
          <cell r="F812">
            <v>69.95</v>
          </cell>
          <cell r="G812">
            <v>69.900000000000006</v>
          </cell>
          <cell r="H812">
            <v>69.8</v>
          </cell>
          <cell r="I812">
            <v>879614</v>
          </cell>
          <cell r="J812">
            <v>62723082.600000001</v>
          </cell>
          <cell r="K812">
            <v>44816</v>
          </cell>
          <cell r="L812">
            <v>5906</v>
          </cell>
        </row>
        <row r="813">
          <cell r="A813" t="str">
            <v>INDUSINDBK</v>
          </cell>
          <cell r="B813" t="str">
            <v>EQ</v>
          </cell>
          <cell r="C813">
            <v>1144.3</v>
          </cell>
          <cell r="D813">
            <v>1145</v>
          </cell>
          <cell r="E813">
            <v>1128</v>
          </cell>
          <cell r="F813">
            <v>1136.8499999999999</v>
          </cell>
          <cell r="G813">
            <v>1138.7</v>
          </cell>
          <cell r="H813">
            <v>1137.1500000000001</v>
          </cell>
          <cell r="I813">
            <v>1918731</v>
          </cell>
          <cell r="J813">
            <v>2179374446.5</v>
          </cell>
          <cell r="K813">
            <v>44816</v>
          </cell>
          <cell r="L813">
            <v>40039</v>
          </cell>
        </row>
        <row r="814">
          <cell r="A814" t="str">
            <v>INDUSTOWER</v>
          </cell>
          <cell r="B814" t="str">
            <v>EQ</v>
          </cell>
          <cell r="C814">
            <v>204</v>
          </cell>
          <cell r="D814">
            <v>206.8</v>
          </cell>
          <cell r="E814">
            <v>203.95</v>
          </cell>
          <cell r="F814">
            <v>204.8</v>
          </cell>
          <cell r="G814">
            <v>204.6</v>
          </cell>
          <cell r="H814">
            <v>203.7</v>
          </cell>
          <cell r="I814">
            <v>1471033</v>
          </cell>
          <cell r="J814">
            <v>302176928.85000002</v>
          </cell>
          <cell r="K814">
            <v>44816</v>
          </cell>
          <cell r="L814">
            <v>12692</v>
          </cell>
        </row>
        <row r="815">
          <cell r="A815" t="str">
            <v>INEOSSTYRO</v>
          </cell>
          <cell r="B815" t="str">
            <v>EQ</v>
          </cell>
          <cell r="C815">
            <v>899.8</v>
          </cell>
          <cell r="D815">
            <v>924</v>
          </cell>
          <cell r="E815">
            <v>890</v>
          </cell>
          <cell r="F815">
            <v>906.25</v>
          </cell>
          <cell r="G815">
            <v>907.4</v>
          </cell>
          <cell r="H815">
            <v>885.75</v>
          </cell>
          <cell r="I815">
            <v>101151</v>
          </cell>
          <cell r="J815">
            <v>92041796.549999997</v>
          </cell>
          <cell r="K815">
            <v>44816</v>
          </cell>
          <cell r="L815">
            <v>4785</v>
          </cell>
        </row>
        <row r="816">
          <cell r="A816" t="str">
            <v>INFIBEAM</v>
          </cell>
          <cell r="B816" t="str">
            <v>EQ</v>
          </cell>
          <cell r="C816">
            <v>16.649999999999999</v>
          </cell>
          <cell r="D816">
            <v>17.2</v>
          </cell>
          <cell r="E816">
            <v>16.350000000000001</v>
          </cell>
          <cell r="F816">
            <v>16.45</v>
          </cell>
          <cell r="G816">
            <v>16.600000000000001</v>
          </cell>
          <cell r="H816">
            <v>16.55</v>
          </cell>
          <cell r="I816">
            <v>6945995</v>
          </cell>
          <cell r="J816">
            <v>116964898.59999999</v>
          </cell>
          <cell r="K816">
            <v>44816</v>
          </cell>
          <cell r="L816">
            <v>9782</v>
          </cell>
        </row>
        <row r="817">
          <cell r="A817" t="str">
            <v>INFOBEAN</v>
          </cell>
          <cell r="B817" t="str">
            <v>EQ</v>
          </cell>
          <cell r="C817">
            <v>645</v>
          </cell>
          <cell r="D817">
            <v>657</v>
          </cell>
          <cell r="E817">
            <v>640.29999999999995</v>
          </cell>
          <cell r="F817">
            <v>646.45000000000005</v>
          </cell>
          <cell r="G817">
            <v>651.9</v>
          </cell>
          <cell r="H817">
            <v>634.5</v>
          </cell>
          <cell r="I817">
            <v>19014</v>
          </cell>
          <cell r="J817">
            <v>12313324.1</v>
          </cell>
          <cell r="K817">
            <v>44816</v>
          </cell>
          <cell r="L817">
            <v>1705</v>
          </cell>
        </row>
        <row r="818">
          <cell r="A818" t="str">
            <v>INFOMEDIA</v>
          </cell>
          <cell r="B818" t="str">
            <v>BE</v>
          </cell>
          <cell r="C818">
            <v>4.5999999999999996</v>
          </cell>
          <cell r="D818">
            <v>4.5999999999999996</v>
          </cell>
          <cell r="E818">
            <v>4.45</v>
          </cell>
          <cell r="F818">
            <v>4.5</v>
          </cell>
          <cell r="G818">
            <v>4.5</v>
          </cell>
          <cell r="H818">
            <v>4.5999999999999996</v>
          </cell>
          <cell r="I818">
            <v>2325</v>
          </cell>
          <cell r="J818">
            <v>10417.75</v>
          </cell>
          <cell r="K818">
            <v>44816</v>
          </cell>
          <cell r="L818">
            <v>3</v>
          </cell>
        </row>
        <row r="819">
          <cell r="A819" t="str">
            <v>INFRABEES</v>
          </cell>
          <cell r="B819" t="str">
            <v>EQ</v>
          </cell>
          <cell r="C819">
            <v>544.29999999999995</v>
          </cell>
          <cell r="D819">
            <v>550.28</v>
          </cell>
          <cell r="E819">
            <v>544.29999999999995</v>
          </cell>
          <cell r="F819">
            <v>549.37</v>
          </cell>
          <cell r="G819">
            <v>547.45000000000005</v>
          </cell>
          <cell r="H819">
            <v>544.29</v>
          </cell>
          <cell r="I819">
            <v>2162</v>
          </cell>
          <cell r="J819">
            <v>1184828.49</v>
          </cell>
          <cell r="K819">
            <v>44816</v>
          </cell>
          <cell r="L819">
            <v>239</v>
          </cell>
        </row>
        <row r="820">
          <cell r="A820" t="str">
            <v>INFY</v>
          </cell>
          <cell r="B820" t="str">
            <v>EQ</v>
          </cell>
          <cell r="C820">
            <v>1525.8</v>
          </cell>
          <cell r="D820">
            <v>1545.9</v>
          </cell>
          <cell r="E820">
            <v>1521.15</v>
          </cell>
          <cell r="F820">
            <v>1536.2</v>
          </cell>
          <cell r="G820">
            <v>1534.4</v>
          </cell>
          <cell r="H820">
            <v>1511.65</v>
          </cell>
          <cell r="I820">
            <v>5494819</v>
          </cell>
          <cell r="J820">
            <v>8454360840.6999998</v>
          </cell>
          <cell r="K820">
            <v>44816</v>
          </cell>
          <cell r="L820">
            <v>157389</v>
          </cell>
        </row>
        <row r="821">
          <cell r="A821" t="str">
            <v>INGERRAND</v>
          </cell>
          <cell r="B821" t="str">
            <v>EQ</v>
          </cell>
          <cell r="C821">
            <v>2100.15</v>
          </cell>
          <cell r="D821">
            <v>2155</v>
          </cell>
          <cell r="E821">
            <v>2030.1</v>
          </cell>
          <cell r="F821">
            <v>2116.1999999999998</v>
          </cell>
          <cell r="G821">
            <v>2110</v>
          </cell>
          <cell r="H821">
            <v>2080.0500000000002</v>
          </cell>
          <cell r="I821">
            <v>26666</v>
          </cell>
          <cell r="J821">
            <v>55949205.299999997</v>
          </cell>
          <cell r="K821">
            <v>44816</v>
          </cell>
          <cell r="L821">
            <v>6049</v>
          </cell>
        </row>
        <row r="822">
          <cell r="A822" t="str">
            <v>INOXLEISUR</v>
          </cell>
          <cell r="B822" t="str">
            <v>EQ</v>
          </cell>
          <cell r="C822">
            <v>517</v>
          </cell>
          <cell r="D822">
            <v>521.35</v>
          </cell>
          <cell r="E822">
            <v>510.5</v>
          </cell>
          <cell r="F822">
            <v>514.20000000000005</v>
          </cell>
          <cell r="G822">
            <v>512.6</v>
          </cell>
          <cell r="H822">
            <v>493.95</v>
          </cell>
          <cell r="I822">
            <v>1420462</v>
          </cell>
          <cell r="J822">
            <v>733412634.5</v>
          </cell>
          <cell r="K822">
            <v>44816</v>
          </cell>
          <cell r="L822">
            <v>35854</v>
          </cell>
        </row>
        <row r="823">
          <cell r="A823" t="str">
            <v>INOXWIND</v>
          </cell>
          <cell r="B823" t="str">
            <v>EQ</v>
          </cell>
          <cell r="C823">
            <v>136.19999999999999</v>
          </cell>
          <cell r="D823">
            <v>146.9</v>
          </cell>
          <cell r="E823">
            <v>135.94999999999999</v>
          </cell>
          <cell r="F823">
            <v>145.05000000000001</v>
          </cell>
          <cell r="G823">
            <v>146.05000000000001</v>
          </cell>
          <cell r="H823">
            <v>135.5</v>
          </cell>
          <cell r="I823">
            <v>2529709</v>
          </cell>
          <cell r="J823">
            <v>359017817</v>
          </cell>
          <cell r="K823">
            <v>44816</v>
          </cell>
          <cell r="L823">
            <v>13626</v>
          </cell>
        </row>
        <row r="824">
          <cell r="A824" t="str">
            <v>INSECTICID</v>
          </cell>
          <cell r="B824" t="str">
            <v>EQ</v>
          </cell>
          <cell r="C824">
            <v>997</v>
          </cell>
          <cell r="D824">
            <v>1021</v>
          </cell>
          <cell r="E824">
            <v>993.55</v>
          </cell>
          <cell r="F824">
            <v>1000</v>
          </cell>
          <cell r="G824">
            <v>995</v>
          </cell>
          <cell r="H824">
            <v>989.5</v>
          </cell>
          <cell r="I824">
            <v>40979</v>
          </cell>
          <cell r="J824">
            <v>41253046.899999999</v>
          </cell>
          <cell r="K824">
            <v>44816</v>
          </cell>
          <cell r="L824">
            <v>4271</v>
          </cell>
        </row>
        <row r="825">
          <cell r="A825" t="str">
            <v>INSPIRISYS</v>
          </cell>
          <cell r="B825" t="str">
            <v>BE</v>
          </cell>
          <cell r="C825">
            <v>57.95</v>
          </cell>
          <cell r="D825">
            <v>57.95</v>
          </cell>
          <cell r="E825">
            <v>54.2</v>
          </cell>
          <cell r="F825">
            <v>55</v>
          </cell>
          <cell r="G825">
            <v>56.3</v>
          </cell>
          <cell r="H825">
            <v>56.55</v>
          </cell>
          <cell r="I825">
            <v>8109</v>
          </cell>
          <cell r="J825">
            <v>447492.7</v>
          </cell>
          <cell r="K825">
            <v>44816</v>
          </cell>
          <cell r="L825">
            <v>54</v>
          </cell>
        </row>
        <row r="826">
          <cell r="A826" t="str">
            <v>INTELLECT</v>
          </cell>
          <cell r="B826" t="str">
            <v>EQ</v>
          </cell>
          <cell r="C826">
            <v>618</v>
          </cell>
          <cell r="D826">
            <v>629.9</v>
          </cell>
          <cell r="E826">
            <v>617</v>
          </cell>
          <cell r="F826">
            <v>622.15</v>
          </cell>
          <cell r="G826">
            <v>621.45000000000005</v>
          </cell>
          <cell r="H826">
            <v>616.85</v>
          </cell>
          <cell r="I826">
            <v>459192</v>
          </cell>
          <cell r="J826">
            <v>286407049.05000001</v>
          </cell>
          <cell r="K826">
            <v>44816</v>
          </cell>
          <cell r="L826">
            <v>15004</v>
          </cell>
        </row>
        <row r="827">
          <cell r="A827" t="str">
            <v>INTENTECH</v>
          </cell>
          <cell r="B827" t="str">
            <v>EQ</v>
          </cell>
          <cell r="C827">
            <v>68.900000000000006</v>
          </cell>
          <cell r="D827">
            <v>74.2</v>
          </cell>
          <cell r="E827">
            <v>67.8</v>
          </cell>
          <cell r="F827">
            <v>71.650000000000006</v>
          </cell>
          <cell r="G827">
            <v>71.5</v>
          </cell>
          <cell r="H827">
            <v>67.599999999999994</v>
          </cell>
          <cell r="I827">
            <v>389252</v>
          </cell>
          <cell r="J827">
            <v>27997208.350000001</v>
          </cell>
          <cell r="K827">
            <v>44816</v>
          </cell>
          <cell r="L827">
            <v>4413</v>
          </cell>
        </row>
        <row r="828">
          <cell r="A828" t="str">
            <v>INTLCONV</v>
          </cell>
          <cell r="B828" t="str">
            <v>EQ</v>
          </cell>
          <cell r="C828">
            <v>66.2</v>
          </cell>
          <cell r="D828">
            <v>66.2</v>
          </cell>
          <cell r="E828">
            <v>62.4</v>
          </cell>
          <cell r="F828">
            <v>62.9</v>
          </cell>
          <cell r="G828">
            <v>63.3</v>
          </cell>
          <cell r="H828">
            <v>65.599999999999994</v>
          </cell>
          <cell r="I828">
            <v>426489</v>
          </cell>
          <cell r="J828">
            <v>27044531.25</v>
          </cell>
          <cell r="K828">
            <v>44816</v>
          </cell>
          <cell r="L828">
            <v>4627</v>
          </cell>
        </row>
        <row r="829">
          <cell r="A829" t="str">
            <v>INVENTURE</v>
          </cell>
          <cell r="B829" t="str">
            <v>EQ</v>
          </cell>
          <cell r="C829">
            <v>3.3</v>
          </cell>
          <cell r="D829">
            <v>3.6</v>
          </cell>
          <cell r="E829">
            <v>3.2</v>
          </cell>
          <cell r="F829">
            <v>3.3</v>
          </cell>
          <cell r="G829">
            <v>3.35</v>
          </cell>
          <cell r="H829">
            <v>3.35</v>
          </cell>
          <cell r="I829">
            <v>12201643</v>
          </cell>
          <cell r="J829">
            <v>41048647.899999999</v>
          </cell>
          <cell r="K829">
            <v>44816</v>
          </cell>
          <cell r="L829">
            <v>4350</v>
          </cell>
        </row>
        <row r="830">
          <cell r="A830" t="str">
            <v>IOB</v>
          </cell>
          <cell r="B830" t="str">
            <v>EQ</v>
          </cell>
          <cell r="C830">
            <v>18.850000000000001</v>
          </cell>
          <cell r="D830">
            <v>19.100000000000001</v>
          </cell>
          <cell r="E830">
            <v>18.75</v>
          </cell>
          <cell r="F830">
            <v>19.05</v>
          </cell>
          <cell r="G830">
            <v>19.100000000000001</v>
          </cell>
          <cell r="H830">
            <v>18.7</v>
          </cell>
          <cell r="I830">
            <v>4493668</v>
          </cell>
          <cell r="J830">
            <v>85024764.900000006</v>
          </cell>
          <cell r="K830">
            <v>44816</v>
          </cell>
          <cell r="L830">
            <v>7667</v>
          </cell>
        </row>
        <row r="831">
          <cell r="A831" t="str">
            <v>IOC</v>
          </cell>
          <cell r="B831" t="str">
            <v>EQ</v>
          </cell>
          <cell r="C831">
            <v>72.849999999999994</v>
          </cell>
          <cell r="D831">
            <v>72.95</v>
          </cell>
          <cell r="E831">
            <v>71.95</v>
          </cell>
          <cell r="F831">
            <v>72.650000000000006</v>
          </cell>
          <cell r="G831">
            <v>72.599999999999994</v>
          </cell>
          <cell r="H831">
            <v>72.55</v>
          </cell>
          <cell r="I831">
            <v>21463828</v>
          </cell>
          <cell r="J831">
            <v>1551819089.2</v>
          </cell>
          <cell r="K831">
            <v>44816</v>
          </cell>
          <cell r="L831">
            <v>102959</v>
          </cell>
        </row>
        <row r="832">
          <cell r="A832" t="str">
            <v>IOLCP</v>
          </cell>
          <cell r="B832" t="str">
            <v>EQ</v>
          </cell>
          <cell r="C832">
            <v>383</v>
          </cell>
          <cell r="D832">
            <v>394.75</v>
          </cell>
          <cell r="E832">
            <v>381</v>
          </cell>
          <cell r="F832">
            <v>386.9</v>
          </cell>
          <cell r="G832">
            <v>387.5</v>
          </cell>
          <cell r="H832">
            <v>381</v>
          </cell>
          <cell r="I832">
            <v>420588</v>
          </cell>
          <cell r="J832">
            <v>163541293.25</v>
          </cell>
          <cell r="K832">
            <v>44816</v>
          </cell>
          <cell r="L832">
            <v>12522</v>
          </cell>
        </row>
        <row r="833">
          <cell r="A833" t="str">
            <v>IONEXCHANG</v>
          </cell>
          <cell r="B833" t="str">
            <v>EQ</v>
          </cell>
          <cell r="C833">
            <v>2222.9</v>
          </cell>
          <cell r="D833">
            <v>2239</v>
          </cell>
          <cell r="E833">
            <v>2165.5500000000002</v>
          </cell>
          <cell r="F833">
            <v>2189.15</v>
          </cell>
          <cell r="G833">
            <v>2218.9499999999998</v>
          </cell>
          <cell r="H833">
            <v>2188</v>
          </cell>
          <cell r="I833">
            <v>38370</v>
          </cell>
          <cell r="J833">
            <v>84845223.950000003</v>
          </cell>
          <cell r="K833">
            <v>44816</v>
          </cell>
          <cell r="L833">
            <v>5224</v>
          </cell>
        </row>
        <row r="834">
          <cell r="A834" t="str">
            <v>IPCALAB</v>
          </cell>
          <cell r="B834" t="str">
            <v>EQ</v>
          </cell>
          <cell r="C834">
            <v>876.9</v>
          </cell>
          <cell r="D834">
            <v>885</v>
          </cell>
          <cell r="E834">
            <v>872.2</v>
          </cell>
          <cell r="F834">
            <v>875</v>
          </cell>
          <cell r="G834">
            <v>874.95</v>
          </cell>
          <cell r="H834">
            <v>872.2</v>
          </cell>
          <cell r="I834">
            <v>296143</v>
          </cell>
          <cell r="J834">
            <v>259632443</v>
          </cell>
          <cell r="K834">
            <v>44816</v>
          </cell>
          <cell r="L834">
            <v>12073</v>
          </cell>
        </row>
        <row r="835">
          <cell r="A835" t="str">
            <v>IPL</v>
          </cell>
          <cell r="B835" t="str">
            <v>EQ</v>
          </cell>
          <cell r="C835">
            <v>280.89999999999998</v>
          </cell>
          <cell r="D835">
            <v>282</v>
          </cell>
          <cell r="E835">
            <v>278</v>
          </cell>
          <cell r="F835">
            <v>280</v>
          </cell>
          <cell r="G835">
            <v>279</v>
          </cell>
          <cell r="H835">
            <v>276.75</v>
          </cell>
          <cell r="I835">
            <v>149105</v>
          </cell>
          <cell r="J835">
            <v>41710275.049999997</v>
          </cell>
          <cell r="K835">
            <v>44816</v>
          </cell>
          <cell r="L835">
            <v>3298</v>
          </cell>
        </row>
        <row r="836">
          <cell r="A836" t="str">
            <v>IRB</v>
          </cell>
          <cell r="B836" t="str">
            <v>EQ</v>
          </cell>
          <cell r="C836">
            <v>239.75</v>
          </cell>
          <cell r="D836">
            <v>241.95</v>
          </cell>
          <cell r="E836">
            <v>234.45</v>
          </cell>
          <cell r="F836">
            <v>235.05</v>
          </cell>
          <cell r="G836">
            <v>235.2</v>
          </cell>
          <cell r="H836">
            <v>238.1</v>
          </cell>
          <cell r="I836">
            <v>953165</v>
          </cell>
          <cell r="J836">
            <v>225892766.09999999</v>
          </cell>
          <cell r="K836">
            <v>44816</v>
          </cell>
          <cell r="L836">
            <v>7709</v>
          </cell>
        </row>
        <row r="837">
          <cell r="A837" t="str">
            <v>IRCON</v>
          </cell>
          <cell r="B837" t="str">
            <v>EQ</v>
          </cell>
          <cell r="C837">
            <v>41.95</v>
          </cell>
          <cell r="D837">
            <v>42.3</v>
          </cell>
          <cell r="E837">
            <v>41.25</v>
          </cell>
          <cell r="F837">
            <v>41.35</v>
          </cell>
          <cell r="G837">
            <v>41.35</v>
          </cell>
          <cell r="H837">
            <v>41.75</v>
          </cell>
          <cell r="I837">
            <v>1465747</v>
          </cell>
          <cell r="J837">
            <v>61066401.299999997</v>
          </cell>
          <cell r="K837">
            <v>44816</v>
          </cell>
          <cell r="L837">
            <v>5557</v>
          </cell>
        </row>
        <row r="838">
          <cell r="A838" t="str">
            <v>IRCTC</v>
          </cell>
          <cell r="B838" t="str">
            <v>EQ</v>
          </cell>
          <cell r="C838">
            <v>715</v>
          </cell>
          <cell r="D838">
            <v>725</v>
          </cell>
          <cell r="E838">
            <v>713.5</v>
          </cell>
          <cell r="F838">
            <v>721.3</v>
          </cell>
          <cell r="G838">
            <v>721</v>
          </cell>
          <cell r="H838">
            <v>711.8</v>
          </cell>
          <cell r="I838">
            <v>2318918</v>
          </cell>
          <cell r="J838">
            <v>1670659618.2</v>
          </cell>
          <cell r="K838">
            <v>44816</v>
          </cell>
          <cell r="L838">
            <v>52462</v>
          </cell>
        </row>
        <row r="839">
          <cell r="A839" t="str">
            <v>IRFC</v>
          </cell>
          <cell r="B839" t="str">
            <v>EQ</v>
          </cell>
          <cell r="C839">
            <v>22.85</v>
          </cell>
          <cell r="D839">
            <v>23.05</v>
          </cell>
          <cell r="E839">
            <v>22.6</v>
          </cell>
          <cell r="F839">
            <v>22.95</v>
          </cell>
          <cell r="G839">
            <v>22.95</v>
          </cell>
          <cell r="H839">
            <v>22.85</v>
          </cell>
          <cell r="I839">
            <v>11931156</v>
          </cell>
          <cell r="J839">
            <v>272713403.30000001</v>
          </cell>
          <cell r="K839">
            <v>44816</v>
          </cell>
          <cell r="L839">
            <v>13779</v>
          </cell>
        </row>
        <row r="840">
          <cell r="A840" t="str">
            <v>IRIS</v>
          </cell>
          <cell r="B840" t="str">
            <v>EQ</v>
          </cell>
          <cell r="C840">
            <v>88.6</v>
          </cell>
          <cell r="D840">
            <v>96</v>
          </cell>
          <cell r="E840">
            <v>85.5</v>
          </cell>
          <cell r="F840">
            <v>86.15</v>
          </cell>
          <cell r="G840">
            <v>86.05</v>
          </cell>
          <cell r="H840">
            <v>88.6</v>
          </cell>
          <cell r="I840">
            <v>131022</v>
          </cell>
          <cell r="J840">
            <v>11827650.449999999</v>
          </cell>
          <cell r="K840">
            <v>44816</v>
          </cell>
          <cell r="L840">
            <v>1586</v>
          </cell>
        </row>
        <row r="841">
          <cell r="A841" t="str">
            <v>IRISDOREME</v>
          </cell>
          <cell r="B841" t="str">
            <v>EQ</v>
          </cell>
          <cell r="C841">
            <v>194.75</v>
          </cell>
          <cell r="D841">
            <v>196.5</v>
          </cell>
          <cell r="E841">
            <v>187</v>
          </cell>
          <cell r="F841">
            <v>194.5</v>
          </cell>
          <cell r="G841">
            <v>196.5</v>
          </cell>
          <cell r="H841">
            <v>190.95</v>
          </cell>
          <cell r="I841">
            <v>10864</v>
          </cell>
          <cell r="J841">
            <v>2107202.7000000002</v>
          </cell>
          <cell r="K841">
            <v>44816</v>
          </cell>
          <cell r="L841">
            <v>272</v>
          </cell>
        </row>
        <row r="842">
          <cell r="A842" t="str">
            <v>ISEC</v>
          </cell>
          <cell r="B842" t="str">
            <v>EQ</v>
          </cell>
          <cell r="C842">
            <v>523</v>
          </cell>
          <cell r="D842">
            <v>525.9</v>
          </cell>
          <cell r="E842">
            <v>518.29999999999995</v>
          </cell>
          <cell r="F842">
            <v>524.6</v>
          </cell>
          <cell r="G842">
            <v>524.65</v>
          </cell>
          <cell r="H842">
            <v>519.1</v>
          </cell>
          <cell r="I842">
            <v>240987</v>
          </cell>
          <cell r="J842">
            <v>125913973.95</v>
          </cell>
          <cell r="K842">
            <v>44816</v>
          </cell>
          <cell r="L842">
            <v>6347</v>
          </cell>
        </row>
        <row r="843">
          <cell r="A843" t="str">
            <v>ISFT</v>
          </cell>
          <cell r="B843" t="str">
            <v>EQ</v>
          </cell>
          <cell r="C843">
            <v>162.75</v>
          </cell>
          <cell r="D843">
            <v>162.75</v>
          </cell>
          <cell r="E843">
            <v>156</v>
          </cell>
          <cell r="F843">
            <v>156.9</v>
          </cell>
          <cell r="G843">
            <v>157.05000000000001</v>
          </cell>
          <cell r="H843">
            <v>159.65</v>
          </cell>
          <cell r="I843">
            <v>11553</v>
          </cell>
          <cell r="J843">
            <v>1830282.55</v>
          </cell>
          <cell r="K843">
            <v>44816</v>
          </cell>
          <cell r="L843">
            <v>329</v>
          </cell>
        </row>
        <row r="844">
          <cell r="A844" t="str">
            <v>ISGEC</v>
          </cell>
          <cell r="B844" t="str">
            <v>EQ</v>
          </cell>
          <cell r="C844">
            <v>537.70000000000005</v>
          </cell>
          <cell r="D844">
            <v>538.9</v>
          </cell>
          <cell r="E844">
            <v>520.6</v>
          </cell>
          <cell r="F844">
            <v>527.54999999999995</v>
          </cell>
          <cell r="G844">
            <v>529.5</v>
          </cell>
          <cell r="H844">
            <v>533</v>
          </cell>
          <cell r="I844">
            <v>133063</v>
          </cell>
          <cell r="J844">
            <v>70975128</v>
          </cell>
          <cell r="K844">
            <v>44816</v>
          </cell>
          <cell r="L844">
            <v>6527</v>
          </cell>
        </row>
        <row r="845">
          <cell r="A845" t="str">
            <v>ISMTLTD</v>
          </cell>
          <cell r="B845" t="str">
            <v>EQ</v>
          </cell>
          <cell r="C845">
            <v>54.4</v>
          </cell>
          <cell r="D845">
            <v>54.7</v>
          </cell>
          <cell r="E845">
            <v>52</v>
          </cell>
          <cell r="F845">
            <v>52.2</v>
          </cell>
          <cell r="G845">
            <v>52.55</v>
          </cell>
          <cell r="H845">
            <v>53.3</v>
          </cell>
          <cell r="I845">
            <v>311940</v>
          </cell>
          <cell r="J845">
            <v>16482401.550000001</v>
          </cell>
          <cell r="K845">
            <v>44816</v>
          </cell>
          <cell r="L845">
            <v>1476</v>
          </cell>
        </row>
        <row r="846">
          <cell r="A846" t="str">
            <v>ITBEES</v>
          </cell>
          <cell r="B846" t="str">
            <v>EQ</v>
          </cell>
          <cell r="C846">
            <v>30</v>
          </cell>
          <cell r="D846">
            <v>30.35</v>
          </cell>
          <cell r="E846">
            <v>29.92</v>
          </cell>
          <cell r="F846">
            <v>30.23</v>
          </cell>
          <cell r="G846">
            <v>30.25</v>
          </cell>
          <cell r="H846">
            <v>29.8</v>
          </cell>
          <cell r="I846">
            <v>8053605</v>
          </cell>
          <cell r="J846">
            <v>243706563.87</v>
          </cell>
          <cell r="K846">
            <v>44816</v>
          </cell>
          <cell r="L846">
            <v>12967</v>
          </cell>
        </row>
        <row r="847">
          <cell r="A847" t="str">
            <v>ITC</v>
          </cell>
          <cell r="B847" t="str">
            <v>EQ</v>
          </cell>
          <cell r="C847">
            <v>332</v>
          </cell>
          <cell r="D847">
            <v>332.4</v>
          </cell>
          <cell r="E847">
            <v>330</v>
          </cell>
          <cell r="F847">
            <v>330.9</v>
          </cell>
          <cell r="G847">
            <v>330.9</v>
          </cell>
          <cell r="H847">
            <v>330.5</v>
          </cell>
          <cell r="I847">
            <v>8712689</v>
          </cell>
          <cell r="J847">
            <v>2882571011.0500002</v>
          </cell>
          <cell r="K847">
            <v>44816</v>
          </cell>
          <cell r="L847">
            <v>92310</v>
          </cell>
        </row>
        <row r="848">
          <cell r="A848" t="str">
            <v>ITDC</v>
          </cell>
          <cell r="B848" t="str">
            <v>EQ</v>
          </cell>
          <cell r="C848">
            <v>382.6</v>
          </cell>
          <cell r="D848">
            <v>386</v>
          </cell>
          <cell r="E848">
            <v>378.6</v>
          </cell>
          <cell r="F848">
            <v>380.5</v>
          </cell>
          <cell r="G848">
            <v>381</v>
          </cell>
          <cell r="H848">
            <v>379.25</v>
          </cell>
          <cell r="I848">
            <v>19231</v>
          </cell>
          <cell r="J848">
            <v>7365040.75</v>
          </cell>
          <cell r="K848">
            <v>44816</v>
          </cell>
          <cell r="L848">
            <v>1130</v>
          </cell>
        </row>
        <row r="849">
          <cell r="A849" t="str">
            <v>ITDCEM</v>
          </cell>
          <cell r="B849" t="str">
            <v>EQ</v>
          </cell>
          <cell r="C849">
            <v>113.95</v>
          </cell>
          <cell r="D849">
            <v>116.45</v>
          </cell>
          <cell r="E849">
            <v>113.55</v>
          </cell>
          <cell r="F849">
            <v>115.8</v>
          </cell>
          <cell r="G849">
            <v>115.75</v>
          </cell>
          <cell r="H849">
            <v>113.35</v>
          </cell>
          <cell r="I849">
            <v>817982</v>
          </cell>
          <cell r="J849">
            <v>94269914.900000006</v>
          </cell>
          <cell r="K849">
            <v>44816</v>
          </cell>
          <cell r="L849">
            <v>6004</v>
          </cell>
        </row>
        <row r="850">
          <cell r="A850" t="str">
            <v>ITI</v>
          </cell>
          <cell r="B850" t="str">
            <v>EQ</v>
          </cell>
          <cell r="C850">
            <v>114.15</v>
          </cell>
          <cell r="D850">
            <v>115.05</v>
          </cell>
          <cell r="E850">
            <v>113.2</v>
          </cell>
          <cell r="F850">
            <v>113.6</v>
          </cell>
          <cell r="G850">
            <v>114</v>
          </cell>
          <cell r="H850">
            <v>113.55</v>
          </cell>
          <cell r="I850">
            <v>237107</v>
          </cell>
          <cell r="J850">
            <v>27020552.800000001</v>
          </cell>
          <cell r="K850">
            <v>44816</v>
          </cell>
          <cell r="L850">
            <v>2800</v>
          </cell>
        </row>
        <row r="851">
          <cell r="A851" t="str">
            <v>IVC</v>
          </cell>
          <cell r="B851" t="str">
            <v>EQ</v>
          </cell>
          <cell r="C851">
            <v>8.4</v>
          </cell>
          <cell r="D851">
            <v>8.9</v>
          </cell>
          <cell r="E851">
            <v>8.0500000000000007</v>
          </cell>
          <cell r="F851">
            <v>8.4</v>
          </cell>
          <cell r="G851">
            <v>8.4499999999999993</v>
          </cell>
          <cell r="H851">
            <v>8.1999999999999993</v>
          </cell>
          <cell r="I851">
            <v>1322618</v>
          </cell>
          <cell r="J851">
            <v>11253674.4</v>
          </cell>
          <cell r="K851">
            <v>44816</v>
          </cell>
          <cell r="L851">
            <v>1852</v>
          </cell>
        </row>
        <row r="852">
          <cell r="A852" t="str">
            <v>IVP</v>
          </cell>
          <cell r="B852" t="str">
            <v>EQ</v>
          </cell>
          <cell r="C852">
            <v>162.5</v>
          </cell>
          <cell r="D852">
            <v>162.5</v>
          </cell>
          <cell r="E852">
            <v>157.25</v>
          </cell>
          <cell r="F852">
            <v>158.1</v>
          </cell>
          <cell r="G852">
            <v>157.25</v>
          </cell>
          <cell r="H852">
            <v>160.85</v>
          </cell>
          <cell r="I852">
            <v>17587</v>
          </cell>
          <cell r="J852">
            <v>2801686</v>
          </cell>
          <cell r="K852">
            <v>44816</v>
          </cell>
          <cell r="L852">
            <v>579</v>
          </cell>
        </row>
        <row r="853">
          <cell r="A853" t="str">
            <v>IVZINGOLD</v>
          </cell>
          <cell r="B853" t="str">
            <v>EQ</v>
          </cell>
          <cell r="C853">
            <v>4558.5</v>
          </cell>
          <cell r="D853">
            <v>4558.5</v>
          </cell>
          <cell r="E853">
            <v>4532</v>
          </cell>
          <cell r="F853">
            <v>4538.25</v>
          </cell>
          <cell r="G853">
            <v>4538.3</v>
          </cell>
          <cell r="H853">
            <v>4555</v>
          </cell>
          <cell r="I853">
            <v>33</v>
          </cell>
          <cell r="J853">
            <v>149798.5</v>
          </cell>
          <cell r="K853">
            <v>44816</v>
          </cell>
          <cell r="L853">
            <v>17</v>
          </cell>
        </row>
        <row r="854">
          <cell r="A854" t="str">
            <v>IVZINNIFTY</v>
          </cell>
          <cell r="B854" t="str">
            <v>EQ</v>
          </cell>
          <cell r="C854">
            <v>1971.9</v>
          </cell>
          <cell r="D854">
            <v>1974.2</v>
          </cell>
          <cell r="E854">
            <v>1970.85</v>
          </cell>
          <cell r="F854">
            <v>1974.15</v>
          </cell>
          <cell r="G854">
            <v>1974.15</v>
          </cell>
          <cell r="H854">
            <v>1971.9</v>
          </cell>
          <cell r="I854">
            <v>10</v>
          </cell>
          <cell r="J854">
            <v>19722.900000000001</v>
          </cell>
          <cell r="K854">
            <v>44816</v>
          </cell>
          <cell r="L854">
            <v>4</v>
          </cell>
        </row>
        <row r="855">
          <cell r="A855" t="str">
            <v>IWEL</v>
          </cell>
          <cell r="B855" t="str">
            <v>EQ</v>
          </cell>
          <cell r="C855">
            <v>753.1</v>
          </cell>
          <cell r="D855">
            <v>774.8</v>
          </cell>
          <cell r="E855">
            <v>738.8</v>
          </cell>
          <cell r="F855">
            <v>769.8</v>
          </cell>
          <cell r="G855">
            <v>774.8</v>
          </cell>
          <cell r="H855">
            <v>737.95</v>
          </cell>
          <cell r="I855">
            <v>12323</v>
          </cell>
          <cell r="J855">
            <v>9387133.5999999996</v>
          </cell>
          <cell r="K855">
            <v>44816</v>
          </cell>
          <cell r="L855">
            <v>479</v>
          </cell>
        </row>
        <row r="856">
          <cell r="A856" t="str">
            <v>IZMO</v>
          </cell>
          <cell r="B856" t="str">
            <v>EQ</v>
          </cell>
          <cell r="C856">
            <v>77.7</v>
          </cell>
          <cell r="D856">
            <v>78</v>
          </cell>
          <cell r="E856">
            <v>75.349999999999994</v>
          </cell>
          <cell r="F856">
            <v>75.45</v>
          </cell>
          <cell r="G856">
            <v>75.5</v>
          </cell>
          <cell r="H856">
            <v>76.3</v>
          </cell>
          <cell r="I856">
            <v>29019</v>
          </cell>
          <cell r="J856">
            <v>2225076.6</v>
          </cell>
          <cell r="K856">
            <v>44816</v>
          </cell>
          <cell r="L856">
            <v>615</v>
          </cell>
        </row>
        <row r="857">
          <cell r="A857" t="str">
            <v>J&amp;KBANK</v>
          </cell>
          <cell r="B857" t="str">
            <v>EQ</v>
          </cell>
          <cell r="C857">
            <v>32.700000000000003</v>
          </cell>
          <cell r="D857">
            <v>32.9</v>
          </cell>
          <cell r="E857">
            <v>32.35</v>
          </cell>
          <cell r="F857">
            <v>32.65</v>
          </cell>
          <cell r="G857">
            <v>32.700000000000003</v>
          </cell>
          <cell r="H857">
            <v>32.5</v>
          </cell>
          <cell r="I857">
            <v>1316417</v>
          </cell>
          <cell r="J857">
            <v>42973465.450000003</v>
          </cell>
          <cell r="K857">
            <v>44816</v>
          </cell>
          <cell r="L857">
            <v>2696</v>
          </cell>
        </row>
        <row r="858">
          <cell r="A858" t="str">
            <v>JAGRAN</v>
          </cell>
          <cell r="B858" t="str">
            <v>EQ</v>
          </cell>
          <cell r="C858">
            <v>64.5</v>
          </cell>
          <cell r="D858">
            <v>65.900000000000006</v>
          </cell>
          <cell r="E858">
            <v>64</v>
          </cell>
          <cell r="F858">
            <v>65.150000000000006</v>
          </cell>
          <cell r="G858">
            <v>65.2</v>
          </cell>
          <cell r="H858">
            <v>64.05</v>
          </cell>
          <cell r="I858">
            <v>323582</v>
          </cell>
          <cell r="J858">
            <v>21155725.5</v>
          </cell>
          <cell r="K858">
            <v>44816</v>
          </cell>
          <cell r="L858">
            <v>2049</v>
          </cell>
        </row>
        <row r="859">
          <cell r="A859" t="str">
            <v>JAGSNPHARM</v>
          </cell>
          <cell r="B859" t="str">
            <v>EQ</v>
          </cell>
          <cell r="C859">
            <v>397.3</v>
          </cell>
          <cell r="D859">
            <v>401</v>
          </cell>
          <cell r="E859">
            <v>386.15</v>
          </cell>
          <cell r="F859">
            <v>388.4</v>
          </cell>
          <cell r="G859">
            <v>388</v>
          </cell>
          <cell r="H859">
            <v>394.25</v>
          </cell>
          <cell r="I859">
            <v>42890</v>
          </cell>
          <cell r="J859">
            <v>16869384.050000001</v>
          </cell>
          <cell r="K859">
            <v>44816</v>
          </cell>
          <cell r="L859">
            <v>1735</v>
          </cell>
        </row>
        <row r="860">
          <cell r="A860" t="str">
            <v>JAIBALAJI</v>
          </cell>
          <cell r="B860" t="str">
            <v>EQ</v>
          </cell>
          <cell r="C860">
            <v>46.85</v>
          </cell>
          <cell r="D860">
            <v>47.25</v>
          </cell>
          <cell r="E860">
            <v>46.6</v>
          </cell>
          <cell r="F860">
            <v>46.65</v>
          </cell>
          <cell r="G860">
            <v>46.6</v>
          </cell>
          <cell r="H860">
            <v>46.85</v>
          </cell>
          <cell r="I860">
            <v>20970</v>
          </cell>
          <cell r="J860">
            <v>982998.25</v>
          </cell>
          <cell r="K860">
            <v>44816</v>
          </cell>
          <cell r="L860">
            <v>184</v>
          </cell>
        </row>
        <row r="861">
          <cell r="A861" t="str">
            <v>JAICORPLTD</v>
          </cell>
          <cell r="B861" t="str">
            <v>EQ</v>
          </cell>
          <cell r="C861">
            <v>158</v>
          </cell>
          <cell r="D861">
            <v>164.35</v>
          </cell>
          <cell r="E861">
            <v>158</v>
          </cell>
          <cell r="F861">
            <v>160.75</v>
          </cell>
          <cell r="G861">
            <v>161.44999999999999</v>
          </cell>
          <cell r="H861">
            <v>157.25</v>
          </cell>
          <cell r="I861">
            <v>2769783</v>
          </cell>
          <cell r="J861">
            <v>447225630.69999999</v>
          </cell>
          <cell r="K861">
            <v>44816</v>
          </cell>
          <cell r="L861">
            <v>18764</v>
          </cell>
        </row>
        <row r="862">
          <cell r="A862" t="str">
            <v>JAIPURKURT</v>
          </cell>
          <cell r="B862" t="str">
            <v>EQ</v>
          </cell>
          <cell r="C862">
            <v>57.95</v>
          </cell>
          <cell r="D862">
            <v>57.95</v>
          </cell>
          <cell r="E862">
            <v>56.2</v>
          </cell>
          <cell r="F862">
            <v>57.3</v>
          </cell>
          <cell r="G862">
            <v>57.7</v>
          </cell>
          <cell r="H862">
            <v>57.7</v>
          </cell>
          <cell r="I862">
            <v>6977</v>
          </cell>
          <cell r="J862">
            <v>398295.25</v>
          </cell>
          <cell r="K862">
            <v>44816</v>
          </cell>
          <cell r="L862">
            <v>173</v>
          </cell>
        </row>
        <row r="863">
          <cell r="A863" t="str">
            <v>JAMNAAUTO</v>
          </cell>
          <cell r="B863" t="str">
            <v>EQ</v>
          </cell>
          <cell r="C863">
            <v>121.8</v>
          </cell>
          <cell r="D863">
            <v>122.7</v>
          </cell>
          <cell r="E863">
            <v>120.75</v>
          </cell>
          <cell r="F863">
            <v>122.05</v>
          </cell>
          <cell r="G863">
            <v>122.05</v>
          </cell>
          <cell r="H863">
            <v>120.9</v>
          </cell>
          <cell r="I863">
            <v>814563</v>
          </cell>
          <cell r="J863">
            <v>99038132.099999994</v>
          </cell>
          <cell r="K863">
            <v>44816</v>
          </cell>
          <cell r="L863">
            <v>7002</v>
          </cell>
        </row>
        <row r="864">
          <cell r="A864" t="str">
            <v>JASH</v>
          </cell>
          <cell r="B864" t="str">
            <v>EQ</v>
          </cell>
          <cell r="C864">
            <v>810</v>
          </cell>
          <cell r="D864">
            <v>849</v>
          </cell>
          <cell r="E864">
            <v>803</v>
          </cell>
          <cell r="F864">
            <v>829.1</v>
          </cell>
          <cell r="G864">
            <v>827.3</v>
          </cell>
          <cell r="H864">
            <v>794.2</v>
          </cell>
          <cell r="I864">
            <v>32754</v>
          </cell>
          <cell r="J864">
            <v>27104712.25</v>
          </cell>
          <cell r="K864">
            <v>44816</v>
          </cell>
          <cell r="L864">
            <v>1645</v>
          </cell>
        </row>
        <row r="865">
          <cell r="A865" t="str">
            <v>JAYAGROGN</v>
          </cell>
          <cell r="B865" t="str">
            <v>EQ</v>
          </cell>
          <cell r="C865">
            <v>226.9</v>
          </cell>
          <cell r="D865">
            <v>226.9</v>
          </cell>
          <cell r="E865">
            <v>221</v>
          </cell>
          <cell r="F865">
            <v>222.35</v>
          </cell>
          <cell r="G865">
            <v>222.1</v>
          </cell>
          <cell r="H865">
            <v>225.35</v>
          </cell>
          <cell r="I865">
            <v>30367</v>
          </cell>
          <cell r="J865">
            <v>6769372.4500000002</v>
          </cell>
          <cell r="K865">
            <v>44816</v>
          </cell>
          <cell r="L865">
            <v>738</v>
          </cell>
        </row>
        <row r="866">
          <cell r="A866" t="str">
            <v>JAYBARMARU</v>
          </cell>
          <cell r="B866" t="str">
            <v>EQ</v>
          </cell>
          <cell r="C866">
            <v>175.85</v>
          </cell>
          <cell r="D866">
            <v>178.8</v>
          </cell>
          <cell r="E866">
            <v>175.85</v>
          </cell>
          <cell r="F866">
            <v>176.8</v>
          </cell>
          <cell r="G866">
            <v>176.55</v>
          </cell>
          <cell r="H866">
            <v>175.85</v>
          </cell>
          <cell r="I866">
            <v>23170</v>
          </cell>
          <cell r="J866">
            <v>4098147.65</v>
          </cell>
          <cell r="K866">
            <v>44816</v>
          </cell>
          <cell r="L866">
            <v>510</v>
          </cell>
        </row>
        <row r="867">
          <cell r="A867" t="str">
            <v>JAYNECOIND</v>
          </cell>
          <cell r="B867" t="str">
            <v>EQ</v>
          </cell>
          <cell r="C867">
            <v>25.45</v>
          </cell>
          <cell r="D867">
            <v>27.5</v>
          </cell>
          <cell r="E867">
            <v>24.95</v>
          </cell>
          <cell r="F867">
            <v>27.25</v>
          </cell>
          <cell r="G867">
            <v>27.15</v>
          </cell>
          <cell r="H867">
            <v>25.1</v>
          </cell>
          <cell r="I867">
            <v>915061</v>
          </cell>
          <cell r="J867">
            <v>24153467.449999999</v>
          </cell>
          <cell r="K867">
            <v>44816</v>
          </cell>
          <cell r="L867">
            <v>2269</v>
          </cell>
        </row>
        <row r="868">
          <cell r="A868" t="str">
            <v>JAYSREETEA</v>
          </cell>
          <cell r="B868" t="str">
            <v>EQ</v>
          </cell>
          <cell r="C868">
            <v>98.95</v>
          </cell>
          <cell r="D868">
            <v>100.05</v>
          </cell>
          <cell r="E868">
            <v>98.05</v>
          </cell>
          <cell r="F868">
            <v>98.45</v>
          </cell>
          <cell r="G868">
            <v>98.85</v>
          </cell>
          <cell r="H868">
            <v>97.6</v>
          </cell>
          <cell r="I868">
            <v>63066</v>
          </cell>
          <cell r="J868">
            <v>6258661.2999999998</v>
          </cell>
          <cell r="K868">
            <v>44816</v>
          </cell>
          <cell r="L868">
            <v>1016</v>
          </cell>
        </row>
        <row r="869">
          <cell r="A869" t="str">
            <v>JBCHEPHARM</v>
          </cell>
          <cell r="B869" t="str">
            <v>EQ</v>
          </cell>
          <cell r="C869">
            <v>1863</v>
          </cell>
          <cell r="D869">
            <v>1908</v>
          </cell>
          <cell r="E869">
            <v>1838.55</v>
          </cell>
          <cell r="F869">
            <v>1873.75</v>
          </cell>
          <cell r="G869">
            <v>1876</v>
          </cell>
          <cell r="H869">
            <v>1847.1</v>
          </cell>
          <cell r="I869">
            <v>49837</v>
          </cell>
          <cell r="J869">
            <v>93957026</v>
          </cell>
          <cell r="K869">
            <v>44816</v>
          </cell>
          <cell r="L869">
            <v>7104</v>
          </cell>
        </row>
        <row r="870">
          <cell r="A870" t="str">
            <v>JBFIND</v>
          </cell>
          <cell r="B870" t="str">
            <v>BE</v>
          </cell>
          <cell r="C870">
            <v>12.5</v>
          </cell>
          <cell r="D870">
            <v>12.8</v>
          </cell>
          <cell r="E870">
            <v>12.25</v>
          </cell>
          <cell r="F870">
            <v>12.5</v>
          </cell>
          <cell r="G870">
            <v>12.55</v>
          </cell>
          <cell r="H870">
            <v>12.6</v>
          </cell>
          <cell r="I870">
            <v>157529</v>
          </cell>
          <cell r="J870">
            <v>1954201</v>
          </cell>
          <cell r="K870">
            <v>44816</v>
          </cell>
          <cell r="L870">
            <v>246</v>
          </cell>
        </row>
        <row r="871">
          <cell r="A871" t="str">
            <v>JBMA</v>
          </cell>
          <cell r="B871" t="str">
            <v>EQ</v>
          </cell>
          <cell r="C871">
            <v>404</v>
          </cell>
          <cell r="D871">
            <v>412.4</v>
          </cell>
          <cell r="E871">
            <v>394.05</v>
          </cell>
          <cell r="F871">
            <v>403.2</v>
          </cell>
          <cell r="G871">
            <v>404.7</v>
          </cell>
          <cell r="H871">
            <v>414</v>
          </cell>
          <cell r="I871">
            <v>184623</v>
          </cell>
          <cell r="J871">
            <v>74053551.049999997</v>
          </cell>
          <cell r="K871">
            <v>44816</v>
          </cell>
          <cell r="L871">
            <v>5756</v>
          </cell>
        </row>
        <row r="872">
          <cell r="A872" t="str">
            <v>JCHAC</v>
          </cell>
          <cell r="B872" t="str">
            <v>EQ</v>
          </cell>
          <cell r="C872">
            <v>1564.9</v>
          </cell>
          <cell r="D872">
            <v>1584.2</v>
          </cell>
          <cell r="E872">
            <v>1564.9</v>
          </cell>
          <cell r="F872">
            <v>1575.1</v>
          </cell>
          <cell r="G872">
            <v>1580</v>
          </cell>
          <cell r="H872">
            <v>1557.1</v>
          </cell>
          <cell r="I872">
            <v>2809</v>
          </cell>
          <cell r="J872">
            <v>4417393.6500000004</v>
          </cell>
          <cell r="K872">
            <v>44816</v>
          </cell>
          <cell r="L872">
            <v>448</v>
          </cell>
        </row>
        <row r="873">
          <cell r="A873" t="str">
            <v>JETFREIGHT</v>
          </cell>
          <cell r="B873" t="str">
            <v>EQ</v>
          </cell>
          <cell r="C873">
            <v>22.8</v>
          </cell>
          <cell r="D873">
            <v>22.85</v>
          </cell>
          <cell r="E873">
            <v>22.15</v>
          </cell>
          <cell r="F873">
            <v>22.35</v>
          </cell>
          <cell r="G873">
            <v>22.4</v>
          </cell>
          <cell r="H873">
            <v>21.9</v>
          </cell>
          <cell r="I873">
            <v>172089</v>
          </cell>
          <cell r="J873">
            <v>3869506.35</v>
          </cell>
          <cell r="K873">
            <v>44816</v>
          </cell>
          <cell r="L873">
            <v>765</v>
          </cell>
        </row>
        <row r="874">
          <cell r="A874" t="str">
            <v>JHS</v>
          </cell>
          <cell r="B874" t="str">
            <v>EQ</v>
          </cell>
          <cell r="C874">
            <v>24.8</v>
          </cell>
          <cell r="D874">
            <v>26.45</v>
          </cell>
          <cell r="E874">
            <v>24.65</v>
          </cell>
          <cell r="F874">
            <v>25.55</v>
          </cell>
          <cell r="G874">
            <v>25.85</v>
          </cell>
          <cell r="H874">
            <v>24.65</v>
          </cell>
          <cell r="I874">
            <v>393692</v>
          </cell>
          <cell r="J874">
            <v>10189805.4</v>
          </cell>
          <cell r="K874">
            <v>44816</v>
          </cell>
          <cell r="L874">
            <v>1316</v>
          </cell>
        </row>
        <row r="875">
          <cell r="A875" t="str">
            <v>JINDALPHOT</v>
          </cell>
          <cell r="B875" t="str">
            <v>EQ</v>
          </cell>
          <cell r="C875">
            <v>375</v>
          </cell>
          <cell r="D875">
            <v>375</v>
          </cell>
          <cell r="E875">
            <v>350</v>
          </cell>
          <cell r="F875">
            <v>355.05</v>
          </cell>
          <cell r="G875">
            <v>360</v>
          </cell>
          <cell r="H875">
            <v>366.85</v>
          </cell>
          <cell r="I875">
            <v>53979</v>
          </cell>
          <cell r="J875">
            <v>19381514.449999999</v>
          </cell>
          <cell r="K875">
            <v>44816</v>
          </cell>
          <cell r="L875">
            <v>1947</v>
          </cell>
        </row>
        <row r="876">
          <cell r="A876" t="str">
            <v>JINDALPOLY</v>
          </cell>
          <cell r="B876" t="str">
            <v>EQ</v>
          </cell>
          <cell r="C876">
            <v>995.1</v>
          </cell>
          <cell r="D876">
            <v>1007.95</v>
          </cell>
          <cell r="E876">
            <v>990.1</v>
          </cell>
          <cell r="F876">
            <v>991.95</v>
          </cell>
          <cell r="G876">
            <v>992.5</v>
          </cell>
          <cell r="H876">
            <v>993.55</v>
          </cell>
          <cell r="I876">
            <v>39076</v>
          </cell>
          <cell r="J876">
            <v>38957416.600000001</v>
          </cell>
          <cell r="K876">
            <v>44816</v>
          </cell>
          <cell r="L876">
            <v>2043</v>
          </cell>
        </row>
        <row r="877">
          <cell r="A877" t="str">
            <v>JINDALSAW</v>
          </cell>
          <cell r="B877" t="str">
            <v>EQ</v>
          </cell>
          <cell r="C877">
            <v>89.45</v>
          </cell>
          <cell r="D877">
            <v>91</v>
          </cell>
          <cell r="E877">
            <v>89.45</v>
          </cell>
          <cell r="F877">
            <v>90</v>
          </cell>
          <cell r="G877">
            <v>90.2</v>
          </cell>
          <cell r="H877">
            <v>89</v>
          </cell>
          <cell r="I877">
            <v>534794</v>
          </cell>
          <cell r="J877">
            <v>48136127.75</v>
          </cell>
          <cell r="K877">
            <v>44816</v>
          </cell>
          <cell r="L877">
            <v>3530</v>
          </cell>
        </row>
        <row r="878">
          <cell r="A878" t="str">
            <v>JINDALSTEL</v>
          </cell>
          <cell r="B878" t="str">
            <v>EQ</v>
          </cell>
          <cell r="C878">
            <v>433</v>
          </cell>
          <cell r="D878">
            <v>443.7</v>
          </cell>
          <cell r="E878">
            <v>432</v>
          </cell>
          <cell r="F878">
            <v>441.45</v>
          </cell>
          <cell r="G878">
            <v>439.7</v>
          </cell>
          <cell r="H878">
            <v>430.95</v>
          </cell>
          <cell r="I878">
            <v>2775392</v>
          </cell>
          <cell r="J878">
            <v>1217176469.6500001</v>
          </cell>
          <cell r="K878">
            <v>44816</v>
          </cell>
          <cell r="L878">
            <v>32552</v>
          </cell>
        </row>
        <row r="879">
          <cell r="A879" t="str">
            <v>JINDRILL</v>
          </cell>
          <cell r="B879" t="str">
            <v>EQ</v>
          </cell>
          <cell r="C879">
            <v>267.2</v>
          </cell>
          <cell r="D879">
            <v>281.8</v>
          </cell>
          <cell r="E879">
            <v>266.25</v>
          </cell>
          <cell r="F879">
            <v>279</v>
          </cell>
          <cell r="G879">
            <v>278</v>
          </cell>
          <cell r="H879">
            <v>266</v>
          </cell>
          <cell r="I879">
            <v>331595</v>
          </cell>
          <cell r="J879">
            <v>91319571.349999994</v>
          </cell>
          <cell r="K879">
            <v>44816</v>
          </cell>
          <cell r="L879">
            <v>7349</v>
          </cell>
        </row>
        <row r="880">
          <cell r="A880" t="str">
            <v>JINDWORLD</v>
          </cell>
          <cell r="B880" t="str">
            <v>EQ</v>
          </cell>
          <cell r="C880">
            <v>221</v>
          </cell>
          <cell r="D880">
            <v>229.7</v>
          </cell>
          <cell r="E880">
            <v>213.5</v>
          </cell>
          <cell r="F880">
            <v>225.4</v>
          </cell>
          <cell r="G880">
            <v>225.8</v>
          </cell>
          <cell r="H880">
            <v>224.65</v>
          </cell>
          <cell r="I880">
            <v>16817</v>
          </cell>
          <cell r="J880">
            <v>3786303.25</v>
          </cell>
          <cell r="K880">
            <v>44816</v>
          </cell>
          <cell r="L880">
            <v>357</v>
          </cell>
        </row>
        <row r="881">
          <cell r="A881" t="str">
            <v>JISLDVREQS</v>
          </cell>
          <cell r="B881" t="str">
            <v>EQ</v>
          </cell>
          <cell r="C881">
            <v>22.8</v>
          </cell>
          <cell r="D881">
            <v>22.8</v>
          </cell>
          <cell r="E881">
            <v>21.6</v>
          </cell>
          <cell r="F881">
            <v>21.8</v>
          </cell>
          <cell r="G881">
            <v>21.8</v>
          </cell>
          <cell r="H881">
            <v>21.9</v>
          </cell>
          <cell r="I881">
            <v>52053</v>
          </cell>
          <cell r="J881">
            <v>1149450.8500000001</v>
          </cell>
          <cell r="K881">
            <v>44816</v>
          </cell>
          <cell r="L881">
            <v>285</v>
          </cell>
        </row>
        <row r="882">
          <cell r="A882" t="str">
            <v>JISLJALEQS</v>
          </cell>
          <cell r="B882" t="str">
            <v>EQ</v>
          </cell>
          <cell r="C882">
            <v>42.9</v>
          </cell>
          <cell r="D882">
            <v>43.7</v>
          </cell>
          <cell r="E882">
            <v>42.5</v>
          </cell>
          <cell r="F882">
            <v>42.65</v>
          </cell>
          <cell r="G882">
            <v>42.7</v>
          </cell>
          <cell r="H882">
            <v>42.55</v>
          </cell>
          <cell r="I882">
            <v>2461927</v>
          </cell>
          <cell r="J882">
            <v>105786361.7</v>
          </cell>
          <cell r="K882">
            <v>44816</v>
          </cell>
          <cell r="L882">
            <v>4447</v>
          </cell>
        </row>
        <row r="883">
          <cell r="A883" t="str">
            <v>JITFINFRA</v>
          </cell>
          <cell r="B883" t="str">
            <v>BE</v>
          </cell>
          <cell r="C883">
            <v>141.1</v>
          </cell>
          <cell r="D883">
            <v>148</v>
          </cell>
          <cell r="E883">
            <v>140.05000000000001</v>
          </cell>
          <cell r="F883">
            <v>142.30000000000001</v>
          </cell>
          <cell r="G883">
            <v>140.5</v>
          </cell>
          <cell r="H883">
            <v>144.75</v>
          </cell>
          <cell r="I883">
            <v>18406</v>
          </cell>
          <cell r="J883">
            <v>2633854.9</v>
          </cell>
          <cell r="K883">
            <v>44816</v>
          </cell>
          <cell r="L883">
            <v>199</v>
          </cell>
        </row>
        <row r="884">
          <cell r="A884" t="str">
            <v>JKCEMENT</v>
          </cell>
          <cell r="B884" t="str">
            <v>EQ</v>
          </cell>
          <cell r="C884">
            <v>2844.95</v>
          </cell>
          <cell r="D884">
            <v>2882.5</v>
          </cell>
          <cell r="E884">
            <v>2805.25</v>
          </cell>
          <cell r="F884">
            <v>2850.35</v>
          </cell>
          <cell r="G884">
            <v>2850</v>
          </cell>
          <cell r="H884">
            <v>2840.7</v>
          </cell>
          <cell r="I884">
            <v>129421</v>
          </cell>
          <cell r="J884">
            <v>368580400</v>
          </cell>
          <cell r="K884">
            <v>44816</v>
          </cell>
          <cell r="L884">
            <v>11382</v>
          </cell>
        </row>
        <row r="885">
          <cell r="A885" t="str">
            <v>JKIL</v>
          </cell>
          <cell r="B885" t="str">
            <v>EQ</v>
          </cell>
          <cell r="C885">
            <v>302.2</v>
          </cell>
          <cell r="D885">
            <v>304.60000000000002</v>
          </cell>
          <cell r="E885">
            <v>290.75</v>
          </cell>
          <cell r="F885">
            <v>291.5</v>
          </cell>
          <cell r="G885">
            <v>291.45</v>
          </cell>
          <cell r="H885">
            <v>301.2</v>
          </cell>
          <cell r="I885">
            <v>182836</v>
          </cell>
          <cell r="J885">
            <v>53826454.450000003</v>
          </cell>
          <cell r="K885">
            <v>44816</v>
          </cell>
          <cell r="L885">
            <v>4431</v>
          </cell>
        </row>
        <row r="886">
          <cell r="A886" t="str">
            <v>JKLAKSHMI</v>
          </cell>
          <cell r="B886" t="str">
            <v>EQ</v>
          </cell>
          <cell r="C886">
            <v>558</v>
          </cell>
          <cell r="D886">
            <v>562</v>
          </cell>
          <cell r="E886">
            <v>541.4</v>
          </cell>
          <cell r="F886">
            <v>554.70000000000005</v>
          </cell>
          <cell r="G886">
            <v>553.04999999999995</v>
          </cell>
          <cell r="H886">
            <v>555.15</v>
          </cell>
          <cell r="I886">
            <v>517020</v>
          </cell>
          <cell r="J886">
            <v>285509294.80000001</v>
          </cell>
          <cell r="K886">
            <v>44816</v>
          </cell>
          <cell r="L886">
            <v>13576</v>
          </cell>
        </row>
        <row r="887">
          <cell r="A887" t="str">
            <v>JKPAPER</v>
          </cell>
          <cell r="B887" t="str">
            <v>EQ</v>
          </cell>
          <cell r="C887">
            <v>422.9</v>
          </cell>
          <cell r="D887">
            <v>428.8</v>
          </cell>
          <cell r="E887">
            <v>420.65</v>
          </cell>
          <cell r="F887">
            <v>425.95</v>
          </cell>
          <cell r="G887">
            <v>426</v>
          </cell>
          <cell r="H887">
            <v>420.2</v>
          </cell>
          <cell r="I887">
            <v>891292</v>
          </cell>
          <cell r="J887">
            <v>378623287.85000002</v>
          </cell>
          <cell r="K887">
            <v>44816</v>
          </cell>
          <cell r="L887">
            <v>12255</v>
          </cell>
        </row>
        <row r="888">
          <cell r="A888" t="str">
            <v>JKTYRE</v>
          </cell>
          <cell r="B888" t="str">
            <v>EQ</v>
          </cell>
          <cell r="C888">
            <v>155</v>
          </cell>
          <cell r="D888">
            <v>162</v>
          </cell>
          <cell r="E888">
            <v>154.94999999999999</v>
          </cell>
          <cell r="F888">
            <v>159.15</v>
          </cell>
          <cell r="G888">
            <v>159.44999999999999</v>
          </cell>
          <cell r="H888">
            <v>154.1</v>
          </cell>
          <cell r="I888">
            <v>1980059</v>
          </cell>
          <cell r="J888">
            <v>314503058.44999999</v>
          </cell>
          <cell r="K888">
            <v>44816</v>
          </cell>
          <cell r="L888">
            <v>13977</v>
          </cell>
        </row>
        <row r="889">
          <cell r="A889" t="str">
            <v>JMA</v>
          </cell>
          <cell r="B889" t="str">
            <v>EQ</v>
          </cell>
          <cell r="C889">
            <v>72.650000000000006</v>
          </cell>
          <cell r="D889">
            <v>73.95</v>
          </cell>
          <cell r="E889">
            <v>68.8</v>
          </cell>
          <cell r="F889">
            <v>70.650000000000006</v>
          </cell>
          <cell r="G889">
            <v>70.45</v>
          </cell>
          <cell r="H889">
            <v>71.2</v>
          </cell>
          <cell r="I889">
            <v>22462</v>
          </cell>
          <cell r="J889">
            <v>1616122.1</v>
          </cell>
          <cell r="K889">
            <v>44816</v>
          </cell>
          <cell r="L889">
            <v>344</v>
          </cell>
        </row>
        <row r="890">
          <cell r="A890" t="str">
            <v>JMCPROJECT</v>
          </cell>
          <cell r="B890" t="str">
            <v>EQ</v>
          </cell>
          <cell r="C890">
            <v>103</v>
          </cell>
          <cell r="D890">
            <v>103</v>
          </cell>
          <cell r="E890">
            <v>98.9</v>
          </cell>
          <cell r="F890">
            <v>99.1</v>
          </cell>
          <cell r="G890">
            <v>99</v>
          </cell>
          <cell r="H890">
            <v>99.25</v>
          </cell>
          <cell r="I890">
            <v>158937</v>
          </cell>
          <cell r="J890">
            <v>15945871.9</v>
          </cell>
          <cell r="K890">
            <v>44816</v>
          </cell>
          <cell r="L890">
            <v>1672</v>
          </cell>
        </row>
        <row r="891">
          <cell r="A891" t="str">
            <v>JMFINANCIL</v>
          </cell>
          <cell r="B891" t="str">
            <v>EQ</v>
          </cell>
          <cell r="C891">
            <v>65.099999999999994</v>
          </cell>
          <cell r="D891">
            <v>68.2</v>
          </cell>
          <cell r="E891">
            <v>64.95</v>
          </cell>
          <cell r="F891">
            <v>66.900000000000006</v>
          </cell>
          <cell r="G891">
            <v>67</v>
          </cell>
          <cell r="H891">
            <v>65.25</v>
          </cell>
          <cell r="I891">
            <v>2688080</v>
          </cell>
          <cell r="J891">
            <v>179910553.5</v>
          </cell>
          <cell r="K891">
            <v>44816</v>
          </cell>
          <cell r="L891">
            <v>10058</v>
          </cell>
        </row>
        <row r="892">
          <cell r="A892" t="str">
            <v>JOCIL</v>
          </cell>
          <cell r="B892" t="str">
            <v>EQ</v>
          </cell>
          <cell r="C892">
            <v>205</v>
          </cell>
          <cell r="D892">
            <v>208</v>
          </cell>
          <cell r="E892">
            <v>202.25</v>
          </cell>
          <cell r="F892">
            <v>204.35</v>
          </cell>
          <cell r="G892">
            <v>203.05</v>
          </cell>
          <cell r="H892">
            <v>203.7</v>
          </cell>
          <cell r="I892">
            <v>22094</v>
          </cell>
          <cell r="J892">
            <v>4539350.75</v>
          </cell>
          <cell r="K892">
            <v>44816</v>
          </cell>
          <cell r="L892">
            <v>551</v>
          </cell>
        </row>
        <row r="893">
          <cell r="A893" t="str">
            <v>JPASSOCIAT</v>
          </cell>
          <cell r="B893" t="str">
            <v>EQ</v>
          </cell>
          <cell r="C893">
            <v>9.1999999999999993</v>
          </cell>
          <cell r="D893">
            <v>9.35</v>
          </cell>
          <cell r="E893">
            <v>9.0500000000000007</v>
          </cell>
          <cell r="F893">
            <v>9.1</v>
          </cell>
          <cell r="G893">
            <v>9.1</v>
          </cell>
          <cell r="H893">
            <v>9.0500000000000007</v>
          </cell>
          <cell r="I893">
            <v>8069491</v>
          </cell>
          <cell r="J893">
            <v>73779750.5</v>
          </cell>
          <cell r="K893">
            <v>44816</v>
          </cell>
          <cell r="L893">
            <v>17989</v>
          </cell>
        </row>
        <row r="894">
          <cell r="A894" t="str">
            <v>JPINFRATEC</v>
          </cell>
          <cell r="B894" t="str">
            <v>BE</v>
          </cell>
          <cell r="C894">
            <v>2.4500000000000002</v>
          </cell>
          <cell r="D894">
            <v>2.4500000000000002</v>
          </cell>
          <cell r="E894">
            <v>2.4500000000000002</v>
          </cell>
          <cell r="F894">
            <v>2.4500000000000002</v>
          </cell>
          <cell r="G894">
            <v>2.4500000000000002</v>
          </cell>
          <cell r="H894">
            <v>2.5499999999999998</v>
          </cell>
          <cell r="I894">
            <v>325985</v>
          </cell>
          <cell r="J894">
            <v>798663.25</v>
          </cell>
          <cell r="K894">
            <v>44816</v>
          </cell>
          <cell r="L894">
            <v>599</v>
          </cell>
        </row>
        <row r="895">
          <cell r="A895" t="str">
            <v>JPOLYINVST</v>
          </cell>
          <cell r="B895" t="str">
            <v>EQ</v>
          </cell>
          <cell r="C895">
            <v>405</v>
          </cell>
          <cell r="D895">
            <v>407.5</v>
          </cell>
          <cell r="E895">
            <v>374</v>
          </cell>
          <cell r="F895">
            <v>375.8</v>
          </cell>
          <cell r="G895">
            <v>377</v>
          </cell>
          <cell r="H895">
            <v>393.05</v>
          </cell>
          <cell r="I895">
            <v>19920</v>
          </cell>
          <cell r="J895">
            <v>7614904.5499999998</v>
          </cell>
          <cell r="K895">
            <v>44816</v>
          </cell>
          <cell r="L895">
            <v>904</v>
          </cell>
        </row>
        <row r="896">
          <cell r="A896" t="str">
            <v>JPPOWER</v>
          </cell>
          <cell r="B896" t="str">
            <v>EQ</v>
          </cell>
          <cell r="C896">
            <v>8.4499999999999993</v>
          </cell>
          <cell r="D896">
            <v>8.75</v>
          </cell>
          <cell r="E896">
            <v>8.4</v>
          </cell>
          <cell r="F896">
            <v>8.6</v>
          </cell>
          <cell r="G896">
            <v>8.6</v>
          </cell>
          <cell r="H896">
            <v>8.35</v>
          </cell>
          <cell r="I896">
            <v>79065545</v>
          </cell>
          <cell r="J896">
            <v>679751736.60000002</v>
          </cell>
          <cell r="K896">
            <v>44816</v>
          </cell>
          <cell r="L896">
            <v>26536</v>
          </cell>
        </row>
        <row r="897">
          <cell r="A897" t="str">
            <v>JSL</v>
          </cell>
          <cell r="B897" t="str">
            <v>EQ</v>
          </cell>
          <cell r="C897">
            <v>133</v>
          </cell>
          <cell r="D897">
            <v>135.35</v>
          </cell>
          <cell r="E897">
            <v>132.05000000000001</v>
          </cell>
          <cell r="F897">
            <v>132.5</v>
          </cell>
          <cell r="G897">
            <v>132.6</v>
          </cell>
          <cell r="H897">
            <v>132.65</v>
          </cell>
          <cell r="I897">
            <v>567217</v>
          </cell>
          <cell r="J897">
            <v>75722650.950000003</v>
          </cell>
          <cell r="K897">
            <v>44816</v>
          </cell>
          <cell r="L897">
            <v>5747</v>
          </cell>
        </row>
        <row r="898">
          <cell r="A898" t="str">
            <v>JSLHISAR</v>
          </cell>
          <cell r="B898" t="str">
            <v>EQ</v>
          </cell>
          <cell r="C898">
            <v>258.75</v>
          </cell>
          <cell r="D898">
            <v>262.95</v>
          </cell>
          <cell r="E898">
            <v>256.60000000000002</v>
          </cell>
          <cell r="F898">
            <v>257.2</v>
          </cell>
          <cell r="G898">
            <v>257.60000000000002</v>
          </cell>
          <cell r="H898">
            <v>258.35000000000002</v>
          </cell>
          <cell r="I898">
            <v>54836</v>
          </cell>
          <cell r="J898">
            <v>14231231</v>
          </cell>
          <cell r="K898">
            <v>44816</v>
          </cell>
          <cell r="L898">
            <v>2104</v>
          </cell>
        </row>
        <row r="899">
          <cell r="A899" t="str">
            <v>JSWENERGY</v>
          </cell>
          <cell r="B899" t="str">
            <v>EQ</v>
          </cell>
          <cell r="C899">
            <v>351.25</v>
          </cell>
          <cell r="D899">
            <v>354.9</v>
          </cell>
          <cell r="E899">
            <v>348</v>
          </cell>
          <cell r="F899">
            <v>348.7</v>
          </cell>
          <cell r="G899">
            <v>348.7</v>
          </cell>
          <cell r="H899">
            <v>348.95</v>
          </cell>
          <cell r="I899">
            <v>785552</v>
          </cell>
          <cell r="J899">
            <v>275464912.39999998</v>
          </cell>
          <cell r="K899">
            <v>44816</v>
          </cell>
          <cell r="L899">
            <v>10423</v>
          </cell>
        </row>
        <row r="900">
          <cell r="A900" t="str">
            <v>JSWHL</v>
          </cell>
          <cell r="B900" t="str">
            <v>EQ</v>
          </cell>
          <cell r="C900">
            <v>3644.75</v>
          </cell>
          <cell r="D900">
            <v>3703</v>
          </cell>
          <cell r="E900">
            <v>3633</v>
          </cell>
          <cell r="F900">
            <v>3692.55</v>
          </cell>
          <cell r="G900">
            <v>3675</v>
          </cell>
          <cell r="H900">
            <v>3644.75</v>
          </cell>
          <cell r="I900">
            <v>714</v>
          </cell>
          <cell r="J900">
            <v>2626771.2000000002</v>
          </cell>
          <cell r="K900">
            <v>44816</v>
          </cell>
          <cell r="L900">
            <v>227</v>
          </cell>
        </row>
        <row r="901">
          <cell r="A901" t="str">
            <v>JSWISPL</v>
          </cell>
          <cell r="B901" t="str">
            <v>EQ</v>
          </cell>
          <cell r="C901">
            <v>29.1</v>
          </cell>
          <cell r="D901">
            <v>29.45</v>
          </cell>
          <cell r="E901">
            <v>28.85</v>
          </cell>
          <cell r="F901">
            <v>29</v>
          </cell>
          <cell r="G901">
            <v>28.9</v>
          </cell>
          <cell r="H901">
            <v>29.15</v>
          </cell>
          <cell r="I901">
            <v>852387</v>
          </cell>
          <cell r="J901">
            <v>24742859.800000001</v>
          </cell>
          <cell r="K901">
            <v>44816</v>
          </cell>
          <cell r="L901">
            <v>1528</v>
          </cell>
        </row>
        <row r="902">
          <cell r="A902" t="str">
            <v>JSWSTEEL</v>
          </cell>
          <cell r="B902" t="str">
            <v>EQ</v>
          </cell>
          <cell r="C902">
            <v>687.3</v>
          </cell>
          <cell r="D902">
            <v>694.4</v>
          </cell>
          <cell r="E902">
            <v>681.45</v>
          </cell>
          <cell r="F902">
            <v>686.55</v>
          </cell>
          <cell r="G902">
            <v>685.05</v>
          </cell>
          <cell r="H902">
            <v>686.95</v>
          </cell>
          <cell r="I902">
            <v>2582240</v>
          </cell>
          <cell r="J902">
            <v>1772767809.7</v>
          </cell>
          <cell r="K902">
            <v>44816</v>
          </cell>
          <cell r="L902">
            <v>33056</v>
          </cell>
        </row>
        <row r="903">
          <cell r="A903" t="str">
            <v>JTEKTINDIA</v>
          </cell>
          <cell r="B903" t="str">
            <v>EQ</v>
          </cell>
          <cell r="C903">
            <v>98</v>
          </cell>
          <cell r="D903">
            <v>100.8</v>
          </cell>
          <cell r="E903">
            <v>97.05</v>
          </cell>
          <cell r="F903">
            <v>98.15</v>
          </cell>
          <cell r="G903">
            <v>97.85</v>
          </cell>
          <cell r="H903">
            <v>97.35</v>
          </cell>
          <cell r="I903">
            <v>201462</v>
          </cell>
          <cell r="J903">
            <v>19854429.399999999</v>
          </cell>
          <cell r="K903">
            <v>44816</v>
          </cell>
          <cell r="L903">
            <v>3406</v>
          </cell>
        </row>
        <row r="904">
          <cell r="A904" t="str">
            <v>JTLINFRA</v>
          </cell>
          <cell r="B904" t="str">
            <v>EQ</v>
          </cell>
          <cell r="C904">
            <v>202</v>
          </cell>
          <cell r="D904">
            <v>203</v>
          </cell>
          <cell r="E904">
            <v>198.7</v>
          </cell>
          <cell r="F904">
            <v>199.9</v>
          </cell>
          <cell r="G904">
            <v>200</v>
          </cell>
          <cell r="H904">
            <v>200.25</v>
          </cell>
          <cell r="I904">
            <v>82164</v>
          </cell>
          <cell r="J904">
            <v>16466779</v>
          </cell>
          <cell r="K904">
            <v>44816</v>
          </cell>
          <cell r="L904">
            <v>931</v>
          </cell>
        </row>
        <row r="905">
          <cell r="A905" t="str">
            <v>JUBLFOOD</v>
          </cell>
          <cell r="B905" t="str">
            <v>EQ</v>
          </cell>
          <cell r="C905">
            <v>606.9</v>
          </cell>
          <cell r="D905">
            <v>628</v>
          </cell>
          <cell r="E905">
            <v>605.20000000000005</v>
          </cell>
          <cell r="F905">
            <v>625.15</v>
          </cell>
          <cell r="G905">
            <v>624.65</v>
          </cell>
          <cell r="H905">
            <v>601</v>
          </cell>
          <cell r="I905">
            <v>4083711</v>
          </cell>
          <cell r="J905">
            <v>2533309170.6500001</v>
          </cell>
          <cell r="K905">
            <v>44816</v>
          </cell>
          <cell r="L905">
            <v>96731</v>
          </cell>
        </row>
        <row r="906">
          <cell r="A906" t="str">
            <v>JUBLINDS</v>
          </cell>
          <cell r="B906" t="str">
            <v>EQ</v>
          </cell>
          <cell r="C906">
            <v>549.9</v>
          </cell>
          <cell r="D906">
            <v>553.85</v>
          </cell>
          <cell r="E906">
            <v>536.1</v>
          </cell>
          <cell r="F906">
            <v>544.45000000000005</v>
          </cell>
          <cell r="G906">
            <v>548</v>
          </cell>
          <cell r="H906">
            <v>544.9</v>
          </cell>
          <cell r="I906">
            <v>40259</v>
          </cell>
          <cell r="J906">
            <v>21876475.800000001</v>
          </cell>
          <cell r="K906">
            <v>44816</v>
          </cell>
          <cell r="L906">
            <v>2905</v>
          </cell>
        </row>
        <row r="907">
          <cell r="A907" t="str">
            <v>JUBLINGREA</v>
          </cell>
          <cell r="B907" t="str">
            <v>EQ</v>
          </cell>
          <cell r="C907">
            <v>488.95</v>
          </cell>
          <cell r="D907">
            <v>498.95</v>
          </cell>
          <cell r="E907">
            <v>483.05</v>
          </cell>
          <cell r="F907">
            <v>494.35</v>
          </cell>
          <cell r="G907">
            <v>496</v>
          </cell>
          <cell r="H907">
            <v>484.4</v>
          </cell>
          <cell r="I907">
            <v>853601</v>
          </cell>
          <cell r="J907">
            <v>420772248.5</v>
          </cell>
          <cell r="K907">
            <v>44816</v>
          </cell>
          <cell r="L907">
            <v>23305</v>
          </cell>
        </row>
        <row r="908">
          <cell r="A908" t="str">
            <v>JUBLPHARMA</v>
          </cell>
          <cell r="B908" t="str">
            <v>EQ</v>
          </cell>
          <cell r="C908">
            <v>327.3</v>
          </cell>
          <cell r="D908">
            <v>329.95</v>
          </cell>
          <cell r="E908">
            <v>323.2</v>
          </cell>
          <cell r="F908">
            <v>324.05</v>
          </cell>
          <cell r="G908">
            <v>324</v>
          </cell>
          <cell r="H908">
            <v>325.55</v>
          </cell>
          <cell r="I908">
            <v>95998</v>
          </cell>
          <cell r="J908">
            <v>31254042.100000001</v>
          </cell>
          <cell r="K908">
            <v>44816</v>
          </cell>
          <cell r="L908">
            <v>4394</v>
          </cell>
        </row>
        <row r="909">
          <cell r="A909" t="str">
            <v>JUNIORBEES</v>
          </cell>
          <cell r="B909" t="str">
            <v>EQ</v>
          </cell>
          <cell r="C909">
            <v>467.5</v>
          </cell>
          <cell r="D909">
            <v>472.49</v>
          </cell>
          <cell r="E909">
            <v>460.3</v>
          </cell>
          <cell r="F909">
            <v>472.03</v>
          </cell>
          <cell r="G909">
            <v>472</v>
          </cell>
          <cell r="H909">
            <v>467.18</v>
          </cell>
          <cell r="I909">
            <v>93436</v>
          </cell>
          <cell r="J909">
            <v>43957555.75</v>
          </cell>
          <cell r="K909">
            <v>44816</v>
          </cell>
          <cell r="L909">
            <v>7755</v>
          </cell>
        </row>
        <row r="910">
          <cell r="A910" t="str">
            <v>JUSTDIAL</v>
          </cell>
          <cell r="B910" t="str">
            <v>EQ</v>
          </cell>
          <cell r="C910">
            <v>609.4</v>
          </cell>
          <cell r="D910">
            <v>613.54999999999995</v>
          </cell>
          <cell r="E910">
            <v>605.1</v>
          </cell>
          <cell r="F910">
            <v>606.95000000000005</v>
          </cell>
          <cell r="G910">
            <v>606</v>
          </cell>
          <cell r="H910">
            <v>607.04999999999995</v>
          </cell>
          <cell r="I910">
            <v>209442</v>
          </cell>
          <cell r="J910">
            <v>127508702.55</v>
          </cell>
          <cell r="K910">
            <v>44816</v>
          </cell>
          <cell r="L910">
            <v>4624</v>
          </cell>
        </row>
        <row r="911">
          <cell r="A911" t="str">
            <v>JWL</v>
          </cell>
          <cell r="B911" t="str">
            <v>EQ</v>
          </cell>
          <cell r="C911">
            <v>81</v>
          </cell>
          <cell r="D911">
            <v>82.9</v>
          </cell>
          <cell r="E911">
            <v>80.5</v>
          </cell>
          <cell r="F911">
            <v>80.8</v>
          </cell>
          <cell r="G911">
            <v>80.95</v>
          </cell>
          <cell r="H911">
            <v>80.5</v>
          </cell>
          <cell r="I911">
            <v>326588</v>
          </cell>
          <cell r="J911">
            <v>26573787.100000001</v>
          </cell>
          <cell r="K911">
            <v>44816</v>
          </cell>
          <cell r="L911">
            <v>2937</v>
          </cell>
        </row>
        <row r="912">
          <cell r="A912" t="str">
            <v>JYOTHYLAB</v>
          </cell>
          <cell r="B912" t="str">
            <v>EQ</v>
          </cell>
          <cell r="C912">
            <v>191.75</v>
          </cell>
          <cell r="D912">
            <v>194.4</v>
          </cell>
          <cell r="E912">
            <v>190.75</v>
          </cell>
          <cell r="F912">
            <v>191.55</v>
          </cell>
          <cell r="G912">
            <v>191.8</v>
          </cell>
          <cell r="H912">
            <v>190.75</v>
          </cell>
          <cell r="I912">
            <v>326495</v>
          </cell>
          <cell r="J912">
            <v>62896493.350000001</v>
          </cell>
          <cell r="K912">
            <v>44816</v>
          </cell>
          <cell r="L912">
            <v>3973</v>
          </cell>
        </row>
        <row r="913">
          <cell r="A913" t="str">
            <v>KABRAEXTRU</v>
          </cell>
          <cell r="B913" t="str">
            <v>EQ</v>
          </cell>
          <cell r="C913">
            <v>404</v>
          </cell>
          <cell r="D913">
            <v>427</v>
          </cell>
          <cell r="E913">
            <v>398.45</v>
          </cell>
          <cell r="F913">
            <v>416.25</v>
          </cell>
          <cell r="G913">
            <v>415</v>
          </cell>
          <cell r="H913">
            <v>399.8</v>
          </cell>
          <cell r="I913">
            <v>282299</v>
          </cell>
          <cell r="J913">
            <v>118172224.59999999</v>
          </cell>
          <cell r="K913">
            <v>44816</v>
          </cell>
          <cell r="L913">
            <v>8899</v>
          </cell>
        </row>
        <row r="914">
          <cell r="A914" t="str">
            <v>KAJARIACER</v>
          </cell>
          <cell r="B914" t="str">
            <v>EQ</v>
          </cell>
          <cell r="C914">
            <v>1133.4000000000001</v>
          </cell>
          <cell r="D914">
            <v>1137.75</v>
          </cell>
          <cell r="E914">
            <v>1126.5</v>
          </cell>
          <cell r="F914">
            <v>1133.0999999999999</v>
          </cell>
          <cell r="G914">
            <v>1132</v>
          </cell>
          <cell r="H914">
            <v>1123.45</v>
          </cell>
          <cell r="I914">
            <v>48083</v>
          </cell>
          <cell r="J914">
            <v>54487023.200000003</v>
          </cell>
          <cell r="K914">
            <v>44816</v>
          </cell>
          <cell r="L914">
            <v>3451</v>
          </cell>
        </row>
        <row r="915">
          <cell r="A915" t="str">
            <v>KAKATCEM</v>
          </cell>
          <cell r="B915" t="str">
            <v>EQ</v>
          </cell>
          <cell r="C915">
            <v>224</v>
          </cell>
          <cell r="D915">
            <v>227</v>
          </cell>
          <cell r="E915">
            <v>222.75</v>
          </cell>
          <cell r="F915">
            <v>225.75</v>
          </cell>
          <cell r="G915">
            <v>225.5</v>
          </cell>
          <cell r="H915">
            <v>224.75</v>
          </cell>
          <cell r="I915">
            <v>10029</v>
          </cell>
          <cell r="J915">
            <v>2257813.2000000002</v>
          </cell>
          <cell r="K915">
            <v>44816</v>
          </cell>
          <cell r="L915">
            <v>524</v>
          </cell>
        </row>
        <row r="916">
          <cell r="A916" t="str">
            <v>KALPATPOWR</v>
          </cell>
          <cell r="B916" t="str">
            <v>EQ</v>
          </cell>
          <cell r="C916">
            <v>414</v>
          </cell>
          <cell r="D916">
            <v>429.55</v>
          </cell>
          <cell r="E916">
            <v>413.7</v>
          </cell>
          <cell r="F916">
            <v>424.35</v>
          </cell>
          <cell r="G916">
            <v>424</v>
          </cell>
          <cell r="H916">
            <v>410.4</v>
          </cell>
          <cell r="I916">
            <v>233245</v>
          </cell>
          <cell r="J916">
            <v>98481937.049999997</v>
          </cell>
          <cell r="K916">
            <v>44816</v>
          </cell>
          <cell r="L916">
            <v>7249</v>
          </cell>
        </row>
        <row r="917">
          <cell r="A917" t="str">
            <v>KALYANIFRG</v>
          </cell>
          <cell r="B917" t="str">
            <v>BE</v>
          </cell>
          <cell r="C917">
            <v>198.1</v>
          </cell>
          <cell r="D917">
            <v>204.05</v>
          </cell>
          <cell r="E917">
            <v>193.5</v>
          </cell>
          <cell r="F917">
            <v>201.1</v>
          </cell>
          <cell r="G917">
            <v>204.05</v>
          </cell>
          <cell r="H917">
            <v>194.35</v>
          </cell>
          <cell r="I917">
            <v>2919</v>
          </cell>
          <cell r="J917">
            <v>579627.19999999995</v>
          </cell>
          <cell r="K917">
            <v>44816</v>
          </cell>
          <cell r="L917">
            <v>56</v>
          </cell>
        </row>
        <row r="918">
          <cell r="A918" t="str">
            <v>KALYANKJIL</v>
          </cell>
          <cell r="B918" t="str">
            <v>EQ</v>
          </cell>
          <cell r="C918">
            <v>82.9</v>
          </cell>
          <cell r="D918">
            <v>83.55</v>
          </cell>
          <cell r="E918">
            <v>81.05</v>
          </cell>
          <cell r="F918">
            <v>81.599999999999994</v>
          </cell>
          <cell r="G918">
            <v>81.400000000000006</v>
          </cell>
          <cell r="H918">
            <v>82.45</v>
          </cell>
          <cell r="I918">
            <v>983855</v>
          </cell>
          <cell r="J918">
            <v>80721122.950000003</v>
          </cell>
          <cell r="K918">
            <v>44816</v>
          </cell>
          <cell r="L918">
            <v>5940</v>
          </cell>
        </row>
        <row r="919">
          <cell r="A919" t="str">
            <v>KAMATHOTEL</v>
          </cell>
          <cell r="B919" t="str">
            <v>EQ</v>
          </cell>
          <cell r="C919">
            <v>106.8</v>
          </cell>
          <cell r="D919">
            <v>106.8</v>
          </cell>
          <cell r="E919">
            <v>102.5</v>
          </cell>
          <cell r="F919">
            <v>102.7</v>
          </cell>
          <cell r="G919">
            <v>102.65</v>
          </cell>
          <cell r="H919">
            <v>103.6</v>
          </cell>
          <cell r="I919">
            <v>139590</v>
          </cell>
          <cell r="J919">
            <v>14569313.699999999</v>
          </cell>
          <cell r="K919">
            <v>44816</v>
          </cell>
          <cell r="L919">
            <v>1717</v>
          </cell>
        </row>
        <row r="920">
          <cell r="A920" t="str">
            <v>KAMDHENU</v>
          </cell>
          <cell r="B920" t="str">
            <v>BE</v>
          </cell>
          <cell r="C920">
            <v>170</v>
          </cell>
          <cell r="D920">
            <v>171</v>
          </cell>
          <cell r="E920">
            <v>161</v>
          </cell>
          <cell r="F920">
            <v>165.05</v>
          </cell>
          <cell r="G920">
            <v>165.6</v>
          </cell>
          <cell r="H920">
            <v>168.2</v>
          </cell>
          <cell r="I920">
            <v>76761</v>
          </cell>
          <cell r="J920">
            <v>12720371.699999999</v>
          </cell>
          <cell r="K920">
            <v>44816</v>
          </cell>
          <cell r="L920">
            <v>1873</v>
          </cell>
        </row>
        <row r="921">
          <cell r="A921" t="str">
            <v>KANANIIND</v>
          </cell>
          <cell r="B921" t="str">
            <v>EQ</v>
          </cell>
          <cell r="C921">
            <v>9.9499999999999993</v>
          </cell>
          <cell r="D921">
            <v>9.9499999999999993</v>
          </cell>
          <cell r="E921">
            <v>9.65</v>
          </cell>
          <cell r="F921">
            <v>9.6999999999999993</v>
          </cell>
          <cell r="G921">
            <v>9.75</v>
          </cell>
          <cell r="H921">
            <v>9.8000000000000007</v>
          </cell>
          <cell r="I921">
            <v>100272</v>
          </cell>
          <cell r="J921">
            <v>976962.9</v>
          </cell>
          <cell r="K921">
            <v>44816</v>
          </cell>
          <cell r="L921">
            <v>448</v>
          </cell>
        </row>
        <row r="922">
          <cell r="A922" t="str">
            <v>KANORICHEM</v>
          </cell>
          <cell r="B922" t="str">
            <v>EQ</v>
          </cell>
          <cell r="C922">
            <v>156.75</v>
          </cell>
          <cell r="D922">
            <v>161.35</v>
          </cell>
          <cell r="E922">
            <v>155.15</v>
          </cell>
          <cell r="F922">
            <v>158.9</v>
          </cell>
          <cell r="G922">
            <v>159.4</v>
          </cell>
          <cell r="H922">
            <v>156.4</v>
          </cell>
          <cell r="I922">
            <v>15510</v>
          </cell>
          <cell r="J922">
            <v>2456228</v>
          </cell>
          <cell r="K922">
            <v>44816</v>
          </cell>
          <cell r="L922">
            <v>371</v>
          </cell>
        </row>
        <row r="923">
          <cell r="A923" t="str">
            <v>KANPRPLA</v>
          </cell>
          <cell r="B923" t="str">
            <v>EQ</v>
          </cell>
          <cell r="C923">
            <v>119.6</v>
          </cell>
          <cell r="D923">
            <v>121</v>
          </cell>
          <cell r="E923">
            <v>118.25</v>
          </cell>
          <cell r="F923">
            <v>120.1</v>
          </cell>
          <cell r="G923">
            <v>120</v>
          </cell>
          <cell r="H923">
            <v>119.5</v>
          </cell>
          <cell r="I923">
            <v>25526</v>
          </cell>
          <cell r="J923">
            <v>3066296.75</v>
          </cell>
          <cell r="K923">
            <v>44816</v>
          </cell>
          <cell r="L923">
            <v>278</v>
          </cell>
        </row>
        <row r="924">
          <cell r="A924" t="str">
            <v>KANSAINER</v>
          </cell>
          <cell r="B924" t="str">
            <v>EQ</v>
          </cell>
          <cell r="C924">
            <v>510.35</v>
          </cell>
          <cell r="D924">
            <v>516.70000000000005</v>
          </cell>
          <cell r="E924">
            <v>504.35</v>
          </cell>
          <cell r="F924">
            <v>509.55</v>
          </cell>
          <cell r="G924">
            <v>508.65</v>
          </cell>
          <cell r="H924">
            <v>513.4</v>
          </cell>
          <cell r="I924">
            <v>126931</v>
          </cell>
          <cell r="J924">
            <v>64665498.950000003</v>
          </cell>
          <cell r="K924">
            <v>44816</v>
          </cell>
          <cell r="L924">
            <v>9483</v>
          </cell>
        </row>
        <row r="925">
          <cell r="A925" t="str">
            <v>KAPSTON</v>
          </cell>
          <cell r="B925" t="str">
            <v>EQ</v>
          </cell>
          <cell r="C925">
            <v>144.9</v>
          </cell>
          <cell r="D925">
            <v>144.9</v>
          </cell>
          <cell r="E925">
            <v>140.19999999999999</v>
          </cell>
          <cell r="F925">
            <v>140.44999999999999</v>
          </cell>
          <cell r="G925">
            <v>140.30000000000001</v>
          </cell>
          <cell r="H925">
            <v>142.85</v>
          </cell>
          <cell r="I925">
            <v>1559</v>
          </cell>
          <cell r="J925">
            <v>224537.75</v>
          </cell>
          <cell r="K925">
            <v>44816</v>
          </cell>
          <cell r="L925">
            <v>59</v>
          </cell>
        </row>
        <row r="926">
          <cell r="A926" t="str">
            <v>KARMAENG</v>
          </cell>
          <cell r="B926" t="str">
            <v>EQ</v>
          </cell>
          <cell r="C926">
            <v>31.4</v>
          </cell>
          <cell r="D926">
            <v>31.4</v>
          </cell>
          <cell r="E926">
            <v>27.15</v>
          </cell>
          <cell r="F926">
            <v>29.6</v>
          </cell>
          <cell r="G926">
            <v>30.5</v>
          </cell>
          <cell r="H926">
            <v>30.15</v>
          </cell>
          <cell r="I926">
            <v>28812</v>
          </cell>
          <cell r="J926">
            <v>844995.75</v>
          </cell>
          <cell r="K926">
            <v>44816</v>
          </cell>
          <cell r="L926">
            <v>529</v>
          </cell>
        </row>
        <row r="927">
          <cell r="A927" t="str">
            <v>KARURVYSYA</v>
          </cell>
          <cell r="B927" t="str">
            <v>EQ</v>
          </cell>
          <cell r="C927">
            <v>74.05</v>
          </cell>
          <cell r="D927">
            <v>75.8</v>
          </cell>
          <cell r="E927">
            <v>73.55</v>
          </cell>
          <cell r="F927">
            <v>75.099999999999994</v>
          </cell>
          <cell r="G927">
            <v>75.099999999999994</v>
          </cell>
          <cell r="H927">
            <v>73.599999999999994</v>
          </cell>
          <cell r="I927">
            <v>4224763</v>
          </cell>
          <cell r="J927">
            <v>315161190.75</v>
          </cell>
          <cell r="K927">
            <v>44816</v>
          </cell>
          <cell r="L927">
            <v>14325</v>
          </cell>
        </row>
        <row r="928">
          <cell r="A928" t="str">
            <v>KAUSHALYA</v>
          </cell>
          <cell r="B928" t="str">
            <v>EQ</v>
          </cell>
          <cell r="C928">
            <v>4.1500000000000004</v>
          </cell>
          <cell r="D928">
            <v>4.1500000000000004</v>
          </cell>
          <cell r="E928">
            <v>4</v>
          </cell>
          <cell r="F928">
            <v>4.05</v>
          </cell>
          <cell r="G928">
            <v>4.05</v>
          </cell>
          <cell r="H928">
            <v>4</v>
          </cell>
          <cell r="I928">
            <v>28298</v>
          </cell>
          <cell r="J928">
            <v>114541.1</v>
          </cell>
          <cell r="K928">
            <v>44816</v>
          </cell>
          <cell r="L928">
            <v>93</v>
          </cell>
        </row>
        <row r="929">
          <cell r="A929" t="str">
            <v>KAVVERITEL</v>
          </cell>
          <cell r="B929" t="str">
            <v>EQ</v>
          </cell>
          <cell r="C929">
            <v>11.15</v>
          </cell>
          <cell r="D929">
            <v>11.15</v>
          </cell>
          <cell r="E929">
            <v>10.8</v>
          </cell>
          <cell r="F929">
            <v>11.15</v>
          </cell>
          <cell r="G929">
            <v>11.15</v>
          </cell>
          <cell r="H929">
            <v>10.15</v>
          </cell>
          <cell r="I929">
            <v>52794</v>
          </cell>
          <cell r="J929">
            <v>587306.1</v>
          </cell>
          <cell r="K929">
            <v>44816</v>
          </cell>
          <cell r="L929">
            <v>173</v>
          </cell>
        </row>
        <row r="930">
          <cell r="A930" t="str">
            <v>KAYA</v>
          </cell>
          <cell r="B930" t="str">
            <v>EQ</v>
          </cell>
          <cell r="C930">
            <v>349.85</v>
          </cell>
          <cell r="D930">
            <v>378.7</v>
          </cell>
          <cell r="E930">
            <v>346.75</v>
          </cell>
          <cell r="F930">
            <v>365.4</v>
          </cell>
          <cell r="G930">
            <v>362</v>
          </cell>
          <cell r="H930">
            <v>344.75</v>
          </cell>
          <cell r="I930">
            <v>53245</v>
          </cell>
          <cell r="J930">
            <v>19402866.449999999</v>
          </cell>
          <cell r="K930">
            <v>44816</v>
          </cell>
          <cell r="L930">
            <v>2493</v>
          </cell>
        </row>
        <row r="931">
          <cell r="A931" t="str">
            <v>KBCGLOBAL</v>
          </cell>
          <cell r="B931" t="str">
            <v>BE</v>
          </cell>
          <cell r="C931">
            <v>2.85</v>
          </cell>
          <cell r="D931">
            <v>2.85</v>
          </cell>
          <cell r="E931">
            <v>2.85</v>
          </cell>
          <cell r="F931">
            <v>2.85</v>
          </cell>
          <cell r="G931">
            <v>2.85</v>
          </cell>
          <cell r="H931">
            <v>2.75</v>
          </cell>
          <cell r="I931">
            <v>821741</v>
          </cell>
          <cell r="J931">
            <v>2341961.85</v>
          </cell>
          <cell r="K931">
            <v>44816</v>
          </cell>
          <cell r="L931">
            <v>486</v>
          </cell>
        </row>
        <row r="932">
          <cell r="A932" t="str">
            <v>KCP</v>
          </cell>
          <cell r="B932" t="str">
            <v>EQ</v>
          </cell>
          <cell r="C932">
            <v>123.65</v>
          </cell>
          <cell r="D932">
            <v>123.65</v>
          </cell>
          <cell r="E932">
            <v>119.7</v>
          </cell>
          <cell r="F932">
            <v>120.65</v>
          </cell>
          <cell r="G932">
            <v>120.55</v>
          </cell>
          <cell r="H932">
            <v>121.45</v>
          </cell>
          <cell r="I932">
            <v>122944</v>
          </cell>
          <cell r="J932">
            <v>14889640.550000001</v>
          </cell>
          <cell r="K932">
            <v>44816</v>
          </cell>
          <cell r="L932">
            <v>1921</v>
          </cell>
        </row>
        <row r="933">
          <cell r="A933" t="str">
            <v>KCPSUGIND</v>
          </cell>
          <cell r="B933" t="str">
            <v>EQ</v>
          </cell>
          <cell r="C933">
            <v>22.45</v>
          </cell>
          <cell r="D933">
            <v>22.75</v>
          </cell>
          <cell r="E933">
            <v>22.3</v>
          </cell>
          <cell r="F933">
            <v>22.5</v>
          </cell>
          <cell r="G933">
            <v>22.55</v>
          </cell>
          <cell r="H933">
            <v>22.3</v>
          </cell>
          <cell r="I933">
            <v>102182</v>
          </cell>
          <cell r="J933">
            <v>2306799.7000000002</v>
          </cell>
          <cell r="K933">
            <v>44816</v>
          </cell>
          <cell r="L933">
            <v>652</v>
          </cell>
        </row>
        <row r="934">
          <cell r="A934" t="str">
            <v>KDDL</v>
          </cell>
          <cell r="B934" t="str">
            <v>EQ</v>
          </cell>
          <cell r="C934">
            <v>935.95</v>
          </cell>
          <cell r="D934">
            <v>950</v>
          </cell>
          <cell r="E934">
            <v>917.5</v>
          </cell>
          <cell r="F934">
            <v>936.45</v>
          </cell>
          <cell r="G934">
            <v>944.7</v>
          </cell>
          <cell r="H934">
            <v>922.1</v>
          </cell>
          <cell r="I934">
            <v>15346</v>
          </cell>
          <cell r="J934">
            <v>14334236.85</v>
          </cell>
          <cell r="K934">
            <v>44816</v>
          </cell>
          <cell r="L934">
            <v>1280</v>
          </cell>
        </row>
        <row r="935">
          <cell r="A935" t="str">
            <v>KEC</v>
          </cell>
          <cell r="B935" t="str">
            <v>EQ</v>
          </cell>
          <cell r="C935">
            <v>413.5</v>
          </cell>
          <cell r="D935">
            <v>449.95</v>
          </cell>
          <cell r="E935">
            <v>411.05</v>
          </cell>
          <cell r="F935">
            <v>443.3</v>
          </cell>
          <cell r="G935">
            <v>447.95</v>
          </cell>
          <cell r="H935">
            <v>405.2</v>
          </cell>
          <cell r="I935">
            <v>4612638</v>
          </cell>
          <cell r="J935">
            <v>2008074396.5</v>
          </cell>
          <cell r="K935">
            <v>44816</v>
          </cell>
          <cell r="L935">
            <v>65827</v>
          </cell>
        </row>
        <row r="936">
          <cell r="A936" t="str">
            <v>KECL</v>
          </cell>
          <cell r="B936" t="str">
            <v>EQ</v>
          </cell>
          <cell r="C936">
            <v>43.9</v>
          </cell>
          <cell r="D936">
            <v>45.75</v>
          </cell>
          <cell r="E936">
            <v>43.5</v>
          </cell>
          <cell r="F936">
            <v>45.2</v>
          </cell>
          <cell r="G936">
            <v>45.3</v>
          </cell>
          <cell r="H936">
            <v>43.7</v>
          </cell>
          <cell r="I936">
            <v>386095</v>
          </cell>
          <cell r="J936">
            <v>17403771.399999999</v>
          </cell>
          <cell r="K936">
            <v>44816</v>
          </cell>
          <cell r="L936">
            <v>1634</v>
          </cell>
        </row>
        <row r="937">
          <cell r="A937" t="str">
            <v>KEEPLEARN</v>
          </cell>
          <cell r="B937" t="str">
            <v>BE</v>
          </cell>
          <cell r="C937">
            <v>12.7</v>
          </cell>
          <cell r="D937">
            <v>12.7</v>
          </cell>
          <cell r="E937">
            <v>12.65</v>
          </cell>
          <cell r="F937">
            <v>12.7</v>
          </cell>
          <cell r="G937">
            <v>12.7</v>
          </cell>
          <cell r="H937">
            <v>12.1</v>
          </cell>
          <cell r="I937">
            <v>92824</v>
          </cell>
          <cell r="J937">
            <v>1178496.8</v>
          </cell>
          <cell r="K937">
            <v>44816</v>
          </cell>
          <cell r="L937">
            <v>217</v>
          </cell>
        </row>
        <row r="938">
          <cell r="A938" t="str">
            <v>KEERTI</v>
          </cell>
          <cell r="B938" t="str">
            <v>BE</v>
          </cell>
          <cell r="C938">
            <v>29.75</v>
          </cell>
          <cell r="D938">
            <v>32.85</v>
          </cell>
          <cell r="E938">
            <v>29.75</v>
          </cell>
          <cell r="F938">
            <v>32.85</v>
          </cell>
          <cell r="G938">
            <v>32.85</v>
          </cell>
          <cell r="H938">
            <v>31.3</v>
          </cell>
          <cell r="I938">
            <v>611971</v>
          </cell>
          <cell r="J938">
            <v>18503966.449999999</v>
          </cell>
          <cell r="K938">
            <v>44816</v>
          </cell>
          <cell r="L938">
            <v>301</v>
          </cell>
        </row>
        <row r="939">
          <cell r="A939" t="str">
            <v>KEI</v>
          </cell>
          <cell r="B939" t="str">
            <v>EQ</v>
          </cell>
          <cell r="C939">
            <v>1546.9</v>
          </cell>
          <cell r="D939">
            <v>1606.95</v>
          </cell>
          <cell r="E939">
            <v>1541.05</v>
          </cell>
          <cell r="F939">
            <v>1596.5</v>
          </cell>
          <cell r="G939">
            <v>1590</v>
          </cell>
          <cell r="H939">
            <v>1536.1</v>
          </cell>
          <cell r="I939">
            <v>380602</v>
          </cell>
          <cell r="J939">
            <v>605221233.45000005</v>
          </cell>
          <cell r="K939">
            <v>44816</v>
          </cell>
          <cell r="L939">
            <v>21968</v>
          </cell>
        </row>
        <row r="940">
          <cell r="A940" t="str">
            <v>KELLTONTEC</v>
          </cell>
          <cell r="B940" t="str">
            <v>EQ</v>
          </cell>
          <cell r="C940">
            <v>73.8</v>
          </cell>
          <cell r="D940">
            <v>74.599999999999994</v>
          </cell>
          <cell r="E940">
            <v>72.05</v>
          </cell>
          <cell r="F940">
            <v>72.45</v>
          </cell>
          <cell r="G940">
            <v>72.2</v>
          </cell>
          <cell r="H940">
            <v>72.400000000000006</v>
          </cell>
          <cell r="I940">
            <v>721179</v>
          </cell>
          <cell r="J940">
            <v>52916466.149999999</v>
          </cell>
          <cell r="K940">
            <v>44816</v>
          </cell>
          <cell r="L940">
            <v>5873</v>
          </cell>
        </row>
        <row r="941">
          <cell r="A941" t="str">
            <v>KENNAMET</v>
          </cell>
          <cell r="B941" t="str">
            <v>EQ</v>
          </cell>
          <cell r="C941">
            <v>2530.1</v>
          </cell>
          <cell r="D941">
            <v>2649.8</v>
          </cell>
          <cell r="E941">
            <v>2516</v>
          </cell>
          <cell r="F941">
            <v>2620.1999999999998</v>
          </cell>
          <cell r="G941">
            <v>2602.65</v>
          </cell>
          <cell r="H941">
            <v>2530.6999999999998</v>
          </cell>
          <cell r="I941">
            <v>44599</v>
          </cell>
          <cell r="J941">
            <v>115341537.84999999</v>
          </cell>
          <cell r="K941">
            <v>44816</v>
          </cell>
          <cell r="L941">
            <v>8542</v>
          </cell>
        </row>
        <row r="942">
          <cell r="A942" t="str">
            <v>KERNEX</v>
          </cell>
          <cell r="B942" t="str">
            <v>BE</v>
          </cell>
          <cell r="C942">
            <v>274.39999999999998</v>
          </cell>
          <cell r="D942">
            <v>288.64999999999998</v>
          </cell>
          <cell r="E942">
            <v>265.25</v>
          </cell>
          <cell r="F942">
            <v>288.64999999999998</v>
          </cell>
          <cell r="G942">
            <v>288.64999999999998</v>
          </cell>
          <cell r="H942">
            <v>274.95</v>
          </cell>
          <cell r="I942">
            <v>16702</v>
          </cell>
          <cell r="J942">
            <v>4763374.4000000004</v>
          </cell>
          <cell r="K942">
            <v>44816</v>
          </cell>
          <cell r="L942">
            <v>271</v>
          </cell>
        </row>
        <row r="943">
          <cell r="A943" t="str">
            <v>KESORAMIND</v>
          </cell>
          <cell r="B943" t="str">
            <v>EQ</v>
          </cell>
          <cell r="C943">
            <v>52.6</v>
          </cell>
          <cell r="D943">
            <v>52.95</v>
          </cell>
          <cell r="E943">
            <v>52.1</v>
          </cell>
          <cell r="F943">
            <v>52.35</v>
          </cell>
          <cell r="G943">
            <v>52.4</v>
          </cell>
          <cell r="H943">
            <v>52.55</v>
          </cell>
          <cell r="I943">
            <v>484900</v>
          </cell>
          <cell r="J943">
            <v>25491249.699999999</v>
          </cell>
          <cell r="K943">
            <v>44816</v>
          </cell>
          <cell r="L943">
            <v>1719</v>
          </cell>
        </row>
        <row r="944">
          <cell r="A944" t="str">
            <v>KEYFINSERV</v>
          </cell>
          <cell r="B944" t="str">
            <v>EQ</v>
          </cell>
          <cell r="C944">
            <v>117.9</v>
          </cell>
          <cell r="D944">
            <v>118</v>
          </cell>
          <cell r="E944">
            <v>115.5</v>
          </cell>
          <cell r="F944">
            <v>115.7</v>
          </cell>
          <cell r="G944">
            <v>115.5</v>
          </cell>
          <cell r="H944">
            <v>117.1</v>
          </cell>
          <cell r="I944">
            <v>3812</v>
          </cell>
          <cell r="J944">
            <v>444877.5</v>
          </cell>
          <cell r="K944">
            <v>44816</v>
          </cell>
          <cell r="L944">
            <v>94</v>
          </cell>
        </row>
        <row r="945">
          <cell r="A945" t="str">
            <v>KHADIM</v>
          </cell>
          <cell r="B945" t="str">
            <v>EQ</v>
          </cell>
          <cell r="C945">
            <v>269.89999999999998</v>
          </cell>
          <cell r="D945">
            <v>273</v>
          </cell>
          <cell r="E945">
            <v>260.5</v>
          </cell>
          <cell r="F945">
            <v>270.39999999999998</v>
          </cell>
          <cell r="G945">
            <v>271.85000000000002</v>
          </cell>
          <cell r="H945">
            <v>265.25</v>
          </cell>
          <cell r="I945">
            <v>45372</v>
          </cell>
          <cell r="J945">
            <v>12202659.300000001</v>
          </cell>
          <cell r="K945">
            <v>44816</v>
          </cell>
          <cell r="L945">
            <v>1173</v>
          </cell>
        </row>
        <row r="946">
          <cell r="A946" t="str">
            <v>KHAICHEM</v>
          </cell>
          <cell r="B946" t="str">
            <v>EQ</v>
          </cell>
          <cell r="C946">
            <v>84.2</v>
          </cell>
          <cell r="D946">
            <v>84.2</v>
          </cell>
          <cell r="E946">
            <v>82.95</v>
          </cell>
          <cell r="F946">
            <v>83.45</v>
          </cell>
          <cell r="G946">
            <v>83.65</v>
          </cell>
          <cell r="H946">
            <v>83.2</v>
          </cell>
          <cell r="I946">
            <v>195844</v>
          </cell>
          <cell r="J946">
            <v>16366541.800000001</v>
          </cell>
          <cell r="K946">
            <v>44816</v>
          </cell>
          <cell r="L946">
            <v>3772</v>
          </cell>
        </row>
        <row r="947">
          <cell r="A947" t="str">
            <v>KHAITANLTD</v>
          </cell>
          <cell r="B947" t="str">
            <v>EQ</v>
          </cell>
          <cell r="C947">
            <v>49.9</v>
          </cell>
          <cell r="D947">
            <v>49.9</v>
          </cell>
          <cell r="E947">
            <v>47.55</v>
          </cell>
          <cell r="F947">
            <v>48.65</v>
          </cell>
          <cell r="G947">
            <v>48.7</v>
          </cell>
          <cell r="H947">
            <v>48.2</v>
          </cell>
          <cell r="I947">
            <v>6470</v>
          </cell>
          <cell r="J947">
            <v>313989.09999999998</v>
          </cell>
          <cell r="K947">
            <v>44816</v>
          </cell>
          <cell r="L947">
            <v>228</v>
          </cell>
        </row>
        <row r="948">
          <cell r="A948" t="str">
            <v>KHANDSE</v>
          </cell>
          <cell r="B948" t="str">
            <v>BE</v>
          </cell>
          <cell r="C948">
            <v>29.9</v>
          </cell>
          <cell r="D948">
            <v>30</v>
          </cell>
          <cell r="E948">
            <v>28.75</v>
          </cell>
          <cell r="F948">
            <v>29.05</v>
          </cell>
          <cell r="G948">
            <v>29.5</v>
          </cell>
          <cell r="H948">
            <v>29.45</v>
          </cell>
          <cell r="I948">
            <v>14372</v>
          </cell>
          <cell r="J948">
            <v>426922.85</v>
          </cell>
          <cell r="K948">
            <v>44816</v>
          </cell>
          <cell r="L948">
            <v>41</v>
          </cell>
        </row>
        <row r="949">
          <cell r="A949" t="str">
            <v>KICL</v>
          </cell>
          <cell r="B949" t="str">
            <v>EQ</v>
          </cell>
          <cell r="C949">
            <v>1835.15</v>
          </cell>
          <cell r="D949">
            <v>1877.7</v>
          </cell>
          <cell r="E949">
            <v>1805.95</v>
          </cell>
          <cell r="F949">
            <v>1848.45</v>
          </cell>
          <cell r="G949">
            <v>1848.8</v>
          </cell>
          <cell r="H949">
            <v>1799.2</v>
          </cell>
          <cell r="I949">
            <v>2410</v>
          </cell>
          <cell r="J949">
            <v>4466985.75</v>
          </cell>
          <cell r="K949">
            <v>44816</v>
          </cell>
          <cell r="L949">
            <v>416</v>
          </cell>
        </row>
        <row r="950">
          <cell r="A950" t="str">
            <v>KILITCH</v>
          </cell>
          <cell r="B950" t="str">
            <v>EQ</v>
          </cell>
          <cell r="C950">
            <v>171.25</v>
          </cell>
          <cell r="D950">
            <v>176</v>
          </cell>
          <cell r="E950">
            <v>168.25</v>
          </cell>
          <cell r="F950">
            <v>174.8</v>
          </cell>
          <cell r="G950">
            <v>174.5</v>
          </cell>
          <cell r="H950">
            <v>171.2</v>
          </cell>
          <cell r="I950">
            <v>13938</v>
          </cell>
          <cell r="J950">
            <v>2416289.2999999998</v>
          </cell>
          <cell r="K950">
            <v>44816</v>
          </cell>
          <cell r="L950">
            <v>414</v>
          </cell>
        </row>
        <row r="951">
          <cell r="A951" t="str">
            <v>KIMS</v>
          </cell>
          <cell r="B951" t="str">
            <v>EQ</v>
          </cell>
          <cell r="C951">
            <v>1294.9000000000001</v>
          </cell>
          <cell r="D951">
            <v>1294.9000000000001</v>
          </cell>
          <cell r="E951">
            <v>1227.05</v>
          </cell>
          <cell r="F951">
            <v>1239.8</v>
          </cell>
          <cell r="G951">
            <v>1241</v>
          </cell>
          <cell r="H951">
            <v>1281.5999999999999</v>
          </cell>
          <cell r="I951">
            <v>362619</v>
          </cell>
          <cell r="J951">
            <v>449944760.94999999</v>
          </cell>
          <cell r="K951">
            <v>44816</v>
          </cell>
          <cell r="L951">
            <v>17546</v>
          </cell>
        </row>
        <row r="952">
          <cell r="A952" t="str">
            <v>KINGFA</v>
          </cell>
          <cell r="B952" t="str">
            <v>EQ</v>
          </cell>
          <cell r="C952">
            <v>1286</v>
          </cell>
          <cell r="D952">
            <v>1309.95</v>
          </cell>
          <cell r="E952">
            <v>1251.95</v>
          </cell>
          <cell r="F952">
            <v>1261.5999999999999</v>
          </cell>
          <cell r="G952">
            <v>1260</v>
          </cell>
          <cell r="H952">
            <v>1295.3499999999999</v>
          </cell>
          <cell r="I952">
            <v>4273</v>
          </cell>
          <cell r="J952">
            <v>5477702.5999999996</v>
          </cell>
          <cell r="K952">
            <v>44816</v>
          </cell>
          <cell r="L952">
            <v>793</v>
          </cell>
        </row>
        <row r="953">
          <cell r="A953" t="str">
            <v>KIOCL</v>
          </cell>
          <cell r="B953" t="str">
            <v>EQ</v>
          </cell>
          <cell r="C953">
            <v>207.5</v>
          </cell>
          <cell r="D953">
            <v>208.25</v>
          </cell>
          <cell r="E953">
            <v>201.2</v>
          </cell>
          <cell r="F953">
            <v>201.9</v>
          </cell>
          <cell r="G953">
            <v>201.2</v>
          </cell>
          <cell r="H953">
            <v>204.45</v>
          </cell>
          <cell r="I953">
            <v>40820</v>
          </cell>
          <cell r="J953">
            <v>8308279.4000000004</v>
          </cell>
          <cell r="K953">
            <v>44816</v>
          </cell>
          <cell r="L953">
            <v>1040</v>
          </cell>
        </row>
        <row r="954">
          <cell r="A954" t="str">
            <v>KIRIINDUS</v>
          </cell>
          <cell r="B954" t="str">
            <v>EQ</v>
          </cell>
          <cell r="C954">
            <v>506.8</v>
          </cell>
          <cell r="D954">
            <v>509.9</v>
          </cell>
          <cell r="E954">
            <v>496</v>
          </cell>
          <cell r="F954">
            <v>498.55</v>
          </cell>
          <cell r="G954">
            <v>496.5</v>
          </cell>
          <cell r="H954">
            <v>506.8</v>
          </cell>
          <cell r="I954">
            <v>75284</v>
          </cell>
          <cell r="J954">
            <v>37626923.649999999</v>
          </cell>
          <cell r="K954">
            <v>44816</v>
          </cell>
          <cell r="L954">
            <v>3190</v>
          </cell>
        </row>
        <row r="955">
          <cell r="A955" t="str">
            <v>KIRLFER</v>
          </cell>
          <cell r="B955" t="str">
            <v>EQ</v>
          </cell>
          <cell r="C955">
            <v>256.5</v>
          </cell>
          <cell r="D955">
            <v>259.14999999999998</v>
          </cell>
          <cell r="E955">
            <v>253.4</v>
          </cell>
          <cell r="F955">
            <v>257.39999999999998</v>
          </cell>
          <cell r="G955">
            <v>256.55</v>
          </cell>
          <cell r="H955">
            <v>255.5</v>
          </cell>
          <cell r="I955">
            <v>142834</v>
          </cell>
          <cell r="J955">
            <v>36642436.899999999</v>
          </cell>
          <cell r="K955">
            <v>44816</v>
          </cell>
          <cell r="L955">
            <v>3048</v>
          </cell>
        </row>
        <row r="956">
          <cell r="A956" t="str">
            <v>KIRLOSBROS</v>
          </cell>
          <cell r="B956" t="str">
            <v>EQ</v>
          </cell>
          <cell r="C956">
            <v>343.85</v>
          </cell>
          <cell r="D956">
            <v>347</v>
          </cell>
          <cell r="E956">
            <v>338.5</v>
          </cell>
          <cell r="F956">
            <v>340.8</v>
          </cell>
          <cell r="G956">
            <v>338.5</v>
          </cell>
          <cell r="H956">
            <v>340.5</v>
          </cell>
          <cell r="I956">
            <v>49373</v>
          </cell>
          <cell r="J956">
            <v>16955788.350000001</v>
          </cell>
          <cell r="K956">
            <v>44816</v>
          </cell>
          <cell r="L956">
            <v>1271</v>
          </cell>
        </row>
        <row r="957">
          <cell r="A957" t="str">
            <v>KIRLOSENG</v>
          </cell>
          <cell r="B957" t="str">
            <v>EQ</v>
          </cell>
          <cell r="C957">
            <v>263</v>
          </cell>
          <cell r="D957">
            <v>264.75</v>
          </cell>
          <cell r="E957">
            <v>248.5</v>
          </cell>
          <cell r="F957">
            <v>249.3</v>
          </cell>
          <cell r="G957">
            <v>250.9</v>
          </cell>
          <cell r="H957">
            <v>263.05</v>
          </cell>
          <cell r="I957">
            <v>620411</v>
          </cell>
          <cell r="J957">
            <v>157550899.09999999</v>
          </cell>
          <cell r="K957">
            <v>44816</v>
          </cell>
          <cell r="L957">
            <v>7792</v>
          </cell>
        </row>
        <row r="958">
          <cell r="A958" t="str">
            <v>KIRLOSIND</v>
          </cell>
          <cell r="B958" t="str">
            <v>EQ</v>
          </cell>
          <cell r="C958">
            <v>1740</v>
          </cell>
          <cell r="D958">
            <v>1740</v>
          </cell>
          <cell r="E958">
            <v>1620.55</v>
          </cell>
          <cell r="F958">
            <v>1640.05</v>
          </cell>
          <cell r="G958">
            <v>1631</v>
          </cell>
          <cell r="H958">
            <v>1685.65</v>
          </cell>
          <cell r="I958">
            <v>8103</v>
          </cell>
          <cell r="J958">
            <v>13397679.800000001</v>
          </cell>
          <cell r="K958">
            <v>44816</v>
          </cell>
          <cell r="L958">
            <v>1665</v>
          </cell>
        </row>
        <row r="959">
          <cell r="A959" t="str">
            <v>KITEX</v>
          </cell>
          <cell r="B959" t="str">
            <v>EQ</v>
          </cell>
          <cell r="C959">
            <v>230</v>
          </cell>
          <cell r="D959">
            <v>231.4</v>
          </cell>
          <cell r="E959">
            <v>227.15</v>
          </cell>
          <cell r="F959">
            <v>228.3</v>
          </cell>
          <cell r="G959">
            <v>228.7</v>
          </cell>
          <cell r="H959">
            <v>229.5</v>
          </cell>
          <cell r="I959">
            <v>156055</v>
          </cell>
          <cell r="J959">
            <v>35728843.700000003</v>
          </cell>
          <cell r="K959">
            <v>44816</v>
          </cell>
          <cell r="L959">
            <v>2070</v>
          </cell>
        </row>
        <row r="960">
          <cell r="A960" t="str">
            <v>KKCL</v>
          </cell>
          <cell r="B960" t="str">
            <v>EQ</v>
          </cell>
          <cell r="C960">
            <v>427</v>
          </cell>
          <cell r="D960">
            <v>434.2</v>
          </cell>
          <cell r="E960">
            <v>419</v>
          </cell>
          <cell r="F960">
            <v>431.6</v>
          </cell>
          <cell r="G960">
            <v>434</v>
          </cell>
          <cell r="H960">
            <v>428.1</v>
          </cell>
          <cell r="I960">
            <v>227204</v>
          </cell>
          <cell r="J960">
            <v>97239102.349999994</v>
          </cell>
          <cell r="K960">
            <v>44816</v>
          </cell>
          <cell r="L960">
            <v>5727</v>
          </cell>
        </row>
        <row r="961">
          <cell r="A961" t="str">
            <v>KMSUGAR</v>
          </cell>
          <cell r="B961" t="str">
            <v>EQ</v>
          </cell>
          <cell r="C961">
            <v>29</v>
          </cell>
          <cell r="D961">
            <v>29.3</v>
          </cell>
          <cell r="E961">
            <v>28.45</v>
          </cell>
          <cell r="F961">
            <v>29.05</v>
          </cell>
          <cell r="G961">
            <v>29</v>
          </cell>
          <cell r="H961">
            <v>28.75</v>
          </cell>
          <cell r="I961">
            <v>219559</v>
          </cell>
          <cell r="J961">
            <v>6321457.1500000004</v>
          </cell>
          <cell r="K961">
            <v>44816</v>
          </cell>
          <cell r="L961">
            <v>1053</v>
          </cell>
        </row>
        <row r="962">
          <cell r="A962" t="str">
            <v>KNRCON</v>
          </cell>
          <cell r="B962" t="str">
            <v>EQ</v>
          </cell>
          <cell r="C962">
            <v>254</v>
          </cell>
          <cell r="D962">
            <v>255.4</v>
          </cell>
          <cell r="E962">
            <v>231</v>
          </cell>
          <cell r="F962">
            <v>249.1</v>
          </cell>
          <cell r="G962">
            <v>249.8</v>
          </cell>
          <cell r="H962">
            <v>254.15</v>
          </cell>
          <cell r="I962">
            <v>2370108</v>
          </cell>
          <cell r="J962">
            <v>584174347.04999995</v>
          </cell>
          <cell r="K962">
            <v>44816</v>
          </cell>
          <cell r="L962">
            <v>70452</v>
          </cell>
        </row>
        <row r="963">
          <cell r="A963" t="str">
            <v>KOHINOOR</v>
          </cell>
          <cell r="B963" t="str">
            <v>BE</v>
          </cell>
          <cell r="C963">
            <v>72.45</v>
          </cell>
          <cell r="D963">
            <v>72.5</v>
          </cell>
          <cell r="E963">
            <v>68.599999999999994</v>
          </cell>
          <cell r="F963">
            <v>70.5</v>
          </cell>
          <cell r="G963">
            <v>70.5</v>
          </cell>
          <cell r="H963">
            <v>71.75</v>
          </cell>
          <cell r="I963">
            <v>292531</v>
          </cell>
          <cell r="J963">
            <v>20851927.149999999</v>
          </cell>
          <cell r="K963">
            <v>44816</v>
          </cell>
          <cell r="L963">
            <v>1556</v>
          </cell>
        </row>
        <row r="964">
          <cell r="A964" t="str">
            <v>KOKUYOCMLN</v>
          </cell>
          <cell r="B964" t="str">
            <v>EQ</v>
          </cell>
          <cell r="C964">
            <v>75.900000000000006</v>
          </cell>
          <cell r="D964">
            <v>75.900000000000006</v>
          </cell>
          <cell r="E964">
            <v>74.05</v>
          </cell>
          <cell r="F964">
            <v>74.7</v>
          </cell>
          <cell r="G964">
            <v>74.75</v>
          </cell>
          <cell r="H964">
            <v>75.2</v>
          </cell>
          <cell r="I964">
            <v>292046</v>
          </cell>
          <cell r="J964">
            <v>21783839.550000001</v>
          </cell>
          <cell r="K964">
            <v>44816</v>
          </cell>
          <cell r="L964">
            <v>2595</v>
          </cell>
        </row>
        <row r="965">
          <cell r="A965" t="str">
            <v>KOLTEPATIL</v>
          </cell>
          <cell r="B965" t="str">
            <v>EQ</v>
          </cell>
          <cell r="C965">
            <v>351.7</v>
          </cell>
          <cell r="D965">
            <v>370.9</v>
          </cell>
          <cell r="E965">
            <v>351.1</v>
          </cell>
          <cell r="F965">
            <v>359.45</v>
          </cell>
          <cell r="G965">
            <v>360</v>
          </cell>
          <cell r="H965">
            <v>349.9</v>
          </cell>
          <cell r="I965">
            <v>679552</v>
          </cell>
          <cell r="J965">
            <v>246111562.94999999</v>
          </cell>
          <cell r="K965">
            <v>44816</v>
          </cell>
          <cell r="L965">
            <v>16500</v>
          </cell>
        </row>
        <row r="966">
          <cell r="A966" t="str">
            <v>KOPRAN</v>
          </cell>
          <cell r="B966" t="str">
            <v>EQ</v>
          </cell>
          <cell r="C966">
            <v>177.9</v>
          </cell>
          <cell r="D966">
            <v>178.7</v>
          </cell>
          <cell r="E966">
            <v>174.25</v>
          </cell>
          <cell r="F966">
            <v>175.5</v>
          </cell>
          <cell r="G966">
            <v>175.4</v>
          </cell>
          <cell r="H966">
            <v>173.75</v>
          </cell>
          <cell r="I966">
            <v>114356</v>
          </cell>
          <cell r="J966">
            <v>20185652.75</v>
          </cell>
          <cell r="K966">
            <v>44816</v>
          </cell>
          <cell r="L966">
            <v>2271</v>
          </cell>
        </row>
        <row r="967">
          <cell r="A967" t="str">
            <v>KOTAKALPHA</v>
          </cell>
          <cell r="B967" t="str">
            <v>EQ</v>
          </cell>
          <cell r="C967">
            <v>30.96</v>
          </cell>
          <cell r="D967">
            <v>30.96</v>
          </cell>
          <cell r="E967">
            <v>30.6</v>
          </cell>
          <cell r="F967">
            <v>30.8</v>
          </cell>
          <cell r="G967">
            <v>30.9</v>
          </cell>
          <cell r="H967">
            <v>30.59</v>
          </cell>
          <cell r="I967">
            <v>282619</v>
          </cell>
          <cell r="J967">
            <v>8722277.9900000002</v>
          </cell>
          <cell r="K967">
            <v>44816</v>
          </cell>
          <cell r="L967">
            <v>787</v>
          </cell>
        </row>
        <row r="968">
          <cell r="A968" t="str">
            <v>KOTAKBANK</v>
          </cell>
          <cell r="B968" t="str">
            <v>EQ</v>
          </cell>
          <cell r="C968">
            <v>1925</v>
          </cell>
          <cell r="D968">
            <v>1944</v>
          </cell>
          <cell r="E968">
            <v>1917.75</v>
          </cell>
          <cell r="F968">
            <v>1924</v>
          </cell>
          <cell r="G968">
            <v>1924.35</v>
          </cell>
          <cell r="H968">
            <v>1926.35</v>
          </cell>
          <cell r="I968">
            <v>1483681</v>
          </cell>
          <cell r="J968">
            <v>2866077482.3499999</v>
          </cell>
          <cell r="K968">
            <v>44816</v>
          </cell>
          <cell r="L968">
            <v>64869</v>
          </cell>
        </row>
        <row r="969">
          <cell r="A969" t="str">
            <v>KOTAKBKETF</v>
          </cell>
          <cell r="B969" t="str">
            <v>EQ</v>
          </cell>
          <cell r="C969">
            <v>413.29</v>
          </cell>
          <cell r="D969">
            <v>413.29</v>
          </cell>
          <cell r="E969">
            <v>410.5</v>
          </cell>
          <cell r="F969">
            <v>411.74</v>
          </cell>
          <cell r="G969">
            <v>411.75</v>
          </cell>
          <cell r="H969">
            <v>410.86</v>
          </cell>
          <cell r="I969">
            <v>211280</v>
          </cell>
          <cell r="J969">
            <v>87043442.170000002</v>
          </cell>
          <cell r="K969">
            <v>44816</v>
          </cell>
          <cell r="L969">
            <v>4184</v>
          </cell>
        </row>
        <row r="970">
          <cell r="A970" t="str">
            <v>KOTAKCONS</v>
          </cell>
          <cell r="B970" t="str">
            <v>EQ</v>
          </cell>
          <cell r="C970">
            <v>79.599999999999994</v>
          </cell>
          <cell r="D970">
            <v>80.150000000000006</v>
          </cell>
          <cell r="E970">
            <v>79.3</v>
          </cell>
          <cell r="F970">
            <v>80.14</v>
          </cell>
          <cell r="G970">
            <v>80.14</v>
          </cell>
          <cell r="H970">
            <v>79.599999999999994</v>
          </cell>
          <cell r="I970">
            <v>296</v>
          </cell>
          <cell r="J970">
            <v>23648.12</v>
          </cell>
          <cell r="K970">
            <v>44816</v>
          </cell>
          <cell r="L970">
            <v>22</v>
          </cell>
        </row>
        <row r="971">
          <cell r="A971" t="str">
            <v>KOTAKGOLD</v>
          </cell>
          <cell r="B971" t="str">
            <v>EQ</v>
          </cell>
          <cell r="C971">
            <v>40</v>
          </cell>
          <cell r="D971">
            <v>43.86</v>
          </cell>
          <cell r="E971">
            <v>40</v>
          </cell>
          <cell r="F971">
            <v>43.62</v>
          </cell>
          <cell r="G971">
            <v>43.65</v>
          </cell>
          <cell r="H971">
            <v>43.93</v>
          </cell>
          <cell r="I971">
            <v>296817</v>
          </cell>
          <cell r="J971">
            <v>12952900.65</v>
          </cell>
          <cell r="K971">
            <v>44816</v>
          </cell>
          <cell r="L971">
            <v>956</v>
          </cell>
        </row>
        <row r="972">
          <cell r="A972" t="str">
            <v>KOTAKIT</v>
          </cell>
          <cell r="B972" t="str">
            <v>EQ</v>
          </cell>
          <cell r="C972">
            <v>29.87</v>
          </cell>
          <cell r="D972">
            <v>30.18</v>
          </cell>
          <cell r="E972">
            <v>29.66</v>
          </cell>
          <cell r="F972">
            <v>29.98</v>
          </cell>
          <cell r="G972">
            <v>29.9</v>
          </cell>
          <cell r="H972">
            <v>29.47</v>
          </cell>
          <cell r="I972">
            <v>15907122</v>
          </cell>
          <cell r="J972">
            <v>477995827.06</v>
          </cell>
          <cell r="K972">
            <v>44816</v>
          </cell>
          <cell r="L972">
            <v>881</v>
          </cell>
        </row>
        <row r="973">
          <cell r="A973" t="str">
            <v>KOTAKLOVOL</v>
          </cell>
          <cell r="B973" t="str">
            <v>EQ</v>
          </cell>
          <cell r="C973">
            <v>13.84</v>
          </cell>
          <cell r="D973">
            <v>14.1</v>
          </cell>
          <cell r="E973">
            <v>13.15</v>
          </cell>
          <cell r="F973">
            <v>13.5</v>
          </cell>
          <cell r="G973">
            <v>13.5</v>
          </cell>
          <cell r="H973">
            <v>13.44</v>
          </cell>
          <cell r="I973">
            <v>12070</v>
          </cell>
          <cell r="J973">
            <v>161611.99</v>
          </cell>
          <cell r="K973">
            <v>44816</v>
          </cell>
          <cell r="L973">
            <v>151</v>
          </cell>
        </row>
        <row r="974">
          <cell r="A974" t="str">
            <v>KOTAKMID50</v>
          </cell>
          <cell r="B974" t="str">
            <v>EQ</v>
          </cell>
          <cell r="C974">
            <v>88.89</v>
          </cell>
          <cell r="D974">
            <v>89.5</v>
          </cell>
          <cell r="E974">
            <v>87.7</v>
          </cell>
          <cell r="F974">
            <v>89.29</v>
          </cell>
          <cell r="G974">
            <v>88.5</v>
          </cell>
          <cell r="H974">
            <v>88.67</v>
          </cell>
          <cell r="I974">
            <v>2760</v>
          </cell>
          <cell r="J974">
            <v>243982.39</v>
          </cell>
          <cell r="K974">
            <v>44816</v>
          </cell>
          <cell r="L974">
            <v>88</v>
          </cell>
        </row>
        <row r="975">
          <cell r="A975" t="str">
            <v>KOTAKMNC</v>
          </cell>
          <cell r="B975" t="str">
            <v>EQ</v>
          </cell>
          <cell r="C975">
            <v>19.7</v>
          </cell>
          <cell r="D975">
            <v>20</v>
          </cell>
          <cell r="E975">
            <v>19.7</v>
          </cell>
          <cell r="F975">
            <v>19.8</v>
          </cell>
          <cell r="G975">
            <v>19.8</v>
          </cell>
          <cell r="H975">
            <v>19.7</v>
          </cell>
          <cell r="I975">
            <v>4001</v>
          </cell>
          <cell r="J975">
            <v>79564.91</v>
          </cell>
          <cell r="K975">
            <v>44816</v>
          </cell>
          <cell r="L975">
            <v>42</v>
          </cell>
        </row>
        <row r="976">
          <cell r="A976" t="str">
            <v>KOTAKNIFTY</v>
          </cell>
          <cell r="B976" t="str">
            <v>EQ</v>
          </cell>
          <cell r="C976">
            <v>190.89</v>
          </cell>
          <cell r="D976">
            <v>191.25</v>
          </cell>
          <cell r="E976">
            <v>189.72</v>
          </cell>
          <cell r="F976">
            <v>190.82</v>
          </cell>
          <cell r="G976">
            <v>190.85</v>
          </cell>
          <cell r="H976">
            <v>189.69</v>
          </cell>
          <cell r="I976">
            <v>17146</v>
          </cell>
          <cell r="J976">
            <v>3272078.67</v>
          </cell>
          <cell r="K976">
            <v>44816</v>
          </cell>
          <cell r="L976">
            <v>459</v>
          </cell>
        </row>
        <row r="977">
          <cell r="A977" t="str">
            <v>KOTAKNV20</v>
          </cell>
          <cell r="B977" t="str">
            <v>EQ</v>
          </cell>
          <cell r="C977">
            <v>98.62</v>
          </cell>
          <cell r="D977">
            <v>99.75</v>
          </cell>
          <cell r="E977">
            <v>98.62</v>
          </cell>
          <cell r="F977">
            <v>99.27</v>
          </cell>
          <cell r="G977">
            <v>99.45</v>
          </cell>
          <cell r="H977">
            <v>98.62</v>
          </cell>
          <cell r="I977">
            <v>12522</v>
          </cell>
          <cell r="J977">
            <v>1243991.28</v>
          </cell>
          <cell r="K977">
            <v>44816</v>
          </cell>
          <cell r="L977">
            <v>343</v>
          </cell>
        </row>
        <row r="978">
          <cell r="A978" t="str">
            <v>KOTAKPSUBK</v>
          </cell>
          <cell r="B978" t="str">
            <v>EQ</v>
          </cell>
          <cell r="C978">
            <v>315.98</v>
          </cell>
          <cell r="D978">
            <v>317</v>
          </cell>
          <cell r="E978">
            <v>312.11</v>
          </cell>
          <cell r="F978">
            <v>316.2</v>
          </cell>
          <cell r="G978">
            <v>316.94</v>
          </cell>
          <cell r="H978">
            <v>312.10000000000002</v>
          </cell>
          <cell r="I978">
            <v>171867</v>
          </cell>
          <cell r="J978">
            <v>54197440.640000001</v>
          </cell>
          <cell r="K978">
            <v>44816</v>
          </cell>
          <cell r="L978">
            <v>2200</v>
          </cell>
        </row>
        <row r="979">
          <cell r="A979" t="str">
            <v>KOTARISUG</v>
          </cell>
          <cell r="B979" t="str">
            <v>EQ</v>
          </cell>
          <cell r="C979">
            <v>41.5</v>
          </cell>
          <cell r="D979">
            <v>42.15</v>
          </cell>
          <cell r="E979">
            <v>40.700000000000003</v>
          </cell>
          <cell r="F979">
            <v>41</v>
          </cell>
          <cell r="G979">
            <v>40.799999999999997</v>
          </cell>
          <cell r="H979">
            <v>41</v>
          </cell>
          <cell r="I979">
            <v>251542</v>
          </cell>
          <cell r="J979">
            <v>10400985.6</v>
          </cell>
          <cell r="K979">
            <v>44816</v>
          </cell>
          <cell r="L979">
            <v>1691</v>
          </cell>
        </row>
        <row r="980">
          <cell r="A980" t="str">
            <v>KOTHARIPET</v>
          </cell>
          <cell r="B980" t="str">
            <v>EQ</v>
          </cell>
          <cell r="C980">
            <v>78.95</v>
          </cell>
          <cell r="D980">
            <v>78.95</v>
          </cell>
          <cell r="E980">
            <v>77</v>
          </cell>
          <cell r="F980">
            <v>78.25</v>
          </cell>
          <cell r="G980">
            <v>78.5</v>
          </cell>
          <cell r="H980">
            <v>77.8</v>
          </cell>
          <cell r="I980">
            <v>52642</v>
          </cell>
          <cell r="J980">
            <v>4110344.5</v>
          </cell>
          <cell r="K980">
            <v>44816</v>
          </cell>
          <cell r="L980">
            <v>824</v>
          </cell>
        </row>
        <row r="981">
          <cell r="A981" t="str">
            <v>KOTHARIPRO</v>
          </cell>
          <cell r="B981" t="str">
            <v>EQ</v>
          </cell>
          <cell r="C981">
            <v>144.94999999999999</v>
          </cell>
          <cell r="D981">
            <v>146.85</v>
          </cell>
          <cell r="E981">
            <v>135.1</v>
          </cell>
          <cell r="F981">
            <v>135.94999999999999</v>
          </cell>
          <cell r="G981">
            <v>136.44999999999999</v>
          </cell>
          <cell r="H981">
            <v>142.05000000000001</v>
          </cell>
          <cell r="I981">
            <v>21248</v>
          </cell>
          <cell r="J981">
            <v>2952516.2</v>
          </cell>
          <cell r="K981">
            <v>44816</v>
          </cell>
          <cell r="L981">
            <v>363</v>
          </cell>
        </row>
        <row r="982">
          <cell r="A982" t="str">
            <v>KOVAI</v>
          </cell>
          <cell r="B982" t="str">
            <v>EQ</v>
          </cell>
          <cell r="C982">
            <v>1596.45</v>
          </cell>
          <cell r="D982">
            <v>1619.9</v>
          </cell>
          <cell r="E982">
            <v>1540</v>
          </cell>
          <cell r="F982">
            <v>1548.35</v>
          </cell>
          <cell r="G982">
            <v>1550</v>
          </cell>
          <cell r="H982">
            <v>1567.1</v>
          </cell>
          <cell r="I982">
            <v>4595</v>
          </cell>
          <cell r="J982">
            <v>7207264.9000000004</v>
          </cell>
          <cell r="K982">
            <v>44816</v>
          </cell>
          <cell r="L982">
            <v>876</v>
          </cell>
        </row>
        <row r="983">
          <cell r="A983" t="str">
            <v>KPIGREEN</v>
          </cell>
          <cell r="B983" t="str">
            <v>EQ</v>
          </cell>
          <cell r="C983">
            <v>926</v>
          </cell>
          <cell r="D983">
            <v>928.15</v>
          </cell>
          <cell r="E983">
            <v>892.55</v>
          </cell>
          <cell r="F983">
            <v>900</v>
          </cell>
          <cell r="G983">
            <v>899.9</v>
          </cell>
          <cell r="H983">
            <v>912.05</v>
          </cell>
          <cell r="I983">
            <v>116690</v>
          </cell>
          <cell r="J983">
            <v>105564362.84999999</v>
          </cell>
          <cell r="K983">
            <v>44816</v>
          </cell>
          <cell r="L983">
            <v>7478</v>
          </cell>
        </row>
        <row r="984">
          <cell r="A984" t="str">
            <v>KPITTECH</v>
          </cell>
          <cell r="B984" t="str">
            <v>EQ</v>
          </cell>
          <cell r="C984">
            <v>575</v>
          </cell>
          <cell r="D984">
            <v>601.5</v>
          </cell>
          <cell r="E984">
            <v>575</v>
          </cell>
          <cell r="F984">
            <v>593.75</v>
          </cell>
          <cell r="G984">
            <v>595</v>
          </cell>
          <cell r="H984">
            <v>572.95000000000005</v>
          </cell>
          <cell r="I984">
            <v>5154807</v>
          </cell>
          <cell r="J984">
            <v>3053275942.9499998</v>
          </cell>
          <cell r="K984">
            <v>44816</v>
          </cell>
          <cell r="L984">
            <v>100104</v>
          </cell>
        </row>
        <row r="985">
          <cell r="A985" t="str">
            <v>KPRMILL</v>
          </cell>
          <cell r="B985" t="str">
            <v>EQ</v>
          </cell>
          <cell r="C985">
            <v>607.4</v>
          </cell>
          <cell r="D985">
            <v>607.4</v>
          </cell>
          <cell r="E985">
            <v>595</v>
          </cell>
          <cell r="F985">
            <v>597.29999999999995</v>
          </cell>
          <cell r="G985">
            <v>597.20000000000005</v>
          </cell>
          <cell r="H985">
            <v>601.85</v>
          </cell>
          <cell r="I985">
            <v>197157</v>
          </cell>
          <cell r="J985">
            <v>118380551.84999999</v>
          </cell>
          <cell r="K985">
            <v>44816</v>
          </cell>
          <cell r="L985">
            <v>12292</v>
          </cell>
        </row>
        <row r="986">
          <cell r="A986" t="str">
            <v>KRBL</v>
          </cell>
          <cell r="B986" t="str">
            <v>EQ</v>
          </cell>
          <cell r="C986">
            <v>305</v>
          </cell>
          <cell r="D986">
            <v>323.8</v>
          </cell>
          <cell r="E986">
            <v>304</v>
          </cell>
          <cell r="F986">
            <v>320.85000000000002</v>
          </cell>
          <cell r="G986">
            <v>319.95</v>
          </cell>
          <cell r="H986">
            <v>303.60000000000002</v>
          </cell>
          <cell r="I986">
            <v>1035768</v>
          </cell>
          <cell r="J986">
            <v>326928748.60000002</v>
          </cell>
          <cell r="K986">
            <v>44816</v>
          </cell>
          <cell r="L986">
            <v>11615</v>
          </cell>
        </row>
        <row r="987">
          <cell r="A987" t="str">
            <v>KREBSBIO</v>
          </cell>
          <cell r="B987" t="str">
            <v>EQ</v>
          </cell>
          <cell r="C987">
            <v>126.45</v>
          </cell>
          <cell r="D987">
            <v>126.75</v>
          </cell>
          <cell r="E987">
            <v>121.05</v>
          </cell>
          <cell r="F987">
            <v>121.85</v>
          </cell>
          <cell r="G987">
            <v>122.1</v>
          </cell>
          <cell r="H987">
            <v>124.6</v>
          </cell>
          <cell r="I987">
            <v>26079</v>
          </cell>
          <cell r="J987">
            <v>3213361.8</v>
          </cell>
          <cell r="K987">
            <v>44816</v>
          </cell>
          <cell r="L987">
            <v>591</v>
          </cell>
        </row>
        <row r="988">
          <cell r="A988" t="str">
            <v>KRIDHANINF</v>
          </cell>
          <cell r="B988" t="str">
            <v>EQ</v>
          </cell>
          <cell r="C988">
            <v>4.2</v>
          </cell>
          <cell r="D988">
            <v>4.45</v>
          </cell>
          <cell r="E988">
            <v>4.2</v>
          </cell>
          <cell r="F988">
            <v>4.25</v>
          </cell>
          <cell r="G988">
            <v>4.25</v>
          </cell>
          <cell r="H988">
            <v>4.3</v>
          </cell>
          <cell r="I988">
            <v>101611</v>
          </cell>
          <cell r="J988">
            <v>437227.35</v>
          </cell>
          <cell r="K988">
            <v>44816</v>
          </cell>
          <cell r="L988">
            <v>238</v>
          </cell>
        </row>
        <row r="989">
          <cell r="A989" t="str">
            <v>KRISHANA</v>
          </cell>
          <cell r="B989" t="str">
            <v>EQ</v>
          </cell>
          <cell r="C989">
            <v>338.9</v>
          </cell>
          <cell r="D989">
            <v>346.75</v>
          </cell>
          <cell r="E989">
            <v>333</v>
          </cell>
          <cell r="F989">
            <v>343.75</v>
          </cell>
          <cell r="G989">
            <v>345</v>
          </cell>
          <cell r="H989">
            <v>331.1</v>
          </cell>
          <cell r="I989">
            <v>46035</v>
          </cell>
          <cell r="J989">
            <v>15677041.65</v>
          </cell>
          <cell r="K989">
            <v>44816</v>
          </cell>
          <cell r="L989">
            <v>860</v>
          </cell>
        </row>
        <row r="990">
          <cell r="A990" t="str">
            <v>KRITI</v>
          </cell>
          <cell r="B990" t="str">
            <v>EQ</v>
          </cell>
          <cell r="C990">
            <v>85.05</v>
          </cell>
          <cell r="D990">
            <v>88.5</v>
          </cell>
          <cell r="E990">
            <v>84.5</v>
          </cell>
          <cell r="F990">
            <v>85.05</v>
          </cell>
          <cell r="G990">
            <v>84.9</v>
          </cell>
          <cell r="H990">
            <v>84.25</v>
          </cell>
          <cell r="I990">
            <v>42758</v>
          </cell>
          <cell r="J990">
            <v>3682154.8</v>
          </cell>
          <cell r="K990">
            <v>44816</v>
          </cell>
          <cell r="L990">
            <v>1083</v>
          </cell>
        </row>
        <row r="991">
          <cell r="A991" t="str">
            <v>KRITIKA</v>
          </cell>
          <cell r="B991" t="str">
            <v>EQ</v>
          </cell>
          <cell r="C991">
            <v>43.25</v>
          </cell>
          <cell r="D991">
            <v>43.25</v>
          </cell>
          <cell r="E991">
            <v>43.1</v>
          </cell>
          <cell r="F991">
            <v>43.2</v>
          </cell>
          <cell r="G991">
            <v>43.25</v>
          </cell>
          <cell r="H991">
            <v>41.2</v>
          </cell>
          <cell r="I991">
            <v>4054642</v>
          </cell>
          <cell r="J991">
            <v>175237545.65000001</v>
          </cell>
          <cell r="K991">
            <v>44816</v>
          </cell>
          <cell r="L991">
            <v>15397</v>
          </cell>
        </row>
        <row r="992">
          <cell r="A992" t="str">
            <v>KRSNAA</v>
          </cell>
          <cell r="B992" t="str">
            <v>EQ</v>
          </cell>
          <cell r="C992">
            <v>518.54999999999995</v>
          </cell>
          <cell r="D992">
            <v>518.54999999999995</v>
          </cell>
          <cell r="E992">
            <v>509.45</v>
          </cell>
          <cell r="F992">
            <v>514.20000000000005</v>
          </cell>
          <cell r="G992">
            <v>514.79999999999995</v>
          </cell>
          <cell r="H992">
            <v>511.55</v>
          </cell>
          <cell r="I992">
            <v>141582</v>
          </cell>
          <cell r="J992">
            <v>72530633.700000003</v>
          </cell>
          <cell r="K992">
            <v>44816</v>
          </cell>
          <cell r="L992">
            <v>1796</v>
          </cell>
        </row>
        <row r="993">
          <cell r="A993" t="str">
            <v>KSB</v>
          </cell>
          <cell r="B993" t="str">
            <v>EQ</v>
          </cell>
          <cell r="C993">
            <v>2027.85</v>
          </cell>
          <cell r="D993">
            <v>2058.5</v>
          </cell>
          <cell r="E993">
            <v>2005.05</v>
          </cell>
          <cell r="F993">
            <v>2032.9</v>
          </cell>
          <cell r="G993">
            <v>2030</v>
          </cell>
          <cell r="H993">
            <v>2027.85</v>
          </cell>
          <cell r="I993">
            <v>20512</v>
          </cell>
          <cell r="J993">
            <v>41753620.399999999</v>
          </cell>
          <cell r="K993">
            <v>44816</v>
          </cell>
          <cell r="L993">
            <v>5184</v>
          </cell>
        </row>
        <row r="994">
          <cell r="A994" t="str">
            <v>KSCL</v>
          </cell>
          <cell r="B994" t="str">
            <v>EQ</v>
          </cell>
          <cell r="C994">
            <v>464.05</v>
          </cell>
          <cell r="D994">
            <v>498</v>
          </cell>
          <cell r="E994">
            <v>460.55</v>
          </cell>
          <cell r="F994">
            <v>472.7</v>
          </cell>
          <cell r="G994">
            <v>474.5</v>
          </cell>
          <cell r="H994">
            <v>460.4</v>
          </cell>
          <cell r="I994">
            <v>452213</v>
          </cell>
          <cell r="J994">
            <v>213952139.5</v>
          </cell>
          <cell r="K994">
            <v>44816</v>
          </cell>
          <cell r="L994">
            <v>10191</v>
          </cell>
        </row>
        <row r="995">
          <cell r="A995" t="str">
            <v>KSHITIJPOL</v>
          </cell>
          <cell r="B995" t="str">
            <v>BE</v>
          </cell>
          <cell r="C995">
            <v>77.8</v>
          </cell>
          <cell r="D995">
            <v>83.25</v>
          </cell>
          <cell r="E995">
            <v>77.5</v>
          </cell>
          <cell r="F995">
            <v>83.25</v>
          </cell>
          <cell r="G995">
            <v>83.25</v>
          </cell>
          <cell r="H995">
            <v>79.3</v>
          </cell>
          <cell r="I995">
            <v>57778</v>
          </cell>
          <cell r="J995">
            <v>4652775.8499999996</v>
          </cell>
          <cell r="K995">
            <v>44816</v>
          </cell>
          <cell r="L995">
            <v>126</v>
          </cell>
        </row>
        <row r="996">
          <cell r="A996" t="str">
            <v>KSL</v>
          </cell>
          <cell r="B996" t="str">
            <v>EQ</v>
          </cell>
          <cell r="C996">
            <v>333.8</v>
          </cell>
          <cell r="D996">
            <v>336</v>
          </cell>
          <cell r="E996">
            <v>331.05</v>
          </cell>
          <cell r="F996">
            <v>333</v>
          </cell>
          <cell r="G996">
            <v>333.4</v>
          </cell>
          <cell r="H996">
            <v>332.1</v>
          </cell>
          <cell r="I996">
            <v>14721</v>
          </cell>
          <cell r="J996">
            <v>4920154.55</v>
          </cell>
          <cell r="K996">
            <v>44816</v>
          </cell>
          <cell r="L996">
            <v>944</v>
          </cell>
        </row>
        <row r="997">
          <cell r="A997" t="str">
            <v>KTKBANK</v>
          </cell>
          <cell r="B997" t="str">
            <v>EQ</v>
          </cell>
          <cell r="C997">
            <v>76.7</v>
          </cell>
          <cell r="D997">
            <v>77.3</v>
          </cell>
          <cell r="E997">
            <v>75.8</v>
          </cell>
          <cell r="F997">
            <v>76.099999999999994</v>
          </cell>
          <cell r="G997">
            <v>76</v>
          </cell>
          <cell r="H997">
            <v>75.849999999999994</v>
          </cell>
          <cell r="I997">
            <v>1314578</v>
          </cell>
          <cell r="J997">
            <v>100582482.15000001</v>
          </cell>
          <cell r="K997">
            <v>44816</v>
          </cell>
          <cell r="L997">
            <v>5168</v>
          </cell>
        </row>
        <row r="998">
          <cell r="A998" t="str">
            <v>KUANTUM</v>
          </cell>
          <cell r="B998" t="str">
            <v>EQ</v>
          </cell>
          <cell r="C998">
            <v>115.4</v>
          </cell>
          <cell r="D998">
            <v>137.30000000000001</v>
          </cell>
          <cell r="E998">
            <v>112.5</v>
          </cell>
          <cell r="F998">
            <v>121.6</v>
          </cell>
          <cell r="G998">
            <v>122.7</v>
          </cell>
          <cell r="H998">
            <v>114.45</v>
          </cell>
          <cell r="I998">
            <v>982461</v>
          </cell>
          <cell r="J998">
            <v>120812595.75</v>
          </cell>
          <cell r="K998">
            <v>44816</v>
          </cell>
          <cell r="L998">
            <v>8459</v>
          </cell>
        </row>
        <row r="999">
          <cell r="A999" t="str">
            <v>L&amp;TFH</v>
          </cell>
          <cell r="B999" t="str">
            <v>EQ</v>
          </cell>
          <cell r="C999">
            <v>79.650000000000006</v>
          </cell>
          <cell r="D999">
            <v>81.400000000000006</v>
          </cell>
          <cell r="E999">
            <v>79.5</v>
          </cell>
          <cell r="F999">
            <v>80.650000000000006</v>
          </cell>
          <cell r="G999">
            <v>80.55</v>
          </cell>
          <cell r="H999">
            <v>79.25</v>
          </cell>
          <cell r="I999">
            <v>4536036</v>
          </cell>
          <cell r="J999">
            <v>365224966.35000002</v>
          </cell>
          <cell r="K999">
            <v>44816</v>
          </cell>
          <cell r="L999">
            <v>16397</v>
          </cell>
        </row>
        <row r="1000">
          <cell r="A1000" t="str">
            <v>LAGNAM</v>
          </cell>
          <cell r="B1000" t="str">
            <v>EQ</v>
          </cell>
          <cell r="C1000">
            <v>79.25</v>
          </cell>
          <cell r="D1000">
            <v>86.2</v>
          </cell>
          <cell r="E1000">
            <v>79.25</v>
          </cell>
          <cell r="F1000">
            <v>82.55</v>
          </cell>
          <cell r="G1000">
            <v>83.5</v>
          </cell>
          <cell r="H1000">
            <v>81.650000000000006</v>
          </cell>
          <cell r="I1000">
            <v>74799</v>
          </cell>
          <cell r="J1000">
            <v>6272029.9500000002</v>
          </cell>
          <cell r="K1000">
            <v>44816</v>
          </cell>
          <cell r="L1000">
            <v>817</v>
          </cell>
        </row>
        <row r="1001">
          <cell r="A1001" t="str">
            <v>LALPATHLAB</v>
          </cell>
          <cell r="B1001" t="str">
            <v>EQ</v>
          </cell>
          <cell r="C1001">
            <v>2532</v>
          </cell>
          <cell r="D1001">
            <v>2532</v>
          </cell>
          <cell r="E1001">
            <v>2490</v>
          </cell>
          <cell r="F1001">
            <v>2496.1</v>
          </cell>
          <cell r="G1001">
            <v>2491.5</v>
          </cell>
          <cell r="H1001">
            <v>2532.0500000000002</v>
          </cell>
          <cell r="I1001">
            <v>138021</v>
          </cell>
          <cell r="J1001">
            <v>346124959.19999999</v>
          </cell>
          <cell r="K1001">
            <v>44816</v>
          </cell>
          <cell r="L1001">
            <v>8680</v>
          </cell>
        </row>
        <row r="1002">
          <cell r="A1002" t="str">
            <v>LAMBODHARA</v>
          </cell>
          <cell r="B1002" t="str">
            <v>EQ</v>
          </cell>
          <cell r="C1002">
            <v>111.8</v>
          </cell>
          <cell r="D1002">
            <v>111.8</v>
          </cell>
          <cell r="E1002">
            <v>106</v>
          </cell>
          <cell r="F1002">
            <v>108.4</v>
          </cell>
          <cell r="G1002">
            <v>108.5</v>
          </cell>
          <cell r="H1002">
            <v>111</v>
          </cell>
          <cell r="I1002">
            <v>48385</v>
          </cell>
          <cell r="J1002">
            <v>5255181.05</v>
          </cell>
          <cell r="K1002">
            <v>44816</v>
          </cell>
          <cell r="L1002">
            <v>1366</v>
          </cell>
        </row>
        <row r="1003">
          <cell r="A1003" t="str">
            <v>LANCER</v>
          </cell>
          <cell r="B1003" t="str">
            <v>EQ</v>
          </cell>
          <cell r="C1003">
            <v>260.95</v>
          </cell>
          <cell r="D1003">
            <v>266.89999999999998</v>
          </cell>
          <cell r="E1003">
            <v>256.75</v>
          </cell>
          <cell r="F1003">
            <v>258.10000000000002</v>
          </cell>
          <cell r="G1003">
            <v>262.8</v>
          </cell>
          <cell r="H1003">
            <v>256.89999999999998</v>
          </cell>
          <cell r="I1003">
            <v>383039</v>
          </cell>
          <cell r="J1003">
            <v>99616605.75</v>
          </cell>
          <cell r="K1003">
            <v>44816</v>
          </cell>
          <cell r="L1003">
            <v>10200</v>
          </cell>
        </row>
        <row r="1004">
          <cell r="A1004" t="str">
            <v>LAOPALA</v>
          </cell>
          <cell r="B1004" t="str">
            <v>EQ</v>
          </cell>
          <cell r="C1004">
            <v>342.5</v>
          </cell>
          <cell r="D1004">
            <v>360.75</v>
          </cell>
          <cell r="E1004">
            <v>342</v>
          </cell>
          <cell r="F1004">
            <v>352.6</v>
          </cell>
          <cell r="G1004">
            <v>351.55</v>
          </cell>
          <cell r="H1004">
            <v>340.5</v>
          </cell>
          <cell r="I1004">
            <v>540324</v>
          </cell>
          <cell r="J1004">
            <v>191387198.09999999</v>
          </cell>
          <cell r="K1004">
            <v>44816</v>
          </cell>
          <cell r="L1004">
            <v>15353</v>
          </cell>
        </row>
        <row r="1005">
          <cell r="A1005" t="str">
            <v>LASA</v>
          </cell>
          <cell r="B1005" t="str">
            <v>BE</v>
          </cell>
          <cell r="C1005">
            <v>38.950000000000003</v>
          </cell>
          <cell r="D1005">
            <v>39.4</v>
          </cell>
          <cell r="E1005">
            <v>37.1</v>
          </cell>
          <cell r="F1005">
            <v>38.1</v>
          </cell>
          <cell r="G1005">
            <v>38.049999999999997</v>
          </cell>
          <cell r="H1005">
            <v>38.549999999999997</v>
          </cell>
          <cell r="I1005">
            <v>54092</v>
          </cell>
          <cell r="J1005">
            <v>2080520.9</v>
          </cell>
          <cell r="K1005">
            <v>44816</v>
          </cell>
          <cell r="L1005">
            <v>334</v>
          </cell>
        </row>
        <row r="1006">
          <cell r="A1006" t="str">
            <v>LATENTVIEW</v>
          </cell>
          <cell r="B1006" t="str">
            <v>EQ</v>
          </cell>
          <cell r="C1006">
            <v>406.35</v>
          </cell>
          <cell r="D1006">
            <v>421.45</v>
          </cell>
          <cell r="E1006">
            <v>404.4</v>
          </cell>
          <cell r="F1006">
            <v>412.55</v>
          </cell>
          <cell r="G1006">
            <v>411.9</v>
          </cell>
          <cell r="H1006">
            <v>403.3</v>
          </cell>
          <cell r="I1006">
            <v>1868815</v>
          </cell>
          <cell r="J1006">
            <v>771745704.29999995</v>
          </cell>
          <cell r="K1006">
            <v>44816</v>
          </cell>
          <cell r="L1006">
            <v>34561</v>
          </cell>
        </row>
        <row r="1007">
          <cell r="A1007" t="str">
            <v>LAURUSLABS</v>
          </cell>
          <cell r="B1007" t="str">
            <v>EQ</v>
          </cell>
          <cell r="C1007">
            <v>558.20000000000005</v>
          </cell>
          <cell r="D1007">
            <v>558.65</v>
          </cell>
          <cell r="E1007">
            <v>544.9</v>
          </cell>
          <cell r="F1007">
            <v>546.70000000000005</v>
          </cell>
          <cell r="G1007">
            <v>547.9</v>
          </cell>
          <cell r="H1007">
            <v>555.45000000000005</v>
          </cell>
          <cell r="I1007">
            <v>1122516</v>
          </cell>
          <cell r="J1007">
            <v>617525669.5</v>
          </cell>
          <cell r="K1007">
            <v>44816</v>
          </cell>
          <cell r="L1007">
            <v>15605</v>
          </cell>
        </row>
        <row r="1008">
          <cell r="A1008" t="str">
            <v>LAXMICOT</v>
          </cell>
          <cell r="B1008" t="str">
            <v>EQ</v>
          </cell>
          <cell r="C1008">
            <v>25.2</v>
          </cell>
          <cell r="D1008">
            <v>25.5</v>
          </cell>
          <cell r="E1008">
            <v>24.25</v>
          </cell>
          <cell r="F1008">
            <v>24.6</v>
          </cell>
          <cell r="G1008">
            <v>24.55</v>
          </cell>
          <cell r="H1008">
            <v>24.5</v>
          </cell>
          <cell r="I1008">
            <v>34785</v>
          </cell>
          <cell r="J1008">
            <v>866488.3</v>
          </cell>
          <cell r="K1008">
            <v>44816</v>
          </cell>
          <cell r="L1008">
            <v>191</v>
          </cell>
        </row>
        <row r="1009">
          <cell r="A1009" t="str">
            <v>LAXMIMACH</v>
          </cell>
          <cell r="B1009" t="str">
            <v>EQ</v>
          </cell>
          <cell r="C1009">
            <v>12842</v>
          </cell>
          <cell r="D1009">
            <v>13020</v>
          </cell>
          <cell r="E1009">
            <v>12711.5</v>
          </cell>
          <cell r="F1009">
            <v>12902.15</v>
          </cell>
          <cell r="G1009">
            <v>12853</v>
          </cell>
          <cell r="H1009">
            <v>12831.5</v>
          </cell>
          <cell r="I1009">
            <v>4760</v>
          </cell>
          <cell r="J1009">
            <v>61682512.600000001</v>
          </cell>
          <cell r="K1009">
            <v>44816</v>
          </cell>
          <cell r="L1009">
            <v>1303</v>
          </cell>
        </row>
        <row r="1010">
          <cell r="A1010" t="str">
            <v>LCCINFOTEC</v>
          </cell>
          <cell r="B1010" t="str">
            <v>EQ</v>
          </cell>
          <cell r="C1010">
            <v>3.15</v>
          </cell>
          <cell r="D1010">
            <v>3.2</v>
          </cell>
          <cell r="E1010">
            <v>3</v>
          </cell>
          <cell r="F1010">
            <v>3.1</v>
          </cell>
          <cell r="G1010">
            <v>3.1</v>
          </cell>
          <cell r="H1010">
            <v>3.05</v>
          </cell>
          <cell r="I1010">
            <v>341043</v>
          </cell>
          <cell r="J1010">
            <v>1065239.95</v>
          </cell>
          <cell r="K1010">
            <v>44816</v>
          </cell>
          <cell r="L1010">
            <v>360</v>
          </cell>
        </row>
        <row r="1011">
          <cell r="A1011" t="str">
            <v>LEMONTREE</v>
          </cell>
          <cell r="B1011" t="str">
            <v>EQ</v>
          </cell>
          <cell r="C1011">
            <v>80.849999999999994</v>
          </cell>
          <cell r="D1011">
            <v>82.65</v>
          </cell>
          <cell r="E1011">
            <v>79.8</v>
          </cell>
          <cell r="F1011">
            <v>82.05</v>
          </cell>
          <cell r="G1011">
            <v>82.3</v>
          </cell>
          <cell r="H1011">
            <v>80.05</v>
          </cell>
          <cell r="I1011">
            <v>9004032</v>
          </cell>
          <cell r="J1011">
            <v>736621763.20000005</v>
          </cell>
          <cell r="K1011">
            <v>44816</v>
          </cell>
          <cell r="L1011">
            <v>46375</v>
          </cell>
        </row>
        <row r="1012">
          <cell r="A1012" t="str">
            <v>LFIC</v>
          </cell>
          <cell r="B1012" t="str">
            <v>EQ</v>
          </cell>
          <cell r="C1012">
            <v>103.3</v>
          </cell>
          <cell r="D1012">
            <v>105</v>
          </cell>
          <cell r="E1012">
            <v>101.25</v>
          </cell>
          <cell r="F1012">
            <v>103.85</v>
          </cell>
          <cell r="G1012">
            <v>103.9</v>
          </cell>
          <cell r="H1012">
            <v>105.1</v>
          </cell>
          <cell r="I1012">
            <v>1406</v>
          </cell>
          <cell r="J1012">
            <v>144469.1</v>
          </cell>
          <cell r="K1012">
            <v>44816</v>
          </cell>
          <cell r="L1012">
            <v>82</v>
          </cell>
        </row>
        <row r="1013">
          <cell r="A1013" t="str">
            <v>LGBBROSLTD</v>
          </cell>
          <cell r="B1013" t="str">
            <v>EQ</v>
          </cell>
          <cell r="C1013">
            <v>760</v>
          </cell>
          <cell r="D1013">
            <v>775</v>
          </cell>
          <cell r="E1013">
            <v>757.2</v>
          </cell>
          <cell r="F1013">
            <v>773.65</v>
          </cell>
          <cell r="G1013">
            <v>773.1</v>
          </cell>
          <cell r="H1013">
            <v>754.45</v>
          </cell>
          <cell r="I1013">
            <v>131417</v>
          </cell>
          <cell r="J1013">
            <v>100794850.55</v>
          </cell>
          <cell r="K1013">
            <v>44816</v>
          </cell>
          <cell r="L1013">
            <v>6670</v>
          </cell>
        </row>
        <row r="1014">
          <cell r="A1014" t="str">
            <v>LGBFORGE</v>
          </cell>
          <cell r="B1014" t="str">
            <v>EQ</v>
          </cell>
          <cell r="C1014">
            <v>11.1</v>
          </cell>
          <cell r="D1014">
            <v>11.25</v>
          </cell>
          <cell r="E1014">
            <v>10.7</v>
          </cell>
          <cell r="F1014">
            <v>11.1</v>
          </cell>
          <cell r="G1014">
            <v>11.1</v>
          </cell>
          <cell r="H1014">
            <v>10.9</v>
          </cell>
          <cell r="I1014">
            <v>188120</v>
          </cell>
          <cell r="J1014">
            <v>2058928.75</v>
          </cell>
          <cell r="K1014">
            <v>44816</v>
          </cell>
          <cell r="L1014">
            <v>511</v>
          </cell>
        </row>
        <row r="1015">
          <cell r="A1015" t="str">
            <v>LIBAS</v>
          </cell>
          <cell r="B1015" t="str">
            <v>EQ</v>
          </cell>
          <cell r="C1015">
            <v>26.25</v>
          </cell>
          <cell r="D1015">
            <v>26.9</v>
          </cell>
          <cell r="E1015">
            <v>25.9</v>
          </cell>
          <cell r="F1015">
            <v>26.2</v>
          </cell>
          <cell r="G1015">
            <v>26.5</v>
          </cell>
          <cell r="H1015">
            <v>25.9</v>
          </cell>
          <cell r="I1015">
            <v>87753</v>
          </cell>
          <cell r="J1015">
            <v>2309797</v>
          </cell>
          <cell r="K1015">
            <v>44816</v>
          </cell>
          <cell r="L1015">
            <v>416</v>
          </cell>
        </row>
        <row r="1016">
          <cell r="A1016" t="str">
            <v>LIBERTSHOE</v>
          </cell>
          <cell r="B1016" t="str">
            <v>EQ</v>
          </cell>
          <cell r="C1016">
            <v>176.45</v>
          </cell>
          <cell r="D1016">
            <v>187.75</v>
          </cell>
          <cell r="E1016">
            <v>174</v>
          </cell>
          <cell r="F1016">
            <v>182.6</v>
          </cell>
          <cell r="G1016">
            <v>182.4</v>
          </cell>
          <cell r="H1016">
            <v>175.4</v>
          </cell>
          <cell r="I1016">
            <v>381002</v>
          </cell>
          <cell r="J1016">
            <v>69440426.950000003</v>
          </cell>
          <cell r="K1016">
            <v>44816</v>
          </cell>
          <cell r="L1016">
            <v>6172</v>
          </cell>
        </row>
        <row r="1017">
          <cell r="A1017" t="str">
            <v>LICHSGFIN</v>
          </cell>
          <cell r="B1017" t="str">
            <v>EQ</v>
          </cell>
          <cell r="C1017">
            <v>436.7</v>
          </cell>
          <cell r="D1017">
            <v>441.25</v>
          </cell>
          <cell r="E1017">
            <v>436.5</v>
          </cell>
          <cell r="F1017">
            <v>437.55</v>
          </cell>
          <cell r="G1017">
            <v>437.1</v>
          </cell>
          <cell r="H1017">
            <v>436.7</v>
          </cell>
          <cell r="I1017">
            <v>1287799</v>
          </cell>
          <cell r="J1017">
            <v>564361797.35000002</v>
          </cell>
          <cell r="K1017">
            <v>44816</v>
          </cell>
          <cell r="L1017">
            <v>41326</v>
          </cell>
        </row>
        <row r="1018">
          <cell r="A1018" t="str">
            <v>LICI</v>
          </cell>
          <cell r="B1018" t="str">
            <v>EQ</v>
          </cell>
          <cell r="C1018">
            <v>655</v>
          </cell>
          <cell r="D1018">
            <v>656.75</v>
          </cell>
          <cell r="E1018">
            <v>651.6</v>
          </cell>
          <cell r="F1018">
            <v>652.20000000000005</v>
          </cell>
          <cell r="G1018">
            <v>652.04999999999995</v>
          </cell>
          <cell r="H1018">
            <v>653.29999999999995</v>
          </cell>
          <cell r="I1018">
            <v>1161662</v>
          </cell>
          <cell r="J1018">
            <v>758653714.60000002</v>
          </cell>
          <cell r="K1018">
            <v>44816</v>
          </cell>
          <cell r="L1018">
            <v>59786</v>
          </cell>
        </row>
        <row r="1019">
          <cell r="A1019" t="str">
            <v>LICNETFGSC</v>
          </cell>
          <cell r="B1019" t="str">
            <v>EQ</v>
          </cell>
          <cell r="C1019">
            <v>22.81</v>
          </cell>
          <cell r="D1019">
            <v>23.15</v>
          </cell>
          <cell r="E1019">
            <v>22.58</v>
          </cell>
          <cell r="F1019">
            <v>22.89</v>
          </cell>
          <cell r="G1019">
            <v>23</v>
          </cell>
          <cell r="H1019">
            <v>22.81</v>
          </cell>
          <cell r="I1019">
            <v>6042</v>
          </cell>
          <cell r="J1019">
            <v>138260.92000000001</v>
          </cell>
          <cell r="K1019">
            <v>44816</v>
          </cell>
          <cell r="L1019">
            <v>116</v>
          </cell>
        </row>
        <row r="1020">
          <cell r="A1020" t="str">
            <v>LICNETFN50</v>
          </cell>
          <cell r="B1020" t="str">
            <v>EQ</v>
          </cell>
          <cell r="C1020">
            <v>192.9</v>
          </cell>
          <cell r="D1020">
            <v>192.9</v>
          </cell>
          <cell r="E1020">
            <v>188.95</v>
          </cell>
          <cell r="F1020">
            <v>192.39</v>
          </cell>
          <cell r="G1020">
            <v>192.75</v>
          </cell>
          <cell r="H1020">
            <v>191.38</v>
          </cell>
          <cell r="I1020">
            <v>2644</v>
          </cell>
          <cell r="J1020">
            <v>507914.29</v>
          </cell>
          <cell r="K1020">
            <v>44816</v>
          </cell>
          <cell r="L1020">
            <v>77</v>
          </cell>
        </row>
        <row r="1021">
          <cell r="A1021" t="str">
            <v>LICNETFSEN</v>
          </cell>
          <cell r="B1021" t="str">
            <v>EQ</v>
          </cell>
          <cell r="C1021">
            <v>656.35</v>
          </cell>
          <cell r="D1021">
            <v>662.3</v>
          </cell>
          <cell r="E1021">
            <v>646</v>
          </cell>
          <cell r="F1021">
            <v>652.95000000000005</v>
          </cell>
          <cell r="G1021">
            <v>652.97</v>
          </cell>
          <cell r="H1021">
            <v>648.95000000000005</v>
          </cell>
          <cell r="I1021">
            <v>328</v>
          </cell>
          <cell r="J1021">
            <v>214903.17</v>
          </cell>
          <cell r="K1021">
            <v>44816</v>
          </cell>
          <cell r="L1021">
            <v>104</v>
          </cell>
        </row>
        <row r="1022">
          <cell r="A1022" t="str">
            <v>LICNFNHGP</v>
          </cell>
          <cell r="B1022" t="str">
            <v>EQ</v>
          </cell>
          <cell r="C1022">
            <v>190.5</v>
          </cell>
          <cell r="D1022">
            <v>195.4</v>
          </cell>
          <cell r="E1022">
            <v>190.5</v>
          </cell>
          <cell r="F1022">
            <v>195.09</v>
          </cell>
          <cell r="G1022">
            <v>194.45</v>
          </cell>
          <cell r="H1022">
            <v>193.34</v>
          </cell>
          <cell r="I1022">
            <v>481</v>
          </cell>
          <cell r="J1022">
            <v>93497.71</v>
          </cell>
          <cell r="K1022">
            <v>44816</v>
          </cell>
          <cell r="L1022">
            <v>38</v>
          </cell>
        </row>
        <row r="1023">
          <cell r="A1023" t="str">
            <v>LIKHITHA</v>
          </cell>
          <cell r="B1023" t="str">
            <v>EQ</v>
          </cell>
          <cell r="C1023">
            <v>362.5</v>
          </cell>
          <cell r="D1023">
            <v>365.5</v>
          </cell>
          <cell r="E1023">
            <v>346.55</v>
          </cell>
          <cell r="F1023">
            <v>352.65</v>
          </cell>
          <cell r="G1023">
            <v>352.8</v>
          </cell>
          <cell r="H1023">
            <v>363.25</v>
          </cell>
          <cell r="I1023">
            <v>127531</v>
          </cell>
          <cell r="J1023">
            <v>45367318</v>
          </cell>
          <cell r="K1023">
            <v>44816</v>
          </cell>
          <cell r="L1023">
            <v>5205</v>
          </cell>
        </row>
        <row r="1024">
          <cell r="A1024" t="str">
            <v>LINC</v>
          </cell>
          <cell r="B1024" t="str">
            <v>EQ</v>
          </cell>
          <cell r="C1024">
            <v>296.39999999999998</v>
          </cell>
          <cell r="D1024">
            <v>311</v>
          </cell>
          <cell r="E1024">
            <v>296.10000000000002</v>
          </cell>
          <cell r="F1024">
            <v>308.45</v>
          </cell>
          <cell r="G1024">
            <v>308</v>
          </cell>
          <cell r="H1024">
            <v>296.39999999999998</v>
          </cell>
          <cell r="I1024">
            <v>61032</v>
          </cell>
          <cell r="J1024">
            <v>18504313.350000001</v>
          </cell>
          <cell r="K1024">
            <v>44816</v>
          </cell>
          <cell r="L1024">
            <v>694</v>
          </cell>
        </row>
        <row r="1025">
          <cell r="A1025" t="str">
            <v>LINCOLN</v>
          </cell>
          <cell r="B1025" t="str">
            <v>EQ</v>
          </cell>
          <cell r="C1025">
            <v>290</v>
          </cell>
          <cell r="D1025">
            <v>304</v>
          </cell>
          <cell r="E1025">
            <v>289.25</v>
          </cell>
          <cell r="F1025">
            <v>298.55</v>
          </cell>
          <cell r="G1025">
            <v>299.89999999999998</v>
          </cell>
          <cell r="H1025">
            <v>287.10000000000002</v>
          </cell>
          <cell r="I1025">
            <v>98552</v>
          </cell>
          <cell r="J1025">
            <v>29537561.399999999</v>
          </cell>
          <cell r="K1025">
            <v>44816</v>
          </cell>
          <cell r="L1025">
            <v>3616</v>
          </cell>
        </row>
        <row r="1026">
          <cell r="A1026" t="str">
            <v>LINDEINDIA</v>
          </cell>
          <cell r="B1026" t="str">
            <v>EQ</v>
          </cell>
          <cell r="C1026">
            <v>3446</v>
          </cell>
          <cell r="D1026">
            <v>3452.4</v>
          </cell>
          <cell r="E1026">
            <v>3391</v>
          </cell>
          <cell r="F1026">
            <v>3414.45</v>
          </cell>
          <cell r="G1026">
            <v>3418.05</v>
          </cell>
          <cell r="H1026">
            <v>3387.15</v>
          </cell>
          <cell r="I1026">
            <v>50781</v>
          </cell>
          <cell r="J1026">
            <v>173541395.59999999</v>
          </cell>
          <cell r="K1026">
            <v>44816</v>
          </cell>
          <cell r="L1026">
            <v>10711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  <cell r="G1027">
            <v>1000</v>
          </cell>
          <cell r="H1027">
            <v>1000</v>
          </cell>
          <cell r="I1027">
            <v>1551357</v>
          </cell>
          <cell r="J1027">
            <v>1551351329.8499999</v>
          </cell>
          <cell r="K1027">
            <v>44816</v>
          </cell>
          <cell r="L1027">
            <v>7988</v>
          </cell>
        </row>
        <row r="1028">
          <cell r="A1028" t="str">
            <v>LIQUIDETF</v>
          </cell>
          <cell r="B1028" t="str">
            <v>EQ</v>
          </cell>
          <cell r="C1028">
            <v>1000</v>
          </cell>
          <cell r="D1028">
            <v>1000.01</v>
          </cell>
          <cell r="E1028">
            <v>999.99</v>
          </cell>
          <cell r="F1028">
            <v>999.99</v>
          </cell>
          <cell r="G1028">
            <v>1000</v>
          </cell>
          <cell r="H1028">
            <v>1000</v>
          </cell>
          <cell r="I1028">
            <v>41047</v>
          </cell>
          <cell r="J1028">
            <v>41046939.729999997</v>
          </cell>
          <cell r="K1028">
            <v>44816</v>
          </cell>
          <cell r="L1028">
            <v>157</v>
          </cell>
        </row>
        <row r="1029">
          <cell r="A1029" t="str">
            <v>LODHA</v>
          </cell>
          <cell r="B1029" t="str">
            <v>EQ</v>
          </cell>
          <cell r="C1029">
            <v>1104.3499999999999</v>
          </cell>
          <cell r="D1029">
            <v>1108.45</v>
          </cell>
          <cell r="E1029">
            <v>1098</v>
          </cell>
          <cell r="F1029">
            <v>1103.8499999999999</v>
          </cell>
          <cell r="G1029">
            <v>1105.0999999999999</v>
          </cell>
          <cell r="H1029">
            <v>1104.3499999999999</v>
          </cell>
          <cell r="I1029">
            <v>73346</v>
          </cell>
          <cell r="J1029">
            <v>80946735.450000003</v>
          </cell>
          <cell r="K1029">
            <v>44816</v>
          </cell>
          <cell r="L1029">
            <v>2561</v>
          </cell>
        </row>
        <row r="1030">
          <cell r="A1030" t="str">
            <v>LOKESHMACH</v>
          </cell>
          <cell r="B1030" t="str">
            <v>EQ</v>
          </cell>
          <cell r="C1030">
            <v>129.9</v>
          </cell>
          <cell r="D1030">
            <v>134.4</v>
          </cell>
          <cell r="E1030">
            <v>128</v>
          </cell>
          <cell r="F1030">
            <v>132.55000000000001</v>
          </cell>
          <cell r="G1030">
            <v>133.5</v>
          </cell>
          <cell r="H1030">
            <v>128.30000000000001</v>
          </cell>
          <cell r="I1030">
            <v>207398</v>
          </cell>
          <cell r="J1030">
            <v>27324234.850000001</v>
          </cell>
          <cell r="K1030">
            <v>44816</v>
          </cell>
          <cell r="L1030">
            <v>3167</v>
          </cell>
        </row>
        <row r="1031">
          <cell r="A1031" t="str">
            <v>LOTUSEYE</v>
          </cell>
          <cell r="B1031" t="str">
            <v>EQ</v>
          </cell>
          <cell r="C1031">
            <v>72.7</v>
          </cell>
          <cell r="D1031">
            <v>72.7</v>
          </cell>
          <cell r="E1031">
            <v>69.2</v>
          </cell>
          <cell r="F1031">
            <v>69.900000000000006</v>
          </cell>
          <cell r="G1031">
            <v>70</v>
          </cell>
          <cell r="H1031">
            <v>70.900000000000006</v>
          </cell>
          <cell r="I1031">
            <v>21372</v>
          </cell>
          <cell r="J1031">
            <v>1501868.8</v>
          </cell>
          <cell r="K1031">
            <v>44816</v>
          </cell>
          <cell r="L1031">
            <v>393</v>
          </cell>
        </row>
        <row r="1032">
          <cell r="A1032" t="str">
            <v>LOVABLE</v>
          </cell>
          <cell r="B1032" t="str">
            <v>EQ</v>
          </cell>
          <cell r="C1032">
            <v>171.3</v>
          </cell>
          <cell r="D1032">
            <v>172.35</v>
          </cell>
          <cell r="E1032">
            <v>166.45</v>
          </cell>
          <cell r="F1032">
            <v>167.35</v>
          </cell>
          <cell r="G1032">
            <v>168.5</v>
          </cell>
          <cell r="H1032">
            <v>169.75</v>
          </cell>
          <cell r="I1032">
            <v>42519</v>
          </cell>
          <cell r="J1032">
            <v>7196475.4000000004</v>
          </cell>
          <cell r="K1032">
            <v>44816</v>
          </cell>
          <cell r="L1032">
            <v>1020</v>
          </cell>
        </row>
        <row r="1033">
          <cell r="A1033" t="str">
            <v>LOYALTEX</v>
          </cell>
          <cell r="B1033" t="str">
            <v>EQ</v>
          </cell>
          <cell r="C1033">
            <v>890</v>
          </cell>
          <cell r="D1033">
            <v>890</v>
          </cell>
          <cell r="E1033">
            <v>858</v>
          </cell>
          <cell r="F1033">
            <v>860.5</v>
          </cell>
          <cell r="G1033">
            <v>858</v>
          </cell>
          <cell r="H1033">
            <v>880.9</v>
          </cell>
          <cell r="I1033">
            <v>2997</v>
          </cell>
          <cell r="J1033">
            <v>2613255.5499999998</v>
          </cell>
          <cell r="K1033">
            <v>44816</v>
          </cell>
          <cell r="L1033">
            <v>382</v>
          </cell>
        </row>
        <row r="1034">
          <cell r="A1034" t="str">
            <v>LPDC</v>
          </cell>
          <cell r="B1034" t="str">
            <v>EQ</v>
          </cell>
          <cell r="C1034">
            <v>7.1</v>
          </cell>
          <cell r="D1034">
            <v>7.1</v>
          </cell>
          <cell r="E1034">
            <v>6.8</v>
          </cell>
          <cell r="F1034">
            <v>6.9</v>
          </cell>
          <cell r="G1034">
            <v>6.95</v>
          </cell>
          <cell r="H1034">
            <v>6.9</v>
          </cell>
          <cell r="I1034">
            <v>45284</v>
          </cell>
          <cell r="J1034">
            <v>312780.55</v>
          </cell>
          <cell r="K1034">
            <v>44816</v>
          </cell>
          <cell r="L1034">
            <v>167</v>
          </cell>
        </row>
        <row r="1035">
          <cell r="A1035" t="str">
            <v>LSIL</v>
          </cell>
          <cell r="B1035" t="str">
            <v>EQ</v>
          </cell>
          <cell r="C1035">
            <v>14.75</v>
          </cell>
          <cell r="D1035">
            <v>14.75</v>
          </cell>
          <cell r="E1035">
            <v>14.25</v>
          </cell>
          <cell r="F1035">
            <v>14.35</v>
          </cell>
          <cell r="G1035">
            <v>14.35</v>
          </cell>
          <cell r="H1035">
            <v>14.6</v>
          </cell>
          <cell r="I1035">
            <v>2036682</v>
          </cell>
          <cell r="J1035">
            <v>29417931.850000001</v>
          </cell>
          <cell r="K1035">
            <v>44816</v>
          </cell>
          <cell r="L1035">
            <v>5953</v>
          </cell>
        </row>
        <row r="1036">
          <cell r="A1036" t="str">
            <v>LT</v>
          </cell>
          <cell r="B1036" t="str">
            <v>EQ</v>
          </cell>
          <cell r="C1036">
            <v>1949.75</v>
          </cell>
          <cell r="D1036">
            <v>1967</v>
          </cell>
          <cell r="E1036">
            <v>1947.9</v>
          </cell>
          <cell r="F1036">
            <v>1961.9</v>
          </cell>
          <cell r="G1036">
            <v>1960.5</v>
          </cell>
          <cell r="H1036">
            <v>1949.75</v>
          </cell>
          <cell r="I1036">
            <v>791708</v>
          </cell>
          <cell r="J1036">
            <v>1551924251.25</v>
          </cell>
          <cell r="K1036">
            <v>44816</v>
          </cell>
          <cell r="L1036">
            <v>50832</v>
          </cell>
        </row>
        <row r="1037">
          <cell r="A1037" t="str">
            <v>LTGILTBEES</v>
          </cell>
          <cell r="B1037" t="str">
            <v>EQ</v>
          </cell>
          <cell r="C1037">
            <v>22.88</v>
          </cell>
          <cell r="D1037">
            <v>22.88</v>
          </cell>
          <cell r="E1037">
            <v>22.78</v>
          </cell>
          <cell r="F1037">
            <v>22.82</v>
          </cell>
          <cell r="G1037">
            <v>22.84</v>
          </cell>
          <cell r="H1037">
            <v>22.83</v>
          </cell>
          <cell r="I1037">
            <v>11578</v>
          </cell>
          <cell r="J1037">
            <v>264208.78000000003</v>
          </cell>
          <cell r="K1037">
            <v>44816</v>
          </cell>
          <cell r="L1037">
            <v>107</v>
          </cell>
        </row>
        <row r="1038">
          <cell r="A1038" t="str">
            <v>LTI</v>
          </cell>
          <cell r="B1038" t="str">
            <v>EQ</v>
          </cell>
          <cell r="C1038">
            <v>4739</v>
          </cell>
          <cell r="D1038">
            <v>4838</v>
          </cell>
          <cell r="E1038">
            <v>4707.55</v>
          </cell>
          <cell r="F1038">
            <v>4812.1000000000004</v>
          </cell>
          <cell r="G1038">
            <v>4807</v>
          </cell>
          <cell r="H1038">
            <v>4673.6000000000004</v>
          </cell>
          <cell r="I1038">
            <v>755745</v>
          </cell>
          <cell r="J1038">
            <v>3626496847.25</v>
          </cell>
          <cell r="K1038">
            <v>44816</v>
          </cell>
          <cell r="L1038">
            <v>52544</v>
          </cell>
        </row>
        <row r="1039">
          <cell r="A1039" t="str">
            <v>LTTS</v>
          </cell>
          <cell r="B1039" t="str">
            <v>EQ</v>
          </cell>
          <cell r="C1039">
            <v>3790</v>
          </cell>
          <cell r="D1039">
            <v>3840</v>
          </cell>
          <cell r="E1039">
            <v>3770</v>
          </cell>
          <cell r="F1039">
            <v>3824.25</v>
          </cell>
          <cell r="G1039">
            <v>3818</v>
          </cell>
          <cell r="H1039">
            <v>3753.05</v>
          </cell>
          <cell r="I1039">
            <v>532909</v>
          </cell>
          <cell r="J1039">
            <v>2030622610.5</v>
          </cell>
          <cell r="K1039">
            <v>44816</v>
          </cell>
          <cell r="L1039">
            <v>32993</v>
          </cell>
        </row>
        <row r="1040">
          <cell r="A1040" t="str">
            <v>LUMAXIND</v>
          </cell>
          <cell r="B1040" t="str">
            <v>EQ</v>
          </cell>
          <cell r="C1040">
            <v>1649</v>
          </cell>
          <cell r="D1040">
            <v>1710</v>
          </cell>
          <cell r="E1040">
            <v>1613.05</v>
          </cell>
          <cell r="F1040">
            <v>1701</v>
          </cell>
          <cell r="G1040">
            <v>1703.5</v>
          </cell>
          <cell r="H1040">
            <v>1637.6</v>
          </cell>
          <cell r="I1040">
            <v>25569</v>
          </cell>
          <cell r="J1040">
            <v>42913700.850000001</v>
          </cell>
          <cell r="K1040">
            <v>44816</v>
          </cell>
          <cell r="L1040">
            <v>5296</v>
          </cell>
        </row>
        <row r="1041">
          <cell r="A1041" t="str">
            <v>LUMAXTECH</v>
          </cell>
          <cell r="B1041" t="str">
            <v>EQ</v>
          </cell>
          <cell r="C1041">
            <v>285.5</v>
          </cell>
          <cell r="D1041">
            <v>289.5</v>
          </cell>
          <cell r="E1041">
            <v>280.25</v>
          </cell>
          <cell r="F1041">
            <v>284.5</v>
          </cell>
          <cell r="G1041">
            <v>284.39999999999998</v>
          </cell>
          <cell r="H1041">
            <v>283.10000000000002</v>
          </cell>
          <cell r="I1041">
            <v>236628</v>
          </cell>
          <cell r="J1041">
            <v>67635028.450000003</v>
          </cell>
          <cell r="K1041">
            <v>44816</v>
          </cell>
          <cell r="L1041">
            <v>5259</v>
          </cell>
        </row>
        <row r="1042">
          <cell r="A1042" t="str">
            <v>LUPIN</v>
          </cell>
          <cell r="B1042" t="str">
            <v>EQ</v>
          </cell>
          <cell r="C1042">
            <v>668.55</v>
          </cell>
          <cell r="D1042">
            <v>674.8</v>
          </cell>
          <cell r="E1042">
            <v>667.65</v>
          </cell>
          <cell r="F1042">
            <v>671.65</v>
          </cell>
          <cell r="G1042">
            <v>671.9</v>
          </cell>
          <cell r="H1042">
            <v>668.55</v>
          </cell>
          <cell r="I1042">
            <v>315997</v>
          </cell>
          <cell r="J1042">
            <v>212181139.55000001</v>
          </cell>
          <cell r="K1042">
            <v>44816</v>
          </cell>
          <cell r="L1042">
            <v>10900</v>
          </cell>
        </row>
        <row r="1043">
          <cell r="A1043" t="str">
            <v>LUXIND</v>
          </cell>
          <cell r="B1043" t="str">
            <v>EQ</v>
          </cell>
          <cell r="C1043">
            <v>1879</v>
          </cell>
          <cell r="D1043">
            <v>1899.75</v>
          </cell>
          <cell r="E1043">
            <v>1879</v>
          </cell>
          <cell r="F1043">
            <v>1885.3</v>
          </cell>
          <cell r="G1043">
            <v>1888</v>
          </cell>
          <cell r="H1043">
            <v>1868.65</v>
          </cell>
          <cell r="I1043">
            <v>41364</v>
          </cell>
          <cell r="J1043">
            <v>78018724.549999997</v>
          </cell>
          <cell r="K1043">
            <v>44816</v>
          </cell>
          <cell r="L1043">
            <v>4483</v>
          </cell>
        </row>
        <row r="1044">
          <cell r="A1044" t="str">
            <v>LXCHEM</v>
          </cell>
          <cell r="B1044" t="str">
            <v>EQ</v>
          </cell>
          <cell r="C1044">
            <v>344</v>
          </cell>
          <cell r="D1044">
            <v>351</v>
          </cell>
          <cell r="E1044">
            <v>341.8</v>
          </cell>
          <cell r="F1044">
            <v>347.65</v>
          </cell>
          <cell r="G1044">
            <v>349</v>
          </cell>
          <cell r="H1044">
            <v>341.35</v>
          </cell>
          <cell r="I1044">
            <v>937983</v>
          </cell>
          <cell r="J1044">
            <v>324977733.85000002</v>
          </cell>
          <cell r="K1044">
            <v>44816</v>
          </cell>
          <cell r="L1044">
            <v>15962</v>
          </cell>
        </row>
        <row r="1045">
          <cell r="A1045" t="str">
            <v>LYKALABS</v>
          </cell>
          <cell r="B1045" t="str">
            <v>EQ</v>
          </cell>
          <cell r="C1045">
            <v>150</v>
          </cell>
          <cell r="D1045">
            <v>154</v>
          </cell>
          <cell r="E1045">
            <v>146.94999999999999</v>
          </cell>
          <cell r="F1045">
            <v>147.44999999999999</v>
          </cell>
          <cell r="G1045">
            <v>147.80000000000001</v>
          </cell>
          <cell r="H1045">
            <v>146.15</v>
          </cell>
          <cell r="I1045">
            <v>180843</v>
          </cell>
          <cell r="J1045">
            <v>27156366.399999999</v>
          </cell>
          <cell r="K1045">
            <v>44816</v>
          </cell>
          <cell r="L1045">
            <v>2313</v>
          </cell>
        </row>
        <row r="1046">
          <cell r="A1046" t="str">
            <v>LYPSAGEMS</v>
          </cell>
          <cell r="B1046" t="str">
            <v>BE</v>
          </cell>
          <cell r="C1046">
            <v>6.05</v>
          </cell>
          <cell r="D1046">
            <v>6.05</v>
          </cell>
          <cell r="E1046">
            <v>5.8</v>
          </cell>
          <cell r="F1046">
            <v>6</v>
          </cell>
          <cell r="G1046">
            <v>6</v>
          </cell>
          <cell r="H1046">
            <v>5.95</v>
          </cell>
          <cell r="I1046">
            <v>29689</v>
          </cell>
          <cell r="J1046">
            <v>176925.4</v>
          </cell>
          <cell r="K1046">
            <v>44816</v>
          </cell>
          <cell r="L1046">
            <v>91</v>
          </cell>
        </row>
        <row r="1047">
          <cell r="A1047" t="str">
            <v>M&amp;M</v>
          </cell>
          <cell r="B1047" t="str">
            <v>EQ</v>
          </cell>
          <cell r="C1047">
            <v>1308</v>
          </cell>
          <cell r="D1047">
            <v>1315.6</v>
          </cell>
          <cell r="E1047">
            <v>1295</v>
          </cell>
          <cell r="F1047">
            <v>1297.05</v>
          </cell>
          <cell r="G1047">
            <v>1296</v>
          </cell>
          <cell r="H1047">
            <v>1301.25</v>
          </cell>
          <cell r="I1047">
            <v>3077887</v>
          </cell>
          <cell r="J1047">
            <v>4003583907.6999998</v>
          </cell>
          <cell r="K1047">
            <v>44816</v>
          </cell>
          <cell r="L1047">
            <v>120781</v>
          </cell>
        </row>
        <row r="1048">
          <cell r="A1048" t="str">
            <v>M&amp;MFIN</v>
          </cell>
          <cell r="B1048" t="str">
            <v>EQ</v>
          </cell>
          <cell r="C1048">
            <v>224.85</v>
          </cell>
          <cell r="D1048">
            <v>226.85</v>
          </cell>
          <cell r="E1048">
            <v>223.35</v>
          </cell>
          <cell r="F1048">
            <v>225.45</v>
          </cell>
          <cell r="G1048">
            <v>225.95</v>
          </cell>
          <cell r="H1048">
            <v>224.65</v>
          </cell>
          <cell r="I1048">
            <v>1539151</v>
          </cell>
          <cell r="J1048">
            <v>346690047.5</v>
          </cell>
          <cell r="K1048">
            <v>44816</v>
          </cell>
          <cell r="L1048">
            <v>20783</v>
          </cell>
        </row>
        <row r="1049">
          <cell r="A1049" t="str">
            <v>MAANALU</v>
          </cell>
          <cell r="B1049" t="str">
            <v>EQ</v>
          </cell>
          <cell r="C1049">
            <v>180.85</v>
          </cell>
          <cell r="D1049">
            <v>194.6</v>
          </cell>
          <cell r="E1049">
            <v>172.25</v>
          </cell>
          <cell r="F1049">
            <v>191.25</v>
          </cell>
          <cell r="G1049">
            <v>191.25</v>
          </cell>
          <cell r="H1049">
            <v>179.1</v>
          </cell>
          <cell r="I1049">
            <v>378678</v>
          </cell>
          <cell r="J1049">
            <v>70510725.549999997</v>
          </cell>
          <cell r="K1049">
            <v>44816</v>
          </cell>
          <cell r="L1049">
            <v>7359</v>
          </cell>
        </row>
        <row r="1050">
          <cell r="A1050" t="str">
            <v>MACPOWER</v>
          </cell>
          <cell r="B1050" t="str">
            <v>EQ</v>
          </cell>
          <cell r="C1050">
            <v>290</v>
          </cell>
          <cell r="D1050">
            <v>305</v>
          </cell>
          <cell r="E1050">
            <v>285.25</v>
          </cell>
          <cell r="F1050">
            <v>295.60000000000002</v>
          </cell>
          <cell r="G1050">
            <v>294.25</v>
          </cell>
          <cell r="H1050">
            <v>282.10000000000002</v>
          </cell>
          <cell r="I1050">
            <v>32639</v>
          </cell>
          <cell r="J1050">
            <v>9695058.5500000007</v>
          </cell>
          <cell r="K1050">
            <v>44816</v>
          </cell>
          <cell r="L1050">
            <v>1029</v>
          </cell>
        </row>
        <row r="1051">
          <cell r="A1051" t="str">
            <v>MADHAV</v>
          </cell>
          <cell r="B1051" t="str">
            <v>EQ</v>
          </cell>
          <cell r="C1051">
            <v>53.5</v>
          </cell>
          <cell r="D1051">
            <v>54.65</v>
          </cell>
          <cell r="E1051">
            <v>52.3</v>
          </cell>
          <cell r="F1051">
            <v>53</v>
          </cell>
          <cell r="G1051">
            <v>52.9</v>
          </cell>
          <cell r="H1051">
            <v>52.5</v>
          </cell>
          <cell r="I1051">
            <v>47813</v>
          </cell>
          <cell r="J1051">
            <v>2543808.5</v>
          </cell>
          <cell r="K1051">
            <v>44816</v>
          </cell>
          <cell r="L1051">
            <v>500</v>
          </cell>
        </row>
        <row r="1052">
          <cell r="A1052" t="str">
            <v>MADHUCON</v>
          </cell>
          <cell r="B1052" t="str">
            <v>BE</v>
          </cell>
          <cell r="C1052">
            <v>6.65</v>
          </cell>
          <cell r="D1052">
            <v>6.65</v>
          </cell>
          <cell r="E1052">
            <v>6.4</v>
          </cell>
          <cell r="F1052">
            <v>6.5</v>
          </cell>
          <cell r="G1052">
            <v>6.5</v>
          </cell>
          <cell r="H1052">
            <v>6.5</v>
          </cell>
          <cell r="I1052">
            <v>23731</v>
          </cell>
          <cell r="J1052">
            <v>154318.79999999999</v>
          </cell>
          <cell r="K1052">
            <v>44816</v>
          </cell>
          <cell r="L1052">
            <v>55</v>
          </cell>
        </row>
        <row r="1053">
          <cell r="A1053" t="str">
            <v>MADRASFERT</v>
          </cell>
          <cell r="B1053" t="str">
            <v>EQ</v>
          </cell>
          <cell r="C1053">
            <v>53.65</v>
          </cell>
          <cell r="D1053">
            <v>54.3</v>
          </cell>
          <cell r="E1053">
            <v>51.75</v>
          </cell>
          <cell r="F1053">
            <v>53.75</v>
          </cell>
          <cell r="G1053">
            <v>53.7</v>
          </cell>
          <cell r="H1053">
            <v>53.25</v>
          </cell>
          <cell r="I1053">
            <v>595308</v>
          </cell>
          <cell r="J1053">
            <v>31619992.899999999</v>
          </cell>
          <cell r="K1053">
            <v>44816</v>
          </cell>
          <cell r="L1053">
            <v>3433</v>
          </cell>
        </row>
        <row r="1054">
          <cell r="A1054" t="str">
            <v>MAESGETF</v>
          </cell>
          <cell r="B1054" t="str">
            <v>EQ</v>
          </cell>
          <cell r="C1054">
            <v>30.22</v>
          </cell>
          <cell r="D1054">
            <v>30.22</v>
          </cell>
          <cell r="E1054">
            <v>29.91</v>
          </cell>
          <cell r="F1054">
            <v>30.09</v>
          </cell>
          <cell r="G1054">
            <v>30.08</v>
          </cell>
          <cell r="H1054">
            <v>29.88</v>
          </cell>
          <cell r="I1054">
            <v>8291</v>
          </cell>
          <cell r="J1054">
            <v>248899.68</v>
          </cell>
          <cell r="K1054">
            <v>44816</v>
          </cell>
          <cell r="L1054">
            <v>115</v>
          </cell>
        </row>
        <row r="1055">
          <cell r="A1055" t="str">
            <v>MAFANG</v>
          </cell>
          <cell r="B1055" t="str">
            <v>EQ</v>
          </cell>
          <cell r="C1055">
            <v>41.99</v>
          </cell>
          <cell r="D1055">
            <v>42.6</v>
          </cell>
          <cell r="E1055">
            <v>41.99</v>
          </cell>
          <cell r="F1055">
            <v>42.53</v>
          </cell>
          <cell r="G1055">
            <v>42.45</v>
          </cell>
          <cell r="H1055">
            <v>41.65</v>
          </cell>
          <cell r="I1055">
            <v>280418</v>
          </cell>
          <cell r="J1055">
            <v>11899120.07</v>
          </cell>
          <cell r="K1055">
            <v>44816</v>
          </cell>
          <cell r="L1055">
            <v>1603</v>
          </cell>
        </row>
        <row r="1056">
          <cell r="A1056" t="str">
            <v>MAFSETF</v>
          </cell>
          <cell r="B1056" t="str">
            <v>EQ</v>
          </cell>
          <cell r="C1056">
            <v>19</v>
          </cell>
          <cell r="D1056">
            <v>19</v>
          </cell>
          <cell r="E1056">
            <v>18.25</v>
          </cell>
          <cell r="F1056">
            <v>18.57</v>
          </cell>
          <cell r="G1056">
            <v>18.579999999999998</v>
          </cell>
          <cell r="H1056">
            <v>18.489999999999998</v>
          </cell>
          <cell r="I1056">
            <v>103422</v>
          </cell>
          <cell r="J1056">
            <v>1920823.45</v>
          </cell>
          <cell r="K1056">
            <v>44816</v>
          </cell>
          <cell r="L1056">
            <v>316</v>
          </cell>
        </row>
        <row r="1057">
          <cell r="A1057" t="str">
            <v>MAGADSUGAR</v>
          </cell>
          <cell r="B1057" t="str">
            <v>EQ</v>
          </cell>
          <cell r="C1057">
            <v>304.5</v>
          </cell>
          <cell r="D1057">
            <v>309.89999999999998</v>
          </cell>
          <cell r="E1057">
            <v>302.05</v>
          </cell>
          <cell r="F1057">
            <v>303</v>
          </cell>
          <cell r="G1057">
            <v>304.64999999999998</v>
          </cell>
          <cell r="H1057">
            <v>304.55</v>
          </cell>
          <cell r="I1057">
            <v>9792</v>
          </cell>
          <cell r="J1057">
            <v>2985186.8</v>
          </cell>
          <cell r="K1057">
            <v>44816</v>
          </cell>
          <cell r="L1057">
            <v>510</v>
          </cell>
        </row>
        <row r="1058">
          <cell r="A1058" t="str">
            <v>MAGNUM</v>
          </cell>
          <cell r="B1058" t="str">
            <v>EQ</v>
          </cell>
          <cell r="C1058">
            <v>14.4</v>
          </cell>
          <cell r="D1058">
            <v>14.8</v>
          </cell>
          <cell r="E1058">
            <v>14.05</v>
          </cell>
          <cell r="F1058">
            <v>14.4</v>
          </cell>
          <cell r="G1058">
            <v>14.5</v>
          </cell>
          <cell r="H1058">
            <v>14.4</v>
          </cell>
          <cell r="I1058">
            <v>97963</v>
          </cell>
          <cell r="J1058">
            <v>1400291.75</v>
          </cell>
          <cell r="K1058">
            <v>44816</v>
          </cell>
          <cell r="L1058">
            <v>325</v>
          </cell>
        </row>
        <row r="1059">
          <cell r="A1059" t="str">
            <v>MAHABANK</v>
          </cell>
          <cell r="B1059" t="str">
            <v>EQ</v>
          </cell>
          <cell r="C1059">
            <v>18.850000000000001</v>
          </cell>
          <cell r="D1059">
            <v>19</v>
          </cell>
          <cell r="E1059">
            <v>18.7</v>
          </cell>
          <cell r="F1059">
            <v>18.95</v>
          </cell>
          <cell r="G1059">
            <v>18.899999999999999</v>
          </cell>
          <cell r="H1059">
            <v>18.7</v>
          </cell>
          <cell r="I1059">
            <v>3415024</v>
          </cell>
          <cell r="J1059">
            <v>64542988.850000001</v>
          </cell>
          <cell r="K1059">
            <v>44816</v>
          </cell>
          <cell r="L1059">
            <v>6028</v>
          </cell>
        </row>
        <row r="1060">
          <cell r="A1060" t="str">
            <v>MAHAPEXLTD</v>
          </cell>
          <cell r="B1060" t="str">
            <v>EQ</v>
          </cell>
          <cell r="C1060">
            <v>116.95</v>
          </cell>
          <cell r="D1060">
            <v>116.95</v>
          </cell>
          <cell r="E1060">
            <v>110.5</v>
          </cell>
          <cell r="F1060">
            <v>111.75</v>
          </cell>
          <cell r="G1060">
            <v>112</v>
          </cell>
          <cell r="H1060">
            <v>117.2</v>
          </cell>
          <cell r="I1060">
            <v>40879</v>
          </cell>
          <cell r="J1060">
            <v>4636640.8499999996</v>
          </cell>
          <cell r="K1060">
            <v>44816</v>
          </cell>
          <cell r="L1060">
            <v>877</v>
          </cell>
        </row>
        <row r="1061">
          <cell r="A1061" t="str">
            <v>MAHASTEEL</v>
          </cell>
          <cell r="B1061" t="str">
            <v>EQ</v>
          </cell>
          <cell r="C1061">
            <v>71.849999999999994</v>
          </cell>
          <cell r="D1061">
            <v>73</v>
          </cell>
          <cell r="E1061">
            <v>70</v>
          </cell>
          <cell r="F1061">
            <v>71.05</v>
          </cell>
          <cell r="G1061">
            <v>71.25</v>
          </cell>
          <cell r="H1061">
            <v>71.599999999999994</v>
          </cell>
          <cell r="I1061">
            <v>11603</v>
          </cell>
          <cell r="J1061">
            <v>825082.75</v>
          </cell>
          <cell r="K1061">
            <v>44816</v>
          </cell>
          <cell r="L1061">
            <v>216</v>
          </cell>
        </row>
        <row r="1062">
          <cell r="A1062" t="str">
            <v>MAHEPC</v>
          </cell>
          <cell r="B1062" t="str">
            <v>EQ</v>
          </cell>
          <cell r="C1062">
            <v>113.55</v>
          </cell>
          <cell r="D1062">
            <v>114.85</v>
          </cell>
          <cell r="E1062">
            <v>112.05</v>
          </cell>
          <cell r="F1062">
            <v>113.5</v>
          </cell>
          <cell r="G1062">
            <v>113.5</v>
          </cell>
          <cell r="H1062">
            <v>112.5</v>
          </cell>
          <cell r="I1062">
            <v>26711</v>
          </cell>
          <cell r="J1062">
            <v>3037468.95</v>
          </cell>
          <cell r="K1062">
            <v>44816</v>
          </cell>
          <cell r="L1062">
            <v>528</v>
          </cell>
        </row>
        <row r="1063">
          <cell r="A1063" t="str">
            <v>MAHESHWARI</v>
          </cell>
          <cell r="B1063" t="str">
            <v>EQ</v>
          </cell>
          <cell r="C1063">
            <v>82.55</v>
          </cell>
          <cell r="D1063">
            <v>86</v>
          </cell>
          <cell r="E1063">
            <v>82.55</v>
          </cell>
          <cell r="F1063">
            <v>83.9</v>
          </cell>
          <cell r="G1063">
            <v>84</v>
          </cell>
          <cell r="H1063">
            <v>82.45</v>
          </cell>
          <cell r="I1063">
            <v>74543</v>
          </cell>
          <cell r="J1063">
            <v>6274227.5</v>
          </cell>
          <cell r="K1063">
            <v>44816</v>
          </cell>
          <cell r="L1063">
            <v>826</v>
          </cell>
        </row>
        <row r="1064">
          <cell r="A1064" t="str">
            <v>MAHINDCIE</v>
          </cell>
          <cell r="B1064" t="str">
            <v>EQ</v>
          </cell>
          <cell r="C1064">
            <v>266</v>
          </cell>
          <cell r="D1064">
            <v>269.5</v>
          </cell>
          <cell r="E1064">
            <v>263.05</v>
          </cell>
          <cell r="F1064">
            <v>267.5</v>
          </cell>
          <cell r="G1064">
            <v>267</v>
          </cell>
          <cell r="H1064">
            <v>263.35000000000002</v>
          </cell>
          <cell r="I1064">
            <v>256844</v>
          </cell>
          <cell r="J1064">
            <v>68526888.549999997</v>
          </cell>
          <cell r="K1064">
            <v>44816</v>
          </cell>
          <cell r="L1064">
            <v>5760</v>
          </cell>
        </row>
        <row r="1065">
          <cell r="A1065" t="str">
            <v>MAHKTECH</v>
          </cell>
          <cell r="B1065" t="str">
            <v>EQ</v>
          </cell>
          <cell r="C1065">
            <v>13.99</v>
          </cell>
          <cell r="D1065">
            <v>14.1</v>
          </cell>
          <cell r="E1065">
            <v>13.76</v>
          </cell>
          <cell r="F1065">
            <v>13.84</v>
          </cell>
          <cell r="G1065">
            <v>13.9</v>
          </cell>
          <cell r="H1065">
            <v>13.96</v>
          </cell>
          <cell r="I1065">
            <v>147077</v>
          </cell>
          <cell r="J1065">
            <v>2038767.98</v>
          </cell>
          <cell r="K1065">
            <v>44816</v>
          </cell>
          <cell r="L1065">
            <v>362</v>
          </cell>
        </row>
        <row r="1066">
          <cell r="A1066" t="str">
            <v>MAHLIFE</v>
          </cell>
          <cell r="B1066" t="str">
            <v>EQ</v>
          </cell>
          <cell r="C1066">
            <v>539</v>
          </cell>
          <cell r="D1066">
            <v>550.75</v>
          </cell>
          <cell r="E1066">
            <v>536</v>
          </cell>
          <cell r="F1066">
            <v>539.75</v>
          </cell>
          <cell r="G1066">
            <v>540</v>
          </cell>
          <cell r="H1066">
            <v>535.79999999999995</v>
          </cell>
          <cell r="I1066">
            <v>256421</v>
          </cell>
          <cell r="J1066">
            <v>138809231.65000001</v>
          </cell>
          <cell r="K1066">
            <v>44816</v>
          </cell>
          <cell r="L1066">
            <v>16548</v>
          </cell>
        </row>
        <row r="1067">
          <cell r="A1067" t="str">
            <v>MAHLOG</v>
          </cell>
          <cell r="B1067" t="str">
            <v>EQ</v>
          </cell>
          <cell r="C1067">
            <v>495</v>
          </cell>
          <cell r="D1067">
            <v>508.8</v>
          </cell>
          <cell r="E1067">
            <v>495</v>
          </cell>
          <cell r="F1067">
            <v>495.9</v>
          </cell>
          <cell r="G1067">
            <v>495</v>
          </cell>
          <cell r="H1067">
            <v>497.3</v>
          </cell>
          <cell r="I1067">
            <v>164899</v>
          </cell>
          <cell r="J1067">
            <v>82563406.700000003</v>
          </cell>
          <cell r="K1067">
            <v>44816</v>
          </cell>
          <cell r="L1067">
            <v>9457</v>
          </cell>
        </row>
        <row r="1068">
          <cell r="A1068" t="str">
            <v>MAHSCOOTER</v>
          </cell>
          <cell r="B1068" t="str">
            <v>EQ</v>
          </cell>
          <cell r="C1068">
            <v>4647.1499999999996</v>
          </cell>
          <cell r="D1068">
            <v>4647.1499999999996</v>
          </cell>
          <cell r="E1068">
            <v>4553</v>
          </cell>
          <cell r="F1068">
            <v>4569.1499999999996</v>
          </cell>
          <cell r="G1068">
            <v>4560</v>
          </cell>
          <cell r="H1068">
            <v>4647.1499999999996</v>
          </cell>
          <cell r="I1068">
            <v>6679</v>
          </cell>
          <cell r="J1068">
            <v>30711344.100000001</v>
          </cell>
          <cell r="K1068">
            <v>44816</v>
          </cell>
          <cell r="L1068">
            <v>1638</v>
          </cell>
        </row>
        <row r="1069">
          <cell r="A1069" t="str">
            <v>MAHSEAMLES</v>
          </cell>
          <cell r="B1069" t="str">
            <v>EQ</v>
          </cell>
          <cell r="C1069">
            <v>812.55</v>
          </cell>
          <cell r="D1069">
            <v>824</v>
          </cell>
          <cell r="E1069">
            <v>809</v>
          </cell>
          <cell r="F1069">
            <v>820.75</v>
          </cell>
          <cell r="G1069">
            <v>823.7</v>
          </cell>
          <cell r="H1069">
            <v>812.55</v>
          </cell>
          <cell r="I1069">
            <v>58487</v>
          </cell>
          <cell r="J1069">
            <v>47870513.950000003</v>
          </cell>
          <cell r="K1069">
            <v>44816</v>
          </cell>
          <cell r="L1069">
            <v>2530</v>
          </cell>
        </row>
        <row r="1070">
          <cell r="A1070" t="str">
            <v>MAITHANALL</v>
          </cell>
          <cell r="B1070" t="str">
            <v>EQ</v>
          </cell>
          <cell r="C1070">
            <v>1050.9000000000001</v>
          </cell>
          <cell r="D1070">
            <v>1058.6500000000001</v>
          </cell>
          <cell r="E1070">
            <v>1036.8499999999999</v>
          </cell>
          <cell r="F1070">
            <v>1044.9000000000001</v>
          </cell>
          <cell r="G1070">
            <v>1047</v>
          </cell>
          <cell r="H1070">
            <v>1042.55</v>
          </cell>
          <cell r="I1070">
            <v>48101</v>
          </cell>
          <cell r="J1070">
            <v>50252587.850000001</v>
          </cell>
          <cell r="K1070">
            <v>44816</v>
          </cell>
          <cell r="L1070">
            <v>3073</v>
          </cell>
        </row>
        <row r="1071">
          <cell r="A1071" t="str">
            <v>MALLCOM</v>
          </cell>
          <cell r="B1071" t="str">
            <v>EQ</v>
          </cell>
          <cell r="C1071">
            <v>725.35</v>
          </cell>
          <cell r="D1071">
            <v>749</v>
          </cell>
          <cell r="E1071">
            <v>707.1</v>
          </cell>
          <cell r="F1071">
            <v>717</v>
          </cell>
          <cell r="G1071">
            <v>738</v>
          </cell>
          <cell r="H1071">
            <v>711.15</v>
          </cell>
          <cell r="I1071">
            <v>9507</v>
          </cell>
          <cell r="J1071">
            <v>6823763.7000000002</v>
          </cell>
          <cell r="K1071">
            <v>44816</v>
          </cell>
          <cell r="L1071">
            <v>729</v>
          </cell>
        </row>
        <row r="1072">
          <cell r="A1072" t="str">
            <v>MALUPAPER</v>
          </cell>
          <cell r="B1072" t="str">
            <v>EQ</v>
          </cell>
          <cell r="C1072">
            <v>36.299999999999997</v>
          </cell>
          <cell r="D1072">
            <v>37.25</v>
          </cell>
          <cell r="E1072">
            <v>36.049999999999997</v>
          </cell>
          <cell r="F1072">
            <v>36.1</v>
          </cell>
          <cell r="G1072">
            <v>36.25</v>
          </cell>
          <cell r="H1072">
            <v>36.549999999999997</v>
          </cell>
          <cell r="I1072">
            <v>33585</v>
          </cell>
          <cell r="J1072">
            <v>1223550.6499999999</v>
          </cell>
          <cell r="K1072">
            <v>44816</v>
          </cell>
          <cell r="L1072">
            <v>237</v>
          </cell>
        </row>
        <row r="1073">
          <cell r="A1073" t="str">
            <v>MAM150ETF</v>
          </cell>
          <cell r="B1073" t="str">
            <v>EQ</v>
          </cell>
          <cell r="C1073">
            <v>11.81</v>
          </cell>
          <cell r="D1073">
            <v>14.54</v>
          </cell>
          <cell r="E1073">
            <v>11.81</v>
          </cell>
          <cell r="F1073">
            <v>12.27</v>
          </cell>
          <cell r="G1073">
            <v>12.25</v>
          </cell>
          <cell r="H1073">
            <v>12.17</v>
          </cell>
          <cell r="I1073">
            <v>439757</v>
          </cell>
          <cell r="J1073">
            <v>5396933.7300000004</v>
          </cell>
          <cell r="K1073">
            <v>44816</v>
          </cell>
          <cell r="L1073">
            <v>753</v>
          </cell>
        </row>
        <row r="1074">
          <cell r="A1074" t="str">
            <v>MAMFGETF</v>
          </cell>
          <cell r="B1074" t="str">
            <v>EQ</v>
          </cell>
          <cell r="C1074">
            <v>86.78</v>
          </cell>
          <cell r="D1074">
            <v>86.78</v>
          </cell>
          <cell r="E1074">
            <v>85.1</v>
          </cell>
          <cell r="F1074">
            <v>86.14</v>
          </cell>
          <cell r="G1074">
            <v>85.99</v>
          </cell>
          <cell r="H1074">
            <v>85.28</v>
          </cell>
          <cell r="I1074">
            <v>4019</v>
          </cell>
          <cell r="J1074">
            <v>344913.93</v>
          </cell>
          <cell r="K1074">
            <v>44816</v>
          </cell>
          <cell r="L1074">
            <v>109</v>
          </cell>
        </row>
        <row r="1075">
          <cell r="A1075" t="str">
            <v>MAN50ETF</v>
          </cell>
          <cell r="B1075" t="str">
            <v>EQ</v>
          </cell>
          <cell r="C1075">
            <v>188</v>
          </cell>
          <cell r="D1075">
            <v>188.19</v>
          </cell>
          <cell r="E1075">
            <v>180.01</v>
          </cell>
          <cell r="F1075">
            <v>186.73</v>
          </cell>
          <cell r="G1075">
            <v>186.65</v>
          </cell>
          <cell r="H1075">
            <v>186.24</v>
          </cell>
          <cell r="I1075">
            <v>36394</v>
          </cell>
          <cell r="J1075">
            <v>6765157.5099999998</v>
          </cell>
          <cell r="K1075">
            <v>44816</v>
          </cell>
          <cell r="L1075">
            <v>255</v>
          </cell>
        </row>
        <row r="1076">
          <cell r="A1076" t="str">
            <v>MANAKALUCO</v>
          </cell>
          <cell r="B1076" t="str">
            <v>EQ</v>
          </cell>
          <cell r="C1076">
            <v>23.05</v>
          </cell>
          <cell r="D1076">
            <v>23.05</v>
          </cell>
          <cell r="E1076">
            <v>22</v>
          </cell>
          <cell r="F1076">
            <v>22.3</v>
          </cell>
          <cell r="G1076">
            <v>22.2</v>
          </cell>
          <cell r="H1076">
            <v>22.4</v>
          </cell>
          <cell r="I1076">
            <v>42513</v>
          </cell>
          <cell r="J1076">
            <v>952415.4</v>
          </cell>
          <cell r="K1076">
            <v>44816</v>
          </cell>
          <cell r="L1076">
            <v>565</v>
          </cell>
        </row>
        <row r="1077">
          <cell r="A1077" t="str">
            <v>MANAKCOAT</v>
          </cell>
          <cell r="B1077" t="str">
            <v>EQ</v>
          </cell>
          <cell r="C1077">
            <v>21.4</v>
          </cell>
          <cell r="D1077">
            <v>22.5</v>
          </cell>
          <cell r="E1077">
            <v>21.1</v>
          </cell>
          <cell r="F1077">
            <v>21.1</v>
          </cell>
          <cell r="G1077">
            <v>21.1</v>
          </cell>
          <cell r="H1077">
            <v>22.2</v>
          </cell>
          <cell r="I1077">
            <v>88603</v>
          </cell>
          <cell r="J1077">
            <v>1883348.65</v>
          </cell>
          <cell r="K1077">
            <v>44816</v>
          </cell>
          <cell r="L1077">
            <v>482</v>
          </cell>
        </row>
        <row r="1078">
          <cell r="A1078" t="str">
            <v>MANAKSIA</v>
          </cell>
          <cell r="B1078" t="str">
            <v>EQ</v>
          </cell>
          <cell r="C1078">
            <v>82.5</v>
          </cell>
          <cell r="D1078">
            <v>84.95</v>
          </cell>
          <cell r="E1078">
            <v>82.5</v>
          </cell>
          <cell r="F1078">
            <v>83.3</v>
          </cell>
          <cell r="G1078">
            <v>82.9</v>
          </cell>
          <cell r="H1078">
            <v>82.5</v>
          </cell>
          <cell r="I1078">
            <v>67528</v>
          </cell>
          <cell r="J1078">
            <v>5648486.5999999996</v>
          </cell>
          <cell r="K1078">
            <v>44816</v>
          </cell>
          <cell r="L1078">
            <v>1044</v>
          </cell>
        </row>
        <row r="1079">
          <cell r="A1079" t="str">
            <v>MANAKSTEEL</v>
          </cell>
          <cell r="B1079" t="str">
            <v>EQ</v>
          </cell>
          <cell r="C1079">
            <v>40.5</v>
          </cell>
          <cell r="D1079">
            <v>40.5</v>
          </cell>
          <cell r="E1079">
            <v>39.6</v>
          </cell>
          <cell r="F1079">
            <v>39.799999999999997</v>
          </cell>
          <cell r="G1079">
            <v>39.65</v>
          </cell>
          <cell r="H1079">
            <v>39.6</v>
          </cell>
          <cell r="I1079">
            <v>54497</v>
          </cell>
          <cell r="J1079">
            <v>2175364.2999999998</v>
          </cell>
          <cell r="K1079">
            <v>44816</v>
          </cell>
          <cell r="L1079">
            <v>377</v>
          </cell>
        </row>
        <row r="1080">
          <cell r="A1080" t="str">
            <v>MANALIPETC</v>
          </cell>
          <cell r="B1080" t="str">
            <v>EQ</v>
          </cell>
          <cell r="C1080">
            <v>100.5</v>
          </cell>
          <cell r="D1080">
            <v>109.5</v>
          </cell>
          <cell r="E1080">
            <v>100.05</v>
          </cell>
          <cell r="F1080">
            <v>107</v>
          </cell>
          <cell r="G1080">
            <v>107.05</v>
          </cell>
          <cell r="H1080">
            <v>98.4</v>
          </cell>
          <cell r="I1080">
            <v>4781929</v>
          </cell>
          <cell r="J1080">
            <v>509162030</v>
          </cell>
          <cell r="K1080">
            <v>44816</v>
          </cell>
          <cell r="L1080">
            <v>28378</v>
          </cell>
        </row>
        <row r="1081">
          <cell r="A1081" t="str">
            <v>MANAPPURAM</v>
          </cell>
          <cell r="B1081" t="str">
            <v>EQ</v>
          </cell>
          <cell r="C1081">
            <v>106</v>
          </cell>
          <cell r="D1081">
            <v>107.25</v>
          </cell>
          <cell r="E1081">
            <v>105.15</v>
          </cell>
          <cell r="F1081">
            <v>105.55</v>
          </cell>
          <cell r="G1081">
            <v>105.45</v>
          </cell>
          <cell r="H1081">
            <v>105.35</v>
          </cell>
          <cell r="I1081">
            <v>4939304</v>
          </cell>
          <cell r="J1081">
            <v>523113188.14999998</v>
          </cell>
          <cell r="K1081">
            <v>44816</v>
          </cell>
          <cell r="L1081">
            <v>17446</v>
          </cell>
        </row>
        <row r="1082">
          <cell r="A1082" t="str">
            <v>MANGALAM</v>
          </cell>
          <cell r="B1082" t="str">
            <v>EQ</v>
          </cell>
          <cell r="C1082">
            <v>145.69999999999999</v>
          </cell>
          <cell r="D1082">
            <v>146.15</v>
          </cell>
          <cell r="E1082">
            <v>142.80000000000001</v>
          </cell>
          <cell r="F1082">
            <v>143.69999999999999</v>
          </cell>
          <cell r="G1082">
            <v>144.35</v>
          </cell>
          <cell r="H1082">
            <v>144.25</v>
          </cell>
          <cell r="I1082">
            <v>19917</v>
          </cell>
          <cell r="J1082">
            <v>2865626.85</v>
          </cell>
          <cell r="K1082">
            <v>44816</v>
          </cell>
          <cell r="L1082">
            <v>447</v>
          </cell>
        </row>
        <row r="1083">
          <cell r="A1083" t="str">
            <v>MANGCHEFER</v>
          </cell>
          <cell r="B1083" t="str">
            <v>EQ</v>
          </cell>
          <cell r="C1083">
            <v>129.25</v>
          </cell>
          <cell r="D1083">
            <v>130</v>
          </cell>
          <cell r="E1083">
            <v>128.75</v>
          </cell>
          <cell r="F1083">
            <v>129.1</v>
          </cell>
          <cell r="G1083">
            <v>129</v>
          </cell>
          <cell r="H1083">
            <v>129.19999999999999</v>
          </cell>
          <cell r="I1083">
            <v>1025032</v>
          </cell>
          <cell r="J1083">
            <v>132658126.2</v>
          </cell>
          <cell r="K1083">
            <v>44816</v>
          </cell>
          <cell r="L1083">
            <v>3373</v>
          </cell>
        </row>
        <row r="1084">
          <cell r="A1084" t="str">
            <v>MANGLMCEM</v>
          </cell>
          <cell r="B1084" t="str">
            <v>EQ</v>
          </cell>
          <cell r="C1084">
            <v>362</v>
          </cell>
          <cell r="D1084">
            <v>368.35</v>
          </cell>
          <cell r="E1084">
            <v>358.55</v>
          </cell>
          <cell r="F1084">
            <v>363.3</v>
          </cell>
          <cell r="G1084">
            <v>364.5</v>
          </cell>
          <cell r="H1084">
            <v>365.8</v>
          </cell>
          <cell r="I1084">
            <v>28528</v>
          </cell>
          <cell r="J1084">
            <v>10369879.5</v>
          </cell>
          <cell r="K1084">
            <v>44816</v>
          </cell>
          <cell r="L1084">
            <v>1838</v>
          </cell>
        </row>
        <row r="1085">
          <cell r="A1085" t="str">
            <v>MANINDS</v>
          </cell>
          <cell r="B1085" t="str">
            <v>EQ</v>
          </cell>
          <cell r="C1085">
            <v>89.1</v>
          </cell>
          <cell r="D1085">
            <v>91</v>
          </cell>
          <cell r="E1085">
            <v>88.6</v>
          </cell>
          <cell r="F1085">
            <v>89.75</v>
          </cell>
          <cell r="G1085">
            <v>89.85</v>
          </cell>
          <cell r="H1085">
            <v>88.6</v>
          </cell>
          <cell r="I1085">
            <v>96001</v>
          </cell>
          <cell r="J1085">
            <v>8629722.1500000004</v>
          </cell>
          <cell r="K1085">
            <v>44816</v>
          </cell>
          <cell r="L1085">
            <v>1125</v>
          </cell>
        </row>
        <row r="1086">
          <cell r="A1086" t="str">
            <v>MANINFRA</v>
          </cell>
          <cell r="B1086" t="str">
            <v>EQ</v>
          </cell>
          <cell r="C1086">
            <v>95</v>
          </cell>
          <cell r="D1086">
            <v>97.4</v>
          </cell>
          <cell r="E1086">
            <v>95</v>
          </cell>
          <cell r="F1086">
            <v>96.55</v>
          </cell>
          <cell r="G1086">
            <v>96.4</v>
          </cell>
          <cell r="H1086">
            <v>94.95</v>
          </cell>
          <cell r="I1086">
            <v>303991</v>
          </cell>
          <cell r="J1086">
            <v>29303126.550000001</v>
          </cell>
          <cell r="K1086">
            <v>44816</v>
          </cell>
          <cell r="L1086">
            <v>2781</v>
          </cell>
        </row>
        <row r="1087">
          <cell r="A1087" t="str">
            <v>MANORAMA</v>
          </cell>
          <cell r="B1087" t="str">
            <v>EQ</v>
          </cell>
          <cell r="C1087">
            <v>1275.9000000000001</v>
          </cell>
          <cell r="D1087">
            <v>1315</v>
          </cell>
          <cell r="E1087">
            <v>1260</v>
          </cell>
          <cell r="F1087">
            <v>1272.95</v>
          </cell>
          <cell r="G1087">
            <v>1260</v>
          </cell>
          <cell r="H1087">
            <v>1273.45</v>
          </cell>
          <cell r="I1087">
            <v>5701</v>
          </cell>
          <cell r="J1087">
            <v>7295701.9000000004</v>
          </cell>
          <cell r="K1087">
            <v>44816</v>
          </cell>
          <cell r="L1087">
            <v>822</v>
          </cell>
        </row>
        <row r="1088">
          <cell r="A1088" t="str">
            <v>MANORG</v>
          </cell>
          <cell r="B1088" t="str">
            <v>EQ</v>
          </cell>
          <cell r="C1088">
            <v>606.4</v>
          </cell>
          <cell r="D1088">
            <v>630</v>
          </cell>
          <cell r="E1088">
            <v>606.4</v>
          </cell>
          <cell r="F1088">
            <v>620.5</v>
          </cell>
          <cell r="G1088">
            <v>618</v>
          </cell>
          <cell r="H1088">
            <v>606.4</v>
          </cell>
          <cell r="I1088">
            <v>12676</v>
          </cell>
          <cell r="J1088">
            <v>7852341.25</v>
          </cell>
          <cell r="K1088">
            <v>44816</v>
          </cell>
          <cell r="L1088">
            <v>1082</v>
          </cell>
        </row>
        <row r="1089">
          <cell r="A1089" t="str">
            <v>MANUGRAPH</v>
          </cell>
          <cell r="B1089" t="str">
            <v>EQ</v>
          </cell>
          <cell r="C1089">
            <v>16.100000000000001</v>
          </cell>
          <cell r="D1089">
            <v>16.5</v>
          </cell>
          <cell r="E1089">
            <v>15.65</v>
          </cell>
          <cell r="F1089">
            <v>16.05</v>
          </cell>
          <cell r="G1089">
            <v>16.100000000000001</v>
          </cell>
          <cell r="H1089">
            <v>16.100000000000001</v>
          </cell>
          <cell r="I1089">
            <v>3599</v>
          </cell>
          <cell r="J1089">
            <v>57171.7</v>
          </cell>
          <cell r="K1089">
            <v>44816</v>
          </cell>
          <cell r="L1089">
            <v>46</v>
          </cell>
        </row>
        <row r="1090">
          <cell r="A1090" t="str">
            <v>MANXT50</v>
          </cell>
          <cell r="B1090" t="str">
            <v>EQ</v>
          </cell>
          <cell r="C1090">
            <v>449.48</v>
          </cell>
          <cell r="D1090">
            <v>454.83</v>
          </cell>
          <cell r="E1090">
            <v>440.33</v>
          </cell>
          <cell r="F1090">
            <v>451.45</v>
          </cell>
          <cell r="G1090">
            <v>449.9</v>
          </cell>
          <cell r="H1090">
            <v>445.9</v>
          </cell>
          <cell r="I1090">
            <v>8510</v>
          </cell>
          <cell r="J1090">
            <v>3839761.99</v>
          </cell>
          <cell r="K1090">
            <v>44816</v>
          </cell>
          <cell r="L1090">
            <v>111</v>
          </cell>
        </row>
        <row r="1091">
          <cell r="A1091" t="str">
            <v>MANYAVAR</v>
          </cell>
          <cell r="B1091" t="str">
            <v>EQ</v>
          </cell>
          <cell r="C1091">
            <v>1416</v>
          </cell>
          <cell r="D1091">
            <v>1440</v>
          </cell>
          <cell r="E1091">
            <v>1407.55</v>
          </cell>
          <cell r="F1091">
            <v>1425</v>
          </cell>
          <cell r="G1091">
            <v>1420</v>
          </cell>
          <cell r="H1091">
            <v>1401.9</v>
          </cell>
          <cell r="I1091">
            <v>318417</v>
          </cell>
          <cell r="J1091">
            <v>452149947.75</v>
          </cell>
          <cell r="K1091">
            <v>44816</v>
          </cell>
          <cell r="L1091">
            <v>17479</v>
          </cell>
        </row>
        <row r="1092">
          <cell r="A1092" t="str">
            <v>MAPMYINDIA</v>
          </cell>
          <cell r="B1092" t="str">
            <v>EQ</v>
          </cell>
          <cell r="C1092">
            <v>1362.1</v>
          </cell>
          <cell r="D1092">
            <v>1448.65</v>
          </cell>
          <cell r="E1092">
            <v>1358.1</v>
          </cell>
          <cell r="F1092">
            <v>1425.25</v>
          </cell>
          <cell r="G1092">
            <v>1428</v>
          </cell>
          <cell r="H1092">
            <v>1359.7</v>
          </cell>
          <cell r="I1092">
            <v>428372</v>
          </cell>
          <cell r="J1092">
            <v>607453520.04999995</v>
          </cell>
          <cell r="K1092">
            <v>44816</v>
          </cell>
          <cell r="L1092">
            <v>25687</v>
          </cell>
        </row>
        <row r="1093">
          <cell r="A1093" t="str">
            <v>MARALOVER</v>
          </cell>
          <cell r="B1093" t="str">
            <v>EQ</v>
          </cell>
          <cell r="C1093">
            <v>70</v>
          </cell>
          <cell r="D1093">
            <v>71.8</v>
          </cell>
          <cell r="E1093">
            <v>61.35</v>
          </cell>
          <cell r="F1093">
            <v>66.349999999999994</v>
          </cell>
          <cell r="G1093">
            <v>66.599999999999994</v>
          </cell>
          <cell r="H1093">
            <v>69.45</v>
          </cell>
          <cell r="I1093">
            <v>92834</v>
          </cell>
          <cell r="J1093">
            <v>6232968.5999999996</v>
          </cell>
          <cell r="K1093">
            <v>44816</v>
          </cell>
          <cell r="L1093">
            <v>787</v>
          </cell>
        </row>
        <row r="1094">
          <cell r="A1094" t="str">
            <v>MARATHON</v>
          </cell>
          <cell r="B1094" t="str">
            <v>EQ</v>
          </cell>
          <cell r="C1094">
            <v>246</v>
          </cell>
          <cell r="D1094">
            <v>260</v>
          </cell>
          <cell r="E1094">
            <v>246</v>
          </cell>
          <cell r="F1094">
            <v>251.75</v>
          </cell>
          <cell r="G1094">
            <v>250</v>
          </cell>
          <cell r="H1094">
            <v>249.2</v>
          </cell>
          <cell r="I1094">
            <v>60389</v>
          </cell>
          <cell r="J1094">
            <v>15363676.449999999</v>
          </cell>
          <cell r="K1094">
            <v>44816</v>
          </cell>
          <cell r="L1094">
            <v>1778</v>
          </cell>
        </row>
        <row r="1095">
          <cell r="A1095" t="str">
            <v>MARICO</v>
          </cell>
          <cell r="B1095" t="str">
            <v>EQ</v>
          </cell>
          <cell r="C1095">
            <v>523.95000000000005</v>
          </cell>
          <cell r="D1095">
            <v>525.79999999999995</v>
          </cell>
          <cell r="E1095">
            <v>521</v>
          </cell>
          <cell r="F1095">
            <v>522.29999999999995</v>
          </cell>
          <cell r="G1095">
            <v>523</v>
          </cell>
          <cell r="H1095">
            <v>521.70000000000005</v>
          </cell>
          <cell r="I1095">
            <v>487837</v>
          </cell>
          <cell r="J1095">
            <v>255306372.59999999</v>
          </cell>
          <cell r="K1095">
            <v>44816</v>
          </cell>
          <cell r="L1095">
            <v>10795</v>
          </cell>
        </row>
        <row r="1096">
          <cell r="A1096" t="str">
            <v>MARINE</v>
          </cell>
          <cell r="B1096" t="str">
            <v>EQ</v>
          </cell>
          <cell r="C1096">
            <v>33.85</v>
          </cell>
          <cell r="D1096">
            <v>34.200000000000003</v>
          </cell>
          <cell r="E1096">
            <v>33</v>
          </cell>
          <cell r="F1096">
            <v>33.200000000000003</v>
          </cell>
          <cell r="G1096">
            <v>33.299999999999997</v>
          </cell>
          <cell r="H1096">
            <v>33.549999999999997</v>
          </cell>
          <cell r="I1096">
            <v>207292</v>
          </cell>
          <cell r="J1096">
            <v>6922337.7000000002</v>
          </cell>
          <cell r="K1096">
            <v>44816</v>
          </cell>
          <cell r="L1096">
            <v>1136</v>
          </cell>
        </row>
        <row r="1097">
          <cell r="A1097" t="str">
            <v>MARKSANS</v>
          </cell>
          <cell r="B1097" t="str">
            <v>EQ</v>
          </cell>
          <cell r="C1097">
            <v>53.4</v>
          </cell>
          <cell r="D1097">
            <v>53.6</v>
          </cell>
          <cell r="E1097">
            <v>52.85</v>
          </cell>
          <cell r="F1097">
            <v>53.05</v>
          </cell>
          <cell r="G1097">
            <v>53</v>
          </cell>
          <cell r="H1097">
            <v>52.85</v>
          </cell>
          <cell r="I1097">
            <v>541830</v>
          </cell>
          <cell r="J1097">
            <v>28817499.100000001</v>
          </cell>
          <cell r="K1097">
            <v>44816</v>
          </cell>
          <cell r="L1097">
            <v>2662</v>
          </cell>
        </row>
        <row r="1098">
          <cell r="A1098" t="str">
            <v>MARSHALL</v>
          </cell>
          <cell r="B1098" t="str">
            <v>EQ</v>
          </cell>
          <cell r="C1098">
            <v>34</v>
          </cell>
          <cell r="D1098">
            <v>35.6</v>
          </cell>
          <cell r="E1098">
            <v>33.549999999999997</v>
          </cell>
          <cell r="F1098">
            <v>34.299999999999997</v>
          </cell>
          <cell r="G1098">
            <v>34.549999999999997</v>
          </cell>
          <cell r="H1098">
            <v>33.35</v>
          </cell>
          <cell r="I1098">
            <v>122932</v>
          </cell>
          <cell r="J1098">
            <v>4257585.95</v>
          </cell>
          <cell r="K1098">
            <v>44816</v>
          </cell>
          <cell r="L1098">
            <v>647</v>
          </cell>
        </row>
        <row r="1099">
          <cell r="A1099" t="str">
            <v>MARUTI</v>
          </cell>
          <cell r="B1099" t="str">
            <v>EQ</v>
          </cell>
          <cell r="C1099">
            <v>8969.9</v>
          </cell>
          <cell r="D1099">
            <v>9012.2999999999993</v>
          </cell>
          <cell r="E1099">
            <v>8904</v>
          </cell>
          <cell r="F1099">
            <v>8927.65</v>
          </cell>
          <cell r="G1099">
            <v>8922</v>
          </cell>
          <cell r="H1099">
            <v>8946</v>
          </cell>
          <cell r="I1099">
            <v>383641</v>
          </cell>
          <cell r="J1099">
            <v>3435162246</v>
          </cell>
          <cell r="K1099">
            <v>44816</v>
          </cell>
          <cell r="L1099">
            <v>48059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799.8</v>
          </cell>
          <cell r="E1100">
            <v>755</v>
          </cell>
          <cell r="F1100">
            <v>795.05</v>
          </cell>
          <cell r="G1100">
            <v>798</v>
          </cell>
          <cell r="H1100">
            <v>754.4</v>
          </cell>
          <cell r="I1100">
            <v>137313</v>
          </cell>
          <cell r="J1100">
            <v>107479148.5</v>
          </cell>
          <cell r="K1100">
            <v>44816</v>
          </cell>
          <cell r="L1100">
            <v>5663</v>
          </cell>
        </row>
        <row r="1101">
          <cell r="A1101" t="str">
            <v>MASPTOP50</v>
          </cell>
          <cell r="B1101" t="str">
            <v>EQ</v>
          </cell>
          <cell r="C1101">
            <v>27.09</v>
          </cell>
          <cell r="D1101">
            <v>27.25</v>
          </cell>
          <cell r="E1101">
            <v>26.64</v>
          </cell>
          <cell r="F1101">
            <v>26.93</v>
          </cell>
          <cell r="G1101">
            <v>26.96</v>
          </cell>
          <cell r="H1101">
            <v>26.59</v>
          </cell>
          <cell r="I1101">
            <v>196287</v>
          </cell>
          <cell r="J1101">
            <v>5316865.8600000003</v>
          </cell>
          <cell r="K1101">
            <v>44816</v>
          </cell>
          <cell r="L1101">
            <v>609</v>
          </cell>
        </row>
        <row r="1102">
          <cell r="A1102" t="str">
            <v>MASTEK</v>
          </cell>
          <cell r="B1102" t="str">
            <v>EQ</v>
          </cell>
          <cell r="C1102">
            <v>1918</v>
          </cell>
          <cell r="D1102">
            <v>1973.95</v>
          </cell>
          <cell r="E1102">
            <v>1909.15</v>
          </cell>
          <cell r="F1102">
            <v>1936.1</v>
          </cell>
          <cell r="G1102">
            <v>1935</v>
          </cell>
          <cell r="H1102">
            <v>1888.8</v>
          </cell>
          <cell r="I1102">
            <v>232346</v>
          </cell>
          <cell r="J1102">
            <v>453756940.39999998</v>
          </cell>
          <cell r="K1102">
            <v>44816</v>
          </cell>
          <cell r="L1102">
            <v>15264</v>
          </cell>
        </row>
        <row r="1103">
          <cell r="A1103" t="str">
            <v>MATRIMONY</v>
          </cell>
          <cell r="B1103" t="str">
            <v>EQ</v>
          </cell>
          <cell r="C1103">
            <v>704.75</v>
          </cell>
          <cell r="D1103">
            <v>704.75</v>
          </cell>
          <cell r="E1103">
            <v>696.05</v>
          </cell>
          <cell r="F1103">
            <v>697.95</v>
          </cell>
          <cell r="G1103">
            <v>697</v>
          </cell>
          <cell r="H1103">
            <v>694.9</v>
          </cell>
          <cell r="I1103">
            <v>10619</v>
          </cell>
          <cell r="J1103">
            <v>7419122.2000000002</v>
          </cell>
          <cell r="K1103">
            <v>44816</v>
          </cell>
          <cell r="L1103">
            <v>518</v>
          </cell>
        </row>
        <row r="1104">
          <cell r="A1104" t="str">
            <v>MAWANASUG</v>
          </cell>
          <cell r="B1104" t="str">
            <v>EQ</v>
          </cell>
          <cell r="C1104">
            <v>90.7</v>
          </cell>
          <cell r="D1104">
            <v>92</v>
          </cell>
          <cell r="E1104">
            <v>90.4</v>
          </cell>
          <cell r="F1104">
            <v>91.7</v>
          </cell>
          <cell r="G1104">
            <v>91.75</v>
          </cell>
          <cell r="H1104">
            <v>90.15</v>
          </cell>
          <cell r="I1104">
            <v>79468</v>
          </cell>
          <cell r="J1104">
            <v>7275861.7000000002</v>
          </cell>
          <cell r="K1104">
            <v>44816</v>
          </cell>
          <cell r="L1104">
            <v>1109</v>
          </cell>
        </row>
        <row r="1105">
          <cell r="A1105" t="str">
            <v>MAXHEALTH</v>
          </cell>
          <cell r="B1105" t="str">
            <v>EQ</v>
          </cell>
          <cell r="C1105">
            <v>415</v>
          </cell>
          <cell r="D1105">
            <v>427</v>
          </cell>
          <cell r="E1105">
            <v>413.2</v>
          </cell>
          <cell r="F1105">
            <v>422.25</v>
          </cell>
          <cell r="G1105">
            <v>422.2</v>
          </cell>
          <cell r="H1105">
            <v>413.3</v>
          </cell>
          <cell r="I1105">
            <v>2802046</v>
          </cell>
          <cell r="J1105">
            <v>1178045455.8499999</v>
          </cell>
          <cell r="K1105">
            <v>44816</v>
          </cell>
          <cell r="L1105">
            <v>72621</v>
          </cell>
        </row>
        <row r="1106">
          <cell r="A1106" t="str">
            <v>MAXIND</v>
          </cell>
          <cell r="B1106" t="str">
            <v>EQ</v>
          </cell>
          <cell r="C1106">
            <v>82.9</v>
          </cell>
          <cell r="D1106">
            <v>83.8</v>
          </cell>
          <cell r="E1106">
            <v>82.9</v>
          </cell>
          <cell r="F1106">
            <v>83.4</v>
          </cell>
          <cell r="G1106">
            <v>83.05</v>
          </cell>
          <cell r="H1106">
            <v>82.9</v>
          </cell>
          <cell r="I1106">
            <v>59207</v>
          </cell>
          <cell r="J1106">
            <v>4940035.45</v>
          </cell>
          <cell r="K1106">
            <v>44816</v>
          </cell>
          <cell r="L1106">
            <v>649</v>
          </cell>
        </row>
        <row r="1107">
          <cell r="A1107" t="str">
            <v>MAXVIL</v>
          </cell>
          <cell r="B1107" t="str">
            <v>EQ</v>
          </cell>
          <cell r="C1107">
            <v>131.6</v>
          </cell>
          <cell r="D1107">
            <v>132.25</v>
          </cell>
          <cell r="E1107">
            <v>128</v>
          </cell>
          <cell r="F1107">
            <v>128.75</v>
          </cell>
          <cell r="G1107">
            <v>128.5</v>
          </cell>
          <cell r="H1107">
            <v>130.6</v>
          </cell>
          <cell r="I1107">
            <v>127784</v>
          </cell>
          <cell r="J1107">
            <v>16497753.75</v>
          </cell>
          <cell r="K1107">
            <v>44816</v>
          </cell>
          <cell r="L1107">
            <v>1662</v>
          </cell>
        </row>
        <row r="1108">
          <cell r="A1108" t="str">
            <v>MAYURUNIQ</v>
          </cell>
          <cell r="B1108" t="str">
            <v>EQ</v>
          </cell>
          <cell r="C1108">
            <v>486</v>
          </cell>
          <cell r="D1108">
            <v>507.85</v>
          </cell>
          <cell r="E1108">
            <v>484.85</v>
          </cell>
          <cell r="F1108">
            <v>500.15</v>
          </cell>
          <cell r="G1108">
            <v>500</v>
          </cell>
          <cell r="H1108">
            <v>483.7</v>
          </cell>
          <cell r="I1108">
            <v>179257</v>
          </cell>
          <cell r="J1108">
            <v>89360848.349999994</v>
          </cell>
          <cell r="K1108">
            <v>44816</v>
          </cell>
          <cell r="L1108">
            <v>6089</v>
          </cell>
        </row>
        <row r="1109">
          <cell r="A1109" t="str">
            <v>MAZDA</v>
          </cell>
          <cell r="B1109" t="str">
            <v>EQ</v>
          </cell>
          <cell r="C1109">
            <v>597</v>
          </cell>
          <cell r="D1109">
            <v>647</v>
          </cell>
          <cell r="E1109">
            <v>592.95000000000005</v>
          </cell>
          <cell r="F1109">
            <v>620.1</v>
          </cell>
          <cell r="G1109">
            <v>620</v>
          </cell>
          <cell r="H1109">
            <v>589.70000000000005</v>
          </cell>
          <cell r="I1109">
            <v>41313</v>
          </cell>
          <cell r="J1109">
            <v>25590391.050000001</v>
          </cell>
          <cell r="K1109">
            <v>44816</v>
          </cell>
          <cell r="L1109">
            <v>1747</v>
          </cell>
        </row>
        <row r="1110">
          <cell r="A1110" t="str">
            <v>MAZDOCK</v>
          </cell>
          <cell r="B1110" t="str">
            <v>EQ</v>
          </cell>
          <cell r="C1110">
            <v>423.25</v>
          </cell>
          <cell r="D1110">
            <v>437.8</v>
          </cell>
          <cell r="E1110">
            <v>415.5</v>
          </cell>
          <cell r="F1110">
            <v>428.9</v>
          </cell>
          <cell r="G1110">
            <v>427.2</v>
          </cell>
          <cell r="H1110">
            <v>421.5</v>
          </cell>
          <cell r="I1110">
            <v>3162091</v>
          </cell>
          <cell r="J1110">
            <v>1351161511.4000001</v>
          </cell>
          <cell r="K1110">
            <v>44816</v>
          </cell>
          <cell r="L1110">
            <v>38870</v>
          </cell>
        </row>
        <row r="1111">
          <cell r="A1111" t="str">
            <v>MBAPL</v>
          </cell>
          <cell r="B1111" t="str">
            <v>BE</v>
          </cell>
          <cell r="C1111">
            <v>829.9</v>
          </cell>
          <cell r="D1111">
            <v>838.5</v>
          </cell>
          <cell r="E1111">
            <v>811.2</v>
          </cell>
          <cell r="F1111">
            <v>832.35</v>
          </cell>
          <cell r="G1111">
            <v>838.5</v>
          </cell>
          <cell r="H1111">
            <v>818.9</v>
          </cell>
          <cell r="I1111">
            <v>8285</v>
          </cell>
          <cell r="J1111">
            <v>6839350.7000000002</v>
          </cell>
          <cell r="K1111">
            <v>44816</v>
          </cell>
          <cell r="L1111">
            <v>372</v>
          </cell>
        </row>
        <row r="1112">
          <cell r="A1112" t="str">
            <v>MBECL</v>
          </cell>
          <cell r="B1112" t="str">
            <v>BE</v>
          </cell>
          <cell r="C1112">
            <v>3.35</v>
          </cell>
          <cell r="D1112">
            <v>3.55</v>
          </cell>
          <cell r="E1112">
            <v>3.35</v>
          </cell>
          <cell r="F1112">
            <v>3.5</v>
          </cell>
          <cell r="G1112">
            <v>3.5</v>
          </cell>
          <cell r="H1112">
            <v>3.45</v>
          </cell>
          <cell r="I1112">
            <v>270566</v>
          </cell>
          <cell r="J1112">
            <v>945231.65</v>
          </cell>
          <cell r="K1112">
            <v>44816</v>
          </cell>
          <cell r="L1112">
            <v>233</v>
          </cell>
        </row>
        <row r="1113">
          <cell r="A1113" t="str">
            <v>MBLINFRA</v>
          </cell>
          <cell r="B1113" t="str">
            <v>EQ</v>
          </cell>
          <cell r="C1113">
            <v>20.8</v>
          </cell>
          <cell r="D1113">
            <v>21</v>
          </cell>
          <cell r="E1113">
            <v>20</v>
          </cell>
          <cell r="F1113">
            <v>20.149999999999999</v>
          </cell>
          <cell r="G1113">
            <v>20.3</v>
          </cell>
          <cell r="H1113">
            <v>20.65</v>
          </cell>
          <cell r="I1113">
            <v>105387</v>
          </cell>
          <cell r="J1113">
            <v>2152862</v>
          </cell>
          <cell r="K1113">
            <v>44816</v>
          </cell>
          <cell r="L1113">
            <v>518</v>
          </cell>
        </row>
        <row r="1114">
          <cell r="A1114" t="str">
            <v>MCDOWELL-N</v>
          </cell>
          <cell r="B1114" t="str">
            <v>EQ</v>
          </cell>
          <cell r="C1114">
            <v>811.5</v>
          </cell>
          <cell r="D1114">
            <v>842.6</v>
          </cell>
          <cell r="E1114">
            <v>808.15</v>
          </cell>
          <cell r="F1114">
            <v>838.4</v>
          </cell>
          <cell r="G1114">
            <v>837</v>
          </cell>
          <cell r="H1114">
            <v>808.15</v>
          </cell>
          <cell r="I1114">
            <v>2705885</v>
          </cell>
          <cell r="J1114">
            <v>2244767895.3000002</v>
          </cell>
          <cell r="K1114">
            <v>44816</v>
          </cell>
          <cell r="L1114">
            <v>61429</v>
          </cell>
        </row>
        <row r="1115">
          <cell r="A1115" t="str">
            <v>MCL</v>
          </cell>
          <cell r="B1115" t="str">
            <v>EQ</v>
          </cell>
          <cell r="C1115">
            <v>29.45</v>
          </cell>
          <cell r="D1115">
            <v>29.7</v>
          </cell>
          <cell r="E1115">
            <v>28.5</v>
          </cell>
          <cell r="F1115">
            <v>28.95</v>
          </cell>
          <cell r="G1115">
            <v>29.7</v>
          </cell>
          <cell r="H1115">
            <v>28.95</v>
          </cell>
          <cell r="I1115">
            <v>31023</v>
          </cell>
          <cell r="J1115">
            <v>902139.95</v>
          </cell>
          <cell r="K1115">
            <v>44816</v>
          </cell>
          <cell r="L1115">
            <v>232</v>
          </cell>
        </row>
        <row r="1116">
          <cell r="A1116" t="str">
            <v>MCLEODRUSS</v>
          </cell>
          <cell r="B1116" t="str">
            <v>EQ</v>
          </cell>
          <cell r="C1116">
            <v>24.1</v>
          </cell>
          <cell r="D1116">
            <v>24.4</v>
          </cell>
          <cell r="E1116">
            <v>23.55</v>
          </cell>
          <cell r="F1116">
            <v>23.65</v>
          </cell>
          <cell r="G1116">
            <v>23.65</v>
          </cell>
          <cell r="H1116">
            <v>23.9</v>
          </cell>
          <cell r="I1116">
            <v>238987</v>
          </cell>
          <cell r="J1116">
            <v>5697266.5499999998</v>
          </cell>
          <cell r="K1116">
            <v>44816</v>
          </cell>
          <cell r="L1116">
            <v>1047</v>
          </cell>
        </row>
        <row r="1117">
          <cell r="A1117" t="str">
            <v>MCX</v>
          </cell>
          <cell r="B1117" t="str">
            <v>EQ</v>
          </cell>
          <cell r="C1117">
            <v>1269.9000000000001</v>
          </cell>
          <cell r="D1117">
            <v>1279.9000000000001</v>
          </cell>
          <cell r="E1117">
            <v>1266.5</v>
          </cell>
          <cell r="F1117">
            <v>1269.8499999999999</v>
          </cell>
          <cell r="G1117">
            <v>1270</v>
          </cell>
          <cell r="H1117">
            <v>1266.45</v>
          </cell>
          <cell r="I1117">
            <v>254943</v>
          </cell>
          <cell r="J1117">
            <v>323994943.14999998</v>
          </cell>
          <cell r="K1117">
            <v>44816</v>
          </cell>
          <cell r="L1117">
            <v>13551</v>
          </cell>
        </row>
        <row r="1118">
          <cell r="A1118" t="str">
            <v>MEDICAMEQ</v>
          </cell>
          <cell r="B1118" t="str">
            <v>EQ</v>
          </cell>
          <cell r="C1118">
            <v>1094</v>
          </cell>
          <cell r="D1118">
            <v>1122</v>
          </cell>
          <cell r="E1118">
            <v>1073</v>
          </cell>
          <cell r="F1118">
            <v>1086.7</v>
          </cell>
          <cell r="G1118">
            <v>1089.95</v>
          </cell>
          <cell r="H1118">
            <v>1086.0999999999999</v>
          </cell>
          <cell r="I1118">
            <v>22205</v>
          </cell>
          <cell r="J1118">
            <v>24397596.300000001</v>
          </cell>
          <cell r="K1118">
            <v>44816</v>
          </cell>
          <cell r="L1118">
            <v>1647</v>
          </cell>
        </row>
        <row r="1119">
          <cell r="A1119" t="str">
            <v>MEDICO</v>
          </cell>
          <cell r="B1119" t="str">
            <v>EQ</v>
          </cell>
          <cell r="C1119">
            <v>100.95</v>
          </cell>
          <cell r="D1119">
            <v>109</v>
          </cell>
          <cell r="E1119">
            <v>100.4</v>
          </cell>
          <cell r="F1119">
            <v>105.65</v>
          </cell>
          <cell r="G1119">
            <v>104</v>
          </cell>
          <cell r="H1119">
            <v>102.45</v>
          </cell>
          <cell r="I1119">
            <v>6729</v>
          </cell>
          <cell r="J1119">
            <v>702554.55</v>
          </cell>
          <cell r="K1119">
            <v>44816</v>
          </cell>
          <cell r="L1119">
            <v>323</v>
          </cell>
        </row>
        <row r="1120">
          <cell r="A1120" t="str">
            <v>MEDPLUS</v>
          </cell>
          <cell r="B1120" t="str">
            <v>EQ</v>
          </cell>
          <cell r="C1120">
            <v>764.65</v>
          </cell>
          <cell r="D1120">
            <v>777</v>
          </cell>
          <cell r="E1120">
            <v>718</v>
          </cell>
          <cell r="F1120">
            <v>720.4</v>
          </cell>
          <cell r="G1120">
            <v>722</v>
          </cell>
          <cell r="H1120">
            <v>735.9</v>
          </cell>
          <cell r="I1120">
            <v>320243</v>
          </cell>
          <cell r="J1120">
            <v>234783103.65000001</v>
          </cell>
          <cell r="K1120">
            <v>44816</v>
          </cell>
          <cell r="L1120">
            <v>36833</v>
          </cell>
        </row>
        <row r="1121">
          <cell r="A1121" t="str">
            <v>MEGASOFT</v>
          </cell>
          <cell r="B1121" t="str">
            <v>BE</v>
          </cell>
          <cell r="C1121">
            <v>43.2</v>
          </cell>
          <cell r="D1121">
            <v>43.85</v>
          </cell>
          <cell r="E1121">
            <v>42.2</v>
          </cell>
          <cell r="F1121">
            <v>43.15</v>
          </cell>
          <cell r="G1121">
            <v>43.4</v>
          </cell>
          <cell r="H1121">
            <v>42</v>
          </cell>
          <cell r="I1121">
            <v>87064</v>
          </cell>
          <cell r="J1121">
            <v>3761689.75</v>
          </cell>
          <cell r="K1121">
            <v>44816</v>
          </cell>
          <cell r="L1121">
            <v>443</v>
          </cell>
        </row>
        <row r="1122">
          <cell r="A1122" t="str">
            <v>MEGASTAR</v>
          </cell>
          <cell r="B1122" t="str">
            <v>EQ</v>
          </cell>
          <cell r="C1122">
            <v>204.65</v>
          </cell>
          <cell r="D1122">
            <v>204.65</v>
          </cell>
          <cell r="E1122">
            <v>193</v>
          </cell>
          <cell r="F1122">
            <v>198.9</v>
          </cell>
          <cell r="G1122">
            <v>198.5</v>
          </cell>
          <cell r="H1122">
            <v>194.95</v>
          </cell>
          <cell r="I1122">
            <v>105765</v>
          </cell>
          <cell r="J1122">
            <v>21176484.949999999</v>
          </cell>
          <cell r="K1122">
            <v>44816</v>
          </cell>
          <cell r="L1122">
            <v>1140</v>
          </cell>
        </row>
        <row r="1123">
          <cell r="A1123" t="str">
            <v>MENONBE</v>
          </cell>
          <cell r="B1123" t="str">
            <v>EQ</v>
          </cell>
          <cell r="C1123">
            <v>107.8</v>
          </cell>
          <cell r="D1123">
            <v>115.5</v>
          </cell>
          <cell r="E1123">
            <v>106.35</v>
          </cell>
          <cell r="F1123">
            <v>113</v>
          </cell>
          <cell r="G1123">
            <v>113.05</v>
          </cell>
          <cell r="H1123">
            <v>106.75</v>
          </cell>
          <cell r="I1123">
            <v>873561</v>
          </cell>
          <cell r="J1123">
            <v>97874507.299999997</v>
          </cell>
          <cell r="K1123">
            <v>44816</v>
          </cell>
          <cell r="L1123">
            <v>9344</v>
          </cell>
        </row>
        <row r="1124">
          <cell r="A1124" t="str">
            <v>MEP</v>
          </cell>
          <cell r="B1124" t="str">
            <v>EQ</v>
          </cell>
          <cell r="C1124">
            <v>17.100000000000001</v>
          </cell>
          <cell r="D1124">
            <v>17.100000000000001</v>
          </cell>
          <cell r="E1124">
            <v>16.399999999999999</v>
          </cell>
          <cell r="F1124">
            <v>16.45</v>
          </cell>
          <cell r="G1124">
            <v>16.45</v>
          </cell>
          <cell r="H1124">
            <v>16.8</v>
          </cell>
          <cell r="I1124">
            <v>1446764</v>
          </cell>
          <cell r="J1124">
            <v>23926238.100000001</v>
          </cell>
          <cell r="K1124">
            <v>44816</v>
          </cell>
          <cell r="L1124">
            <v>1185</v>
          </cell>
        </row>
        <row r="1125">
          <cell r="A1125" t="str">
            <v>MERCATOR</v>
          </cell>
          <cell r="B1125" t="str">
            <v>BE</v>
          </cell>
          <cell r="C1125">
            <v>1.5</v>
          </cell>
          <cell r="D1125">
            <v>1.5</v>
          </cell>
          <cell r="E1125">
            <v>1.45</v>
          </cell>
          <cell r="F1125">
            <v>1.45</v>
          </cell>
          <cell r="G1125">
            <v>1.5</v>
          </cell>
          <cell r="H1125">
            <v>1.5</v>
          </cell>
          <cell r="I1125">
            <v>391273</v>
          </cell>
          <cell r="J1125">
            <v>578961.55000000005</v>
          </cell>
          <cell r="K1125">
            <v>44816</v>
          </cell>
          <cell r="L1125">
            <v>323</v>
          </cell>
        </row>
        <row r="1126">
          <cell r="A1126" t="str">
            <v>METROBRAND</v>
          </cell>
          <cell r="B1126" t="str">
            <v>EQ</v>
          </cell>
          <cell r="C1126">
            <v>818</v>
          </cell>
          <cell r="D1126">
            <v>831.05</v>
          </cell>
          <cell r="E1126">
            <v>808.5</v>
          </cell>
          <cell r="F1126">
            <v>822.65</v>
          </cell>
          <cell r="G1126">
            <v>815.15</v>
          </cell>
          <cell r="H1126">
            <v>816.75</v>
          </cell>
          <cell r="I1126">
            <v>174849</v>
          </cell>
          <cell r="J1126">
            <v>143230110.30000001</v>
          </cell>
          <cell r="K1126">
            <v>44816</v>
          </cell>
          <cell r="L1126">
            <v>11171</v>
          </cell>
        </row>
        <row r="1127">
          <cell r="A1127" t="str">
            <v>METROPOLIS</v>
          </cell>
          <cell r="B1127" t="str">
            <v>EQ</v>
          </cell>
          <cell r="C1127">
            <v>1492.4</v>
          </cell>
          <cell r="D1127">
            <v>1504.45</v>
          </cell>
          <cell r="E1127">
            <v>1474.05</v>
          </cell>
          <cell r="F1127">
            <v>1499.55</v>
          </cell>
          <cell r="G1127">
            <v>1500</v>
          </cell>
          <cell r="H1127">
            <v>1484.55</v>
          </cell>
          <cell r="I1127">
            <v>232872</v>
          </cell>
          <cell r="J1127">
            <v>348273779.80000001</v>
          </cell>
          <cell r="K1127">
            <v>44816</v>
          </cell>
          <cell r="L1127">
            <v>9573</v>
          </cell>
        </row>
        <row r="1128">
          <cell r="A1128" t="str">
            <v>MFL</v>
          </cell>
          <cell r="B1128" t="str">
            <v>EQ</v>
          </cell>
          <cell r="C1128">
            <v>1535</v>
          </cell>
          <cell r="D1128">
            <v>1568</v>
          </cell>
          <cell r="E1128">
            <v>1519.65</v>
          </cell>
          <cell r="F1128">
            <v>1544.9</v>
          </cell>
          <cell r="G1128">
            <v>1542</v>
          </cell>
          <cell r="H1128">
            <v>1515.95</v>
          </cell>
          <cell r="I1128">
            <v>197857</v>
          </cell>
          <cell r="J1128">
            <v>305877076.30000001</v>
          </cell>
          <cell r="K1128">
            <v>44816</v>
          </cell>
          <cell r="L1128">
            <v>13419</v>
          </cell>
        </row>
        <row r="1129">
          <cell r="A1129" t="str">
            <v>MFSL</v>
          </cell>
          <cell r="B1129" t="str">
            <v>EQ</v>
          </cell>
          <cell r="C1129">
            <v>799.9</v>
          </cell>
          <cell r="D1129">
            <v>804.95</v>
          </cell>
          <cell r="E1129">
            <v>784</v>
          </cell>
          <cell r="F1129">
            <v>786.95</v>
          </cell>
          <cell r="G1129">
            <v>786.9</v>
          </cell>
          <cell r="H1129">
            <v>796.35</v>
          </cell>
          <cell r="I1129">
            <v>603961</v>
          </cell>
          <cell r="J1129">
            <v>477981022.39999998</v>
          </cell>
          <cell r="K1129">
            <v>44816</v>
          </cell>
          <cell r="L1129">
            <v>13170</v>
          </cell>
        </row>
        <row r="1130">
          <cell r="A1130" t="str">
            <v>MGEL</v>
          </cell>
          <cell r="B1130" t="str">
            <v>EQ</v>
          </cell>
          <cell r="C1130">
            <v>43.7</v>
          </cell>
          <cell r="D1130">
            <v>45</v>
          </cell>
          <cell r="E1130">
            <v>43.55</v>
          </cell>
          <cell r="F1130">
            <v>44.65</v>
          </cell>
          <cell r="G1130">
            <v>43.95</v>
          </cell>
          <cell r="H1130">
            <v>43.8</v>
          </cell>
          <cell r="I1130">
            <v>572830</v>
          </cell>
          <cell r="J1130">
            <v>25309023.100000001</v>
          </cell>
          <cell r="K1130">
            <v>44816</v>
          </cell>
          <cell r="L1130">
            <v>808</v>
          </cell>
        </row>
        <row r="1131">
          <cell r="A1131" t="str">
            <v>MGL</v>
          </cell>
          <cell r="B1131" t="str">
            <v>EQ</v>
          </cell>
          <cell r="C1131">
            <v>884.55</v>
          </cell>
          <cell r="D1131">
            <v>892.5</v>
          </cell>
          <cell r="E1131">
            <v>879.05</v>
          </cell>
          <cell r="F1131">
            <v>888.2</v>
          </cell>
          <cell r="G1131">
            <v>888.85</v>
          </cell>
          <cell r="H1131">
            <v>880.25</v>
          </cell>
          <cell r="I1131">
            <v>187786</v>
          </cell>
          <cell r="J1131">
            <v>166513846.09999999</v>
          </cell>
          <cell r="K1131">
            <v>44816</v>
          </cell>
          <cell r="L1131">
            <v>8032</v>
          </cell>
        </row>
        <row r="1132">
          <cell r="A1132" t="str">
            <v>MHLXMIRU</v>
          </cell>
          <cell r="B1132" t="str">
            <v>EQ</v>
          </cell>
          <cell r="C1132">
            <v>210.6</v>
          </cell>
          <cell r="D1132">
            <v>221.5</v>
          </cell>
          <cell r="E1132">
            <v>205.7</v>
          </cell>
          <cell r="F1132">
            <v>208.85</v>
          </cell>
          <cell r="G1132">
            <v>209</v>
          </cell>
          <cell r="H1132">
            <v>207.45</v>
          </cell>
          <cell r="I1132">
            <v>110666</v>
          </cell>
          <cell r="J1132">
            <v>23429491.300000001</v>
          </cell>
          <cell r="K1132">
            <v>44816</v>
          </cell>
          <cell r="L1132">
            <v>3499</v>
          </cell>
        </row>
        <row r="1133">
          <cell r="A1133" t="str">
            <v>MHRIL</v>
          </cell>
          <cell r="B1133" t="str">
            <v>EQ</v>
          </cell>
          <cell r="C1133">
            <v>285</v>
          </cell>
          <cell r="D1133">
            <v>287.7</v>
          </cell>
          <cell r="E1133">
            <v>279.60000000000002</v>
          </cell>
          <cell r="F1133">
            <v>281.75</v>
          </cell>
          <cell r="G1133">
            <v>280.5</v>
          </cell>
          <cell r="H1133">
            <v>285.55</v>
          </cell>
          <cell r="I1133">
            <v>313299</v>
          </cell>
          <cell r="J1133">
            <v>89063103.200000003</v>
          </cell>
          <cell r="K1133">
            <v>44816</v>
          </cell>
          <cell r="L1133">
            <v>5265</v>
          </cell>
        </row>
        <row r="1134">
          <cell r="A1134" t="str">
            <v>MICEL</v>
          </cell>
          <cell r="B1134" t="str">
            <v>BE</v>
          </cell>
          <cell r="C1134">
            <v>13.9</v>
          </cell>
          <cell r="D1134">
            <v>13.9</v>
          </cell>
          <cell r="E1134">
            <v>13.9</v>
          </cell>
          <cell r="F1134">
            <v>13.9</v>
          </cell>
          <cell r="G1134">
            <v>13.9</v>
          </cell>
          <cell r="H1134">
            <v>14.6</v>
          </cell>
          <cell r="I1134">
            <v>58441</v>
          </cell>
          <cell r="J1134">
            <v>812329.9</v>
          </cell>
          <cell r="K1134">
            <v>44816</v>
          </cell>
          <cell r="L1134">
            <v>211</v>
          </cell>
        </row>
        <row r="1135">
          <cell r="A1135" t="str">
            <v>MID150BEES</v>
          </cell>
          <cell r="B1135" t="str">
            <v>EQ</v>
          </cell>
          <cell r="C1135">
            <v>124.76</v>
          </cell>
          <cell r="D1135">
            <v>124.95</v>
          </cell>
          <cell r="E1135">
            <v>122.1</v>
          </cell>
          <cell r="F1135">
            <v>124.63</v>
          </cell>
          <cell r="G1135">
            <v>124.85</v>
          </cell>
          <cell r="H1135">
            <v>123.66</v>
          </cell>
          <cell r="I1135">
            <v>107301</v>
          </cell>
          <cell r="J1135">
            <v>13365973.17</v>
          </cell>
          <cell r="K1135">
            <v>44816</v>
          </cell>
          <cell r="L1135">
            <v>2511</v>
          </cell>
        </row>
        <row r="1136">
          <cell r="A1136" t="str">
            <v>MIDHANI</v>
          </cell>
          <cell r="B1136" t="str">
            <v>EQ</v>
          </cell>
          <cell r="C1136">
            <v>205.05</v>
          </cell>
          <cell r="D1136">
            <v>209</v>
          </cell>
          <cell r="E1136">
            <v>204.55</v>
          </cell>
          <cell r="F1136">
            <v>205.8</v>
          </cell>
          <cell r="G1136">
            <v>206</v>
          </cell>
          <cell r="H1136">
            <v>204</v>
          </cell>
          <cell r="I1136">
            <v>449046</v>
          </cell>
          <cell r="J1136">
            <v>92703410</v>
          </cell>
          <cell r="K1136">
            <v>44816</v>
          </cell>
          <cell r="L1136">
            <v>5877</v>
          </cell>
        </row>
        <row r="1137">
          <cell r="A1137" t="str">
            <v>MINDACORP</v>
          </cell>
          <cell r="B1137" t="str">
            <v>EQ</v>
          </cell>
          <cell r="C1137">
            <v>228</v>
          </cell>
          <cell r="D1137">
            <v>232.55</v>
          </cell>
          <cell r="E1137">
            <v>226.05</v>
          </cell>
          <cell r="F1137">
            <v>228.6</v>
          </cell>
          <cell r="G1137">
            <v>230</v>
          </cell>
          <cell r="H1137">
            <v>228.35</v>
          </cell>
          <cell r="I1137">
            <v>420051</v>
          </cell>
          <cell r="J1137">
            <v>96179088.700000003</v>
          </cell>
          <cell r="K1137">
            <v>44816</v>
          </cell>
          <cell r="L1137">
            <v>6523</v>
          </cell>
        </row>
        <row r="1138">
          <cell r="A1138" t="str">
            <v>MINDTECK</v>
          </cell>
          <cell r="B1138" t="str">
            <v>EQ</v>
          </cell>
          <cell r="C1138">
            <v>142</v>
          </cell>
          <cell r="D1138">
            <v>142.9</v>
          </cell>
          <cell r="E1138">
            <v>138.1</v>
          </cell>
          <cell r="F1138">
            <v>141.25</v>
          </cell>
          <cell r="G1138">
            <v>140</v>
          </cell>
          <cell r="H1138">
            <v>137.94999999999999</v>
          </cell>
          <cell r="I1138">
            <v>39251</v>
          </cell>
          <cell r="J1138">
            <v>5548679.4000000004</v>
          </cell>
          <cell r="K1138">
            <v>44816</v>
          </cell>
          <cell r="L1138">
            <v>756</v>
          </cell>
        </row>
        <row r="1139">
          <cell r="A1139" t="str">
            <v>MINDTREE</v>
          </cell>
          <cell r="B1139" t="str">
            <v>EQ</v>
          </cell>
          <cell r="C1139">
            <v>3345</v>
          </cell>
          <cell r="D1139">
            <v>3408.75</v>
          </cell>
          <cell r="E1139">
            <v>3329</v>
          </cell>
          <cell r="F1139">
            <v>3392.45</v>
          </cell>
          <cell r="G1139">
            <v>3388</v>
          </cell>
          <cell r="H1139">
            <v>3309.45</v>
          </cell>
          <cell r="I1139">
            <v>696388</v>
          </cell>
          <cell r="J1139">
            <v>2356262328.8000002</v>
          </cell>
          <cell r="K1139">
            <v>44816</v>
          </cell>
          <cell r="L1139">
            <v>45428</v>
          </cell>
        </row>
        <row r="1140">
          <cell r="A1140" t="str">
            <v>MIRCELECTR</v>
          </cell>
          <cell r="B1140" t="str">
            <v>EQ</v>
          </cell>
          <cell r="C1140">
            <v>20.3</v>
          </cell>
          <cell r="D1140">
            <v>20.45</v>
          </cell>
          <cell r="E1140">
            <v>19.05</v>
          </cell>
          <cell r="F1140">
            <v>19.3</v>
          </cell>
          <cell r="G1140">
            <v>19.350000000000001</v>
          </cell>
          <cell r="H1140">
            <v>19.45</v>
          </cell>
          <cell r="I1140">
            <v>518929</v>
          </cell>
          <cell r="J1140">
            <v>10137116.699999999</v>
          </cell>
          <cell r="K1140">
            <v>44816</v>
          </cell>
          <cell r="L1140">
            <v>1415</v>
          </cell>
        </row>
        <row r="1141">
          <cell r="A1141" t="str">
            <v>MIRZAINT</v>
          </cell>
          <cell r="B1141" t="str">
            <v>EQ</v>
          </cell>
          <cell r="C1141">
            <v>360.5</v>
          </cell>
          <cell r="D1141">
            <v>375.6</v>
          </cell>
          <cell r="E1141">
            <v>355.1</v>
          </cell>
          <cell r="F1141">
            <v>370.5</v>
          </cell>
          <cell r="G1141">
            <v>368.7</v>
          </cell>
          <cell r="H1141">
            <v>357.3</v>
          </cell>
          <cell r="I1141">
            <v>606639</v>
          </cell>
          <cell r="J1141">
            <v>221861683.40000001</v>
          </cell>
          <cell r="K1141">
            <v>44816</v>
          </cell>
          <cell r="L1141">
            <v>11731</v>
          </cell>
        </row>
        <row r="1142">
          <cell r="A1142" t="str">
            <v>MITCON</v>
          </cell>
          <cell r="B1142" t="str">
            <v>EQ</v>
          </cell>
          <cell r="C1142">
            <v>68.849999999999994</v>
          </cell>
          <cell r="D1142">
            <v>68.849999999999994</v>
          </cell>
          <cell r="E1142">
            <v>66.5</v>
          </cell>
          <cell r="F1142">
            <v>67.150000000000006</v>
          </cell>
          <cell r="G1142">
            <v>66.5</v>
          </cell>
          <cell r="H1142">
            <v>66.45</v>
          </cell>
          <cell r="I1142">
            <v>10036</v>
          </cell>
          <cell r="J1142">
            <v>677624.15</v>
          </cell>
          <cell r="K1142">
            <v>44816</v>
          </cell>
          <cell r="L1142">
            <v>214</v>
          </cell>
        </row>
        <row r="1143">
          <cell r="A1143" t="str">
            <v>MITTAL</v>
          </cell>
          <cell r="B1143" t="str">
            <v>EQ</v>
          </cell>
          <cell r="C1143">
            <v>12.3</v>
          </cell>
          <cell r="D1143">
            <v>12.3</v>
          </cell>
          <cell r="E1143">
            <v>12</v>
          </cell>
          <cell r="F1143">
            <v>12.05</v>
          </cell>
          <cell r="G1143">
            <v>12</v>
          </cell>
          <cell r="H1143">
            <v>12.2</v>
          </cell>
          <cell r="I1143">
            <v>14069</v>
          </cell>
          <cell r="J1143">
            <v>169712.95</v>
          </cell>
          <cell r="K1143">
            <v>44816</v>
          </cell>
          <cell r="L1143">
            <v>123</v>
          </cell>
        </row>
        <row r="1144">
          <cell r="A1144" t="str">
            <v>MMFL</v>
          </cell>
          <cell r="B1144" t="str">
            <v>EQ</v>
          </cell>
          <cell r="C1144">
            <v>890.05</v>
          </cell>
          <cell r="D1144">
            <v>909</v>
          </cell>
          <cell r="E1144">
            <v>879.85</v>
          </cell>
          <cell r="F1144">
            <v>891.05</v>
          </cell>
          <cell r="G1144">
            <v>893</v>
          </cell>
          <cell r="H1144">
            <v>898.85</v>
          </cell>
          <cell r="I1144">
            <v>50326</v>
          </cell>
          <cell r="J1144">
            <v>44956276.649999999</v>
          </cell>
          <cell r="K1144">
            <v>44816</v>
          </cell>
          <cell r="L1144">
            <v>3659</v>
          </cell>
        </row>
        <row r="1145">
          <cell r="A1145" t="str">
            <v>MMP</v>
          </cell>
          <cell r="B1145" t="str">
            <v>EQ</v>
          </cell>
          <cell r="C1145">
            <v>190.85</v>
          </cell>
          <cell r="D1145">
            <v>191</v>
          </cell>
          <cell r="E1145">
            <v>182.3</v>
          </cell>
          <cell r="F1145">
            <v>185.45</v>
          </cell>
          <cell r="G1145">
            <v>184</v>
          </cell>
          <cell r="H1145">
            <v>191.6</v>
          </cell>
          <cell r="I1145">
            <v>22088</v>
          </cell>
          <cell r="J1145">
            <v>4134205</v>
          </cell>
          <cell r="K1145">
            <v>44816</v>
          </cell>
          <cell r="L1145">
            <v>588</v>
          </cell>
        </row>
        <row r="1146">
          <cell r="A1146" t="str">
            <v>MMTC</v>
          </cell>
          <cell r="B1146" t="str">
            <v>EQ</v>
          </cell>
          <cell r="C1146">
            <v>37.25</v>
          </cell>
          <cell r="D1146">
            <v>37.4</v>
          </cell>
          <cell r="E1146">
            <v>36.65</v>
          </cell>
          <cell r="F1146">
            <v>37</v>
          </cell>
          <cell r="G1146">
            <v>37.049999999999997</v>
          </cell>
          <cell r="H1146">
            <v>37.5</v>
          </cell>
          <cell r="I1146">
            <v>3468036</v>
          </cell>
          <cell r="J1146">
            <v>128170945.55</v>
          </cell>
          <cell r="K1146">
            <v>44816</v>
          </cell>
          <cell r="L1146">
            <v>10797</v>
          </cell>
        </row>
        <row r="1147">
          <cell r="A1147" t="str">
            <v>MODIRUBBER</v>
          </cell>
          <cell r="B1147" t="str">
            <v>BE</v>
          </cell>
          <cell r="C1147">
            <v>68.3</v>
          </cell>
          <cell r="D1147">
            <v>70.400000000000006</v>
          </cell>
          <cell r="E1147">
            <v>68</v>
          </cell>
          <cell r="F1147">
            <v>70.400000000000006</v>
          </cell>
          <cell r="G1147">
            <v>70.400000000000006</v>
          </cell>
          <cell r="H1147">
            <v>67.05</v>
          </cell>
          <cell r="I1147">
            <v>6031</v>
          </cell>
          <cell r="J1147">
            <v>422518.15</v>
          </cell>
          <cell r="K1147">
            <v>44816</v>
          </cell>
          <cell r="L1147">
            <v>107</v>
          </cell>
        </row>
        <row r="1148">
          <cell r="A1148" t="str">
            <v>MODISONLTD</v>
          </cell>
          <cell r="B1148" t="str">
            <v>EQ</v>
          </cell>
          <cell r="C1148">
            <v>68</v>
          </cell>
          <cell r="D1148">
            <v>74.75</v>
          </cell>
          <cell r="E1148">
            <v>65.650000000000006</v>
          </cell>
          <cell r="F1148">
            <v>72.849999999999994</v>
          </cell>
          <cell r="G1148">
            <v>73</v>
          </cell>
          <cell r="H1148">
            <v>66.45</v>
          </cell>
          <cell r="I1148">
            <v>365506</v>
          </cell>
          <cell r="J1148">
            <v>26280892.649999999</v>
          </cell>
          <cell r="K1148">
            <v>44816</v>
          </cell>
          <cell r="L1148">
            <v>3364</v>
          </cell>
        </row>
        <row r="1149">
          <cell r="A1149" t="str">
            <v>MOGSEC</v>
          </cell>
          <cell r="B1149" t="str">
            <v>EQ</v>
          </cell>
          <cell r="C1149">
            <v>49.69</v>
          </cell>
          <cell r="D1149">
            <v>49.69</v>
          </cell>
          <cell r="E1149">
            <v>49.58</v>
          </cell>
          <cell r="F1149">
            <v>49.62</v>
          </cell>
          <cell r="G1149">
            <v>49.62</v>
          </cell>
          <cell r="H1149">
            <v>49.6</v>
          </cell>
          <cell r="I1149">
            <v>1016</v>
          </cell>
          <cell r="J1149">
            <v>50408.35</v>
          </cell>
          <cell r="K1149">
            <v>44816</v>
          </cell>
          <cell r="L1149">
            <v>38</v>
          </cell>
        </row>
        <row r="1150">
          <cell r="A1150" t="str">
            <v>MOHEALTH</v>
          </cell>
          <cell r="B1150" t="str">
            <v>EQ</v>
          </cell>
          <cell r="C1150">
            <v>23</v>
          </cell>
          <cell r="D1150">
            <v>23.39</v>
          </cell>
          <cell r="E1150">
            <v>22.61</v>
          </cell>
          <cell r="F1150">
            <v>22.61</v>
          </cell>
          <cell r="G1150">
            <v>22.61</v>
          </cell>
          <cell r="H1150">
            <v>23</v>
          </cell>
          <cell r="I1150">
            <v>3237</v>
          </cell>
          <cell r="J1150">
            <v>74439.3</v>
          </cell>
          <cell r="K1150">
            <v>44816</v>
          </cell>
          <cell r="L1150">
            <v>14</v>
          </cell>
        </row>
        <row r="1151">
          <cell r="A1151" t="str">
            <v>MOHITIND</v>
          </cell>
          <cell r="B1151" t="str">
            <v>EQ</v>
          </cell>
          <cell r="C1151">
            <v>19.7</v>
          </cell>
          <cell r="D1151">
            <v>21.2</v>
          </cell>
          <cell r="E1151">
            <v>18.899999999999999</v>
          </cell>
          <cell r="F1151">
            <v>20.65</v>
          </cell>
          <cell r="G1151">
            <v>20.8</v>
          </cell>
          <cell r="H1151">
            <v>18.95</v>
          </cell>
          <cell r="I1151">
            <v>149440</v>
          </cell>
          <cell r="J1151">
            <v>3051696.65</v>
          </cell>
          <cell r="K1151">
            <v>44816</v>
          </cell>
          <cell r="L1151">
            <v>494</v>
          </cell>
        </row>
        <row r="1152">
          <cell r="A1152" t="str">
            <v>MOIL</v>
          </cell>
          <cell r="B1152" t="str">
            <v>EQ</v>
          </cell>
          <cell r="C1152">
            <v>167</v>
          </cell>
          <cell r="D1152">
            <v>167.85</v>
          </cell>
          <cell r="E1152">
            <v>165.6</v>
          </cell>
          <cell r="F1152">
            <v>166</v>
          </cell>
          <cell r="G1152">
            <v>166.7</v>
          </cell>
          <cell r="H1152">
            <v>165.85</v>
          </cell>
          <cell r="I1152">
            <v>102483</v>
          </cell>
          <cell r="J1152">
            <v>17075448.449999999</v>
          </cell>
          <cell r="K1152">
            <v>44816</v>
          </cell>
          <cell r="L1152">
            <v>2522</v>
          </cell>
        </row>
        <row r="1153">
          <cell r="A1153" t="str">
            <v>MOKSH</v>
          </cell>
          <cell r="B1153" t="str">
            <v>EQ</v>
          </cell>
          <cell r="C1153">
            <v>14.9</v>
          </cell>
          <cell r="D1153">
            <v>15.3</v>
          </cell>
          <cell r="E1153">
            <v>14.9</v>
          </cell>
          <cell r="F1153">
            <v>15</v>
          </cell>
          <cell r="G1153">
            <v>14.95</v>
          </cell>
          <cell r="H1153">
            <v>15.05</v>
          </cell>
          <cell r="I1153">
            <v>161929</v>
          </cell>
          <cell r="J1153">
            <v>2429763.15</v>
          </cell>
          <cell r="K1153">
            <v>44816</v>
          </cell>
          <cell r="L1153">
            <v>459</v>
          </cell>
        </row>
        <row r="1154">
          <cell r="A1154" t="str">
            <v>MOL</v>
          </cell>
          <cell r="B1154" t="str">
            <v>EQ</v>
          </cell>
          <cell r="C1154">
            <v>129.75</v>
          </cell>
          <cell r="D1154">
            <v>130.5</v>
          </cell>
          <cell r="E1154">
            <v>127.1</v>
          </cell>
          <cell r="F1154">
            <v>127.35</v>
          </cell>
          <cell r="G1154">
            <v>127.4</v>
          </cell>
          <cell r="H1154">
            <v>129</v>
          </cell>
          <cell r="I1154">
            <v>998275</v>
          </cell>
          <cell r="J1154">
            <v>128188929.45</v>
          </cell>
          <cell r="K1154">
            <v>44816</v>
          </cell>
          <cell r="L1154">
            <v>5420</v>
          </cell>
        </row>
        <row r="1155">
          <cell r="A1155" t="str">
            <v>MOLDTECH</v>
          </cell>
          <cell r="B1155" t="str">
            <v>EQ</v>
          </cell>
          <cell r="C1155">
            <v>93.65</v>
          </cell>
          <cell r="D1155">
            <v>93.65</v>
          </cell>
          <cell r="E1155">
            <v>92.05</v>
          </cell>
          <cell r="F1155">
            <v>92.4</v>
          </cell>
          <cell r="G1155">
            <v>92.6</v>
          </cell>
          <cell r="H1155">
            <v>92.9</v>
          </cell>
          <cell r="I1155">
            <v>28790</v>
          </cell>
          <cell r="J1155">
            <v>2668032.15</v>
          </cell>
          <cell r="K1155">
            <v>44816</v>
          </cell>
          <cell r="L1155">
            <v>830</v>
          </cell>
        </row>
        <row r="1156">
          <cell r="A1156" t="str">
            <v>MOLDTKPAC</v>
          </cell>
          <cell r="B1156" t="str">
            <v>EQ</v>
          </cell>
          <cell r="C1156">
            <v>986</v>
          </cell>
          <cell r="D1156">
            <v>999.95</v>
          </cell>
          <cell r="E1156">
            <v>965.65</v>
          </cell>
          <cell r="F1156">
            <v>984.4</v>
          </cell>
          <cell r="G1156">
            <v>978</v>
          </cell>
          <cell r="H1156">
            <v>973.85</v>
          </cell>
          <cell r="I1156">
            <v>65370</v>
          </cell>
          <cell r="J1156">
            <v>64316937.049999997</v>
          </cell>
          <cell r="K1156">
            <v>44816</v>
          </cell>
          <cell r="L1156">
            <v>5986</v>
          </cell>
        </row>
        <row r="1157">
          <cell r="A1157" t="str">
            <v>MOLOWVOL</v>
          </cell>
          <cell r="B1157" t="str">
            <v>EQ</v>
          </cell>
          <cell r="C1157">
            <v>24.75</v>
          </cell>
          <cell r="D1157">
            <v>24.75</v>
          </cell>
          <cell r="E1157">
            <v>24.31</v>
          </cell>
          <cell r="F1157">
            <v>24.5</v>
          </cell>
          <cell r="G1157">
            <v>24.5</v>
          </cell>
          <cell r="H1157">
            <v>24.31</v>
          </cell>
          <cell r="I1157">
            <v>685</v>
          </cell>
          <cell r="J1157">
            <v>16837.64</v>
          </cell>
          <cell r="K1157">
            <v>44816</v>
          </cell>
          <cell r="L1157">
            <v>37</v>
          </cell>
        </row>
        <row r="1158">
          <cell r="A1158" t="str">
            <v>MOM100</v>
          </cell>
          <cell r="B1158" t="str">
            <v>EQ</v>
          </cell>
          <cell r="C1158">
            <v>34.24</v>
          </cell>
          <cell r="D1158">
            <v>34.5</v>
          </cell>
          <cell r="E1158">
            <v>33.24</v>
          </cell>
          <cell r="F1158">
            <v>34.369999999999997</v>
          </cell>
          <cell r="G1158">
            <v>34.5</v>
          </cell>
          <cell r="H1158">
            <v>34.04</v>
          </cell>
          <cell r="I1158">
            <v>97905</v>
          </cell>
          <cell r="J1158">
            <v>3355717.25</v>
          </cell>
          <cell r="K1158">
            <v>44816</v>
          </cell>
          <cell r="L1158">
            <v>1387</v>
          </cell>
        </row>
        <row r="1159">
          <cell r="A1159" t="str">
            <v>MOM50</v>
          </cell>
          <cell r="B1159" t="str">
            <v>EQ</v>
          </cell>
          <cell r="C1159">
            <v>181.19</v>
          </cell>
          <cell r="D1159">
            <v>181.2</v>
          </cell>
          <cell r="E1159">
            <v>177.16</v>
          </cell>
          <cell r="F1159">
            <v>180.57</v>
          </cell>
          <cell r="G1159">
            <v>179.57</v>
          </cell>
          <cell r="H1159">
            <v>178.64</v>
          </cell>
          <cell r="I1159">
            <v>4278</v>
          </cell>
          <cell r="J1159">
            <v>769621.32</v>
          </cell>
          <cell r="K1159">
            <v>44816</v>
          </cell>
          <cell r="L1159">
            <v>95</v>
          </cell>
        </row>
        <row r="1160">
          <cell r="A1160" t="str">
            <v>MOMENTUM</v>
          </cell>
          <cell r="B1160" t="str">
            <v>EQ</v>
          </cell>
          <cell r="C1160">
            <v>20.2</v>
          </cell>
          <cell r="D1160">
            <v>20.2</v>
          </cell>
          <cell r="E1160">
            <v>19.600000000000001</v>
          </cell>
          <cell r="F1160">
            <v>19.77</v>
          </cell>
          <cell r="G1160">
            <v>19.71</v>
          </cell>
          <cell r="H1160">
            <v>19.98</v>
          </cell>
          <cell r="I1160">
            <v>2391</v>
          </cell>
          <cell r="J1160">
            <v>47461.03</v>
          </cell>
          <cell r="K1160">
            <v>44816</v>
          </cell>
          <cell r="L1160">
            <v>71</v>
          </cell>
        </row>
        <row r="1161">
          <cell r="A1161" t="str">
            <v>MOMOMENTUM</v>
          </cell>
          <cell r="B1161" t="str">
            <v>EQ</v>
          </cell>
          <cell r="C1161">
            <v>40.450000000000003</v>
          </cell>
          <cell r="D1161">
            <v>40.450000000000003</v>
          </cell>
          <cell r="E1161">
            <v>39.1</v>
          </cell>
          <cell r="F1161">
            <v>39.799999999999997</v>
          </cell>
          <cell r="G1161">
            <v>39.78</v>
          </cell>
          <cell r="H1161">
            <v>39.57</v>
          </cell>
          <cell r="I1161">
            <v>8351</v>
          </cell>
          <cell r="J1161">
            <v>332391.82</v>
          </cell>
          <cell r="K1161">
            <v>44816</v>
          </cell>
          <cell r="L1161">
            <v>161</v>
          </cell>
        </row>
        <row r="1162">
          <cell r="A1162" t="str">
            <v>MON100</v>
          </cell>
          <cell r="B1162" t="str">
            <v>EQ</v>
          </cell>
          <cell r="C1162">
            <v>100</v>
          </cell>
          <cell r="D1162">
            <v>100</v>
          </cell>
          <cell r="E1162">
            <v>97.29</v>
          </cell>
          <cell r="F1162">
            <v>98.72</v>
          </cell>
          <cell r="G1162">
            <v>98.75</v>
          </cell>
          <cell r="H1162">
            <v>97.29</v>
          </cell>
          <cell r="I1162">
            <v>455487</v>
          </cell>
          <cell r="J1162">
            <v>44841997.289999999</v>
          </cell>
          <cell r="K1162">
            <v>44816</v>
          </cell>
          <cell r="L1162">
            <v>5551</v>
          </cell>
        </row>
        <row r="1163">
          <cell r="A1163" t="str">
            <v>MONARCH</v>
          </cell>
          <cell r="B1163" t="str">
            <v>EQ</v>
          </cell>
          <cell r="C1163">
            <v>394</v>
          </cell>
          <cell r="D1163">
            <v>402</v>
          </cell>
          <cell r="E1163">
            <v>390.3</v>
          </cell>
          <cell r="F1163">
            <v>397.7</v>
          </cell>
          <cell r="G1163">
            <v>393</v>
          </cell>
          <cell r="H1163">
            <v>388.1</v>
          </cell>
          <cell r="I1163">
            <v>29109</v>
          </cell>
          <cell r="J1163">
            <v>11568017.9</v>
          </cell>
          <cell r="K1163">
            <v>44816</v>
          </cell>
          <cell r="L1163">
            <v>619</v>
          </cell>
        </row>
        <row r="1164">
          <cell r="A1164" t="str">
            <v>MONQ50</v>
          </cell>
          <cell r="B1164" t="str">
            <v>EQ</v>
          </cell>
          <cell r="C1164">
            <v>56.84</v>
          </cell>
          <cell r="D1164">
            <v>56.85</v>
          </cell>
          <cell r="E1164">
            <v>55.18</v>
          </cell>
          <cell r="F1164">
            <v>55.31</v>
          </cell>
          <cell r="G1164">
            <v>56</v>
          </cell>
          <cell r="H1164">
            <v>55.74</v>
          </cell>
          <cell r="I1164">
            <v>12223</v>
          </cell>
          <cell r="J1164">
            <v>683922.87</v>
          </cell>
          <cell r="K1164">
            <v>44816</v>
          </cell>
          <cell r="L1164">
            <v>204</v>
          </cell>
        </row>
        <row r="1165">
          <cell r="A1165" t="str">
            <v>MONTECARLO</v>
          </cell>
          <cell r="B1165" t="str">
            <v>EQ</v>
          </cell>
          <cell r="C1165">
            <v>864.95</v>
          </cell>
          <cell r="D1165">
            <v>902.6</v>
          </cell>
          <cell r="E1165">
            <v>860.15</v>
          </cell>
          <cell r="F1165">
            <v>879.85</v>
          </cell>
          <cell r="G1165">
            <v>880.95</v>
          </cell>
          <cell r="H1165">
            <v>859.4</v>
          </cell>
          <cell r="I1165">
            <v>149595</v>
          </cell>
          <cell r="J1165">
            <v>132780599.84999999</v>
          </cell>
          <cell r="K1165">
            <v>44816</v>
          </cell>
          <cell r="L1165">
            <v>8310</v>
          </cell>
        </row>
        <row r="1166">
          <cell r="A1166" t="str">
            <v>MOQUALITY</v>
          </cell>
          <cell r="B1166" t="str">
            <v>EQ</v>
          </cell>
          <cell r="C1166">
            <v>131.06</v>
          </cell>
          <cell r="D1166">
            <v>139.99</v>
          </cell>
          <cell r="E1166">
            <v>131.06</v>
          </cell>
          <cell r="F1166">
            <v>134.96</v>
          </cell>
          <cell r="G1166">
            <v>132.99</v>
          </cell>
          <cell r="H1166">
            <v>131.07</v>
          </cell>
          <cell r="I1166">
            <v>968</v>
          </cell>
          <cell r="J1166">
            <v>131091.15</v>
          </cell>
          <cell r="K1166">
            <v>44816</v>
          </cell>
          <cell r="L1166">
            <v>20</v>
          </cell>
        </row>
        <row r="1167">
          <cell r="A1167" t="str">
            <v>MORARJEE</v>
          </cell>
          <cell r="B1167" t="str">
            <v>EQ</v>
          </cell>
          <cell r="C1167">
            <v>21.9</v>
          </cell>
          <cell r="D1167">
            <v>21.9</v>
          </cell>
          <cell r="E1167">
            <v>20.75</v>
          </cell>
          <cell r="F1167">
            <v>21.15</v>
          </cell>
          <cell r="G1167">
            <v>21.4</v>
          </cell>
          <cell r="H1167">
            <v>21.65</v>
          </cell>
          <cell r="I1167">
            <v>9899</v>
          </cell>
          <cell r="J1167">
            <v>210645.3</v>
          </cell>
          <cell r="K1167">
            <v>44816</v>
          </cell>
          <cell r="L1167">
            <v>104</v>
          </cell>
        </row>
        <row r="1168">
          <cell r="A1168" t="str">
            <v>MOREPENLAB</v>
          </cell>
          <cell r="B1168" t="str">
            <v>EQ</v>
          </cell>
          <cell r="C1168">
            <v>34.5</v>
          </cell>
          <cell r="D1168">
            <v>34.700000000000003</v>
          </cell>
          <cell r="E1168">
            <v>34.15</v>
          </cell>
          <cell r="F1168">
            <v>34.25</v>
          </cell>
          <cell r="G1168">
            <v>34.299999999999997</v>
          </cell>
          <cell r="H1168">
            <v>34.4</v>
          </cell>
          <cell r="I1168">
            <v>1321422</v>
          </cell>
          <cell r="J1168">
            <v>45467975.649999999</v>
          </cell>
          <cell r="K1168">
            <v>44816</v>
          </cell>
          <cell r="L1168">
            <v>3910</v>
          </cell>
        </row>
        <row r="1169">
          <cell r="A1169" t="str">
            <v>MOTHERSON</v>
          </cell>
          <cell r="B1169" t="str">
            <v>EQ</v>
          </cell>
          <cell r="C1169">
            <v>124.25</v>
          </cell>
          <cell r="D1169">
            <v>125.6</v>
          </cell>
          <cell r="E1169">
            <v>124.05</v>
          </cell>
          <cell r="F1169">
            <v>125.25</v>
          </cell>
          <cell r="G1169">
            <v>125.35</v>
          </cell>
          <cell r="H1169">
            <v>123.7</v>
          </cell>
          <cell r="I1169">
            <v>5869151</v>
          </cell>
          <cell r="J1169">
            <v>733663032.29999995</v>
          </cell>
          <cell r="K1169">
            <v>44816</v>
          </cell>
          <cell r="L1169">
            <v>41076</v>
          </cell>
        </row>
        <row r="1170">
          <cell r="A1170" t="str">
            <v>MOTILALOFS</v>
          </cell>
          <cell r="B1170" t="str">
            <v>EQ</v>
          </cell>
          <cell r="C1170">
            <v>781.95</v>
          </cell>
          <cell r="D1170">
            <v>781.95</v>
          </cell>
          <cell r="E1170">
            <v>768</v>
          </cell>
          <cell r="F1170">
            <v>771.55</v>
          </cell>
          <cell r="G1170">
            <v>774</v>
          </cell>
          <cell r="H1170">
            <v>770.5</v>
          </cell>
          <cell r="I1170">
            <v>109877</v>
          </cell>
          <cell r="J1170">
            <v>84702782.299999997</v>
          </cell>
          <cell r="K1170">
            <v>44816</v>
          </cell>
          <cell r="L1170">
            <v>3131</v>
          </cell>
        </row>
        <row r="1171">
          <cell r="A1171" t="str">
            <v>MOTOGENFIN</v>
          </cell>
          <cell r="B1171" t="str">
            <v>EQ</v>
          </cell>
          <cell r="C1171">
            <v>29.8</v>
          </cell>
          <cell r="D1171">
            <v>29.8</v>
          </cell>
          <cell r="E1171">
            <v>28.6</v>
          </cell>
          <cell r="F1171">
            <v>28.8</v>
          </cell>
          <cell r="G1171">
            <v>28.7</v>
          </cell>
          <cell r="H1171">
            <v>28.75</v>
          </cell>
          <cell r="I1171">
            <v>4156</v>
          </cell>
          <cell r="J1171">
            <v>120110.7</v>
          </cell>
          <cell r="K1171">
            <v>44816</v>
          </cell>
          <cell r="L1171">
            <v>74</v>
          </cell>
        </row>
        <row r="1172">
          <cell r="A1172" t="str">
            <v>MOVALUE</v>
          </cell>
          <cell r="B1172" t="str">
            <v>EQ</v>
          </cell>
          <cell r="C1172">
            <v>49</v>
          </cell>
          <cell r="D1172">
            <v>49</v>
          </cell>
          <cell r="E1172">
            <v>46.2</v>
          </cell>
          <cell r="F1172">
            <v>49</v>
          </cell>
          <cell r="G1172">
            <v>49</v>
          </cell>
          <cell r="H1172">
            <v>49.25</v>
          </cell>
          <cell r="I1172">
            <v>2006</v>
          </cell>
          <cell r="J1172">
            <v>98278.2</v>
          </cell>
          <cell r="K1172">
            <v>44816</v>
          </cell>
          <cell r="L1172">
            <v>6</v>
          </cell>
        </row>
        <row r="1173">
          <cell r="A1173" t="str">
            <v>MPHASIS</v>
          </cell>
          <cell r="B1173" t="str">
            <v>EQ</v>
          </cell>
          <cell r="C1173">
            <v>2166</v>
          </cell>
          <cell r="D1173">
            <v>2178.85</v>
          </cell>
          <cell r="E1173">
            <v>2141.15</v>
          </cell>
          <cell r="F1173">
            <v>2160.6</v>
          </cell>
          <cell r="G1173">
            <v>2158</v>
          </cell>
          <cell r="H1173">
            <v>2144.85</v>
          </cell>
          <cell r="I1173">
            <v>538099</v>
          </cell>
          <cell r="J1173">
            <v>1163528992.55</v>
          </cell>
          <cell r="K1173">
            <v>44816</v>
          </cell>
          <cell r="L1173">
            <v>27515</v>
          </cell>
        </row>
        <row r="1174">
          <cell r="A1174" t="str">
            <v>MPSLTD</v>
          </cell>
          <cell r="B1174" t="str">
            <v>EQ</v>
          </cell>
          <cell r="C1174">
            <v>700</v>
          </cell>
          <cell r="D1174">
            <v>713.7</v>
          </cell>
          <cell r="E1174">
            <v>695.3</v>
          </cell>
          <cell r="F1174">
            <v>700.45</v>
          </cell>
          <cell r="G1174">
            <v>696.25</v>
          </cell>
          <cell r="H1174">
            <v>699.8</v>
          </cell>
          <cell r="I1174">
            <v>8424</v>
          </cell>
          <cell r="J1174">
            <v>5902729.6500000004</v>
          </cell>
          <cell r="K1174">
            <v>44816</v>
          </cell>
          <cell r="L1174">
            <v>529</v>
          </cell>
        </row>
        <row r="1175">
          <cell r="A1175" t="str">
            <v>MRF</v>
          </cell>
          <cell r="B1175" t="str">
            <v>EQ</v>
          </cell>
          <cell r="C1175">
            <v>84550</v>
          </cell>
          <cell r="D1175">
            <v>85900</v>
          </cell>
          <cell r="E1175">
            <v>84250</v>
          </cell>
          <cell r="F1175">
            <v>85808.3</v>
          </cell>
          <cell r="G1175">
            <v>85700</v>
          </cell>
          <cell r="H1175">
            <v>84208.05</v>
          </cell>
          <cell r="I1175">
            <v>8568</v>
          </cell>
          <cell r="J1175">
            <v>731486714.29999995</v>
          </cell>
          <cell r="K1175">
            <v>44816</v>
          </cell>
          <cell r="L1175">
            <v>4398</v>
          </cell>
        </row>
        <row r="1176">
          <cell r="A1176" t="str">
            <v>MRO-TEK</v>
          </cell>
          <cell r="B1176" t="str">
            <v>EQ</v>
          </cell>
          <cell r="C1176">
            <v>66</v>
          </cell>
          <cell r="D1176">
            <v>70.400000000000006</v>
          </cell>
          <cell r="E1176">
            <v>65.5</v>
          </cell>
          <cell r="F1176">
            <v>67.05</v>
          </cell>
          <cell r="G1176">
            <v>67.8</v>
          </cell>
          <cell r="H1176">
            <v>66.25</v>
          </cell>
          <cell r="I1176">
            <v>41575</v>
          </cell>
          <cell r="J1176">
            <v>2840331.6</v>
          </cell>
          <cell r="K1176">
            <v>44816</v>
          </cell>
          <cell r="L1176">
            <v>622</v>
          </cell>
        </row>
        <row r="1177">
          <cell r="A1177" t="str">
            <v>MRPL</v>
          </cell>
          <cell r="B1177" t="str">
            <v>EQ</v>
          </cell>
          <cell r="C1177">
            <v>72.599999999999994</v>
          </cell>
          <cell r="D1177">
            <v>72.599999999999994</v>
          </cell>
          <cell r="E1177">
            <v>71.45</v>
          </cell>
          <cell r="F1177">
            <v>71.95</v>
          </cell>
          <cell r="G1177">
            <v>72</v>
          </cell>
          <cell r="H1177">
            <v>71.849999999999994</v>
          </cell>
          <cell r="I1177">
            <v>2032918</v>
          </cell>
          <cell r="J1177">
            <v>146378506.5</v>
          </cell>
          <cell r="K1177">
            <v>44816</v>
          </cell>
          <cell r="L1177">
            <v>7102</v>
          </cell>
        </row>
        <row r="1178">
          <cell r="A1178" t="str">
            <v>MSPL</v>
          </cell>
          <cell r="B1178" t="str">
            <v>EQ</v>
          </cell>
          <cell r="C1178">
            <v>10.1</v>
          </cell>
          <cell r="D1178">
            <v>10.15</v>
          </cell>
          <cell r="E1178">
            <v>9.85</v>
          </cell>
          <cell r="F1178">
            <v>9.9</v>
          </cell>
          <cell r="G1178">
            <v>10</v>
          </cell>
          <cell r="H1178">
            <v>9.9499999999999993</v>
          </cell>
          <cell r="I1178">
            <v>357593</v>
          </cell>
          <cell r="J1178">
            <v>3562248.25</v>
          </cell>
          <cell r="K1178">
            <v>44816</v>
          </cell>
          <cell r="L1178">
            <v>902</v>
          </cell>
        </row>
        <row r="1179">
          <cell r="A1179" t="str">
            <v>MSTCLTD</v>
          </cell>
          <cell r="B1179" t="str">
            <v>EQ</v>
          </cell>
          <cell r="C1179">
            <v>290</v>
          </cell>
          <cell r="D1179">
            <v>298.05</v>
          </cell>
          <cell r="E1179">
            <v>287.10000000000002</v>
          </cell>
          <cell r="F1179">
            <v>288.85000000000002</v>
          </cell>
          <cell r="G1179">
            <v>288</v>
          </cell>
          <cell r="H1179">
            <v>292.25</v>
          </cell>
          <cell r="I1179">
            <v>351093</v>
          </cell>
          <cell r="J1179">
            <v>102508832.84999999</v>
          </cell>
          <cell r="K1179">
            <v>44816</v>
          </cell>
          <cell r="L1179">
            <v>5719</v>
          </cell>
        </row>
        <row r="1180">
          <cell r="A1180" t="str">
            <v>MSUMI</v>
          </cell>
          <cell r="B1180" t="str">
            <v>EQ</v>
          </cell>
          <cell r="C1180">
            <v>92.05</v>
          </cell>
          <cell r="D1180">
            <v>92.05</v>
          </cell>
          <cell r="E1180">
            <v>89.35</v>
          </cell>
          <cell r="F1180">
            <v>89.7</v>
          </cell>
          <cell r="G1180">
            <v>89.7</v>
          </cell>
          <cell r="H1180">
            <v>91.1</v>
          </cell>
          <cell r="I1180">
            <v>5331954</v>
          </cell>
          <cell r="J1180">
            <v>480987819.64999998</v>
          </cell>
          <cell r="K1180">
            <v>44816</v>
          </cell>
          <cell r="L1180">
            <v>50678</v>
          </cell>
        </row>
        <row r="1181">
          <cell r="A1181" t="str">
            <v>MTARTECH</v>
          </cell>
          <cell r="B1181" t="str">
            <v>EQ</v>
          </cell>
          <cell r="C1181">
            <v>1613.55</v>
          </cell>
          <cell r="D1181">
            <v>1658.5</v>
          </cell>
          <cell r="E1181">
            <v>1596</v>
          </cell>
          <cell r="F1181">
            <v>1644.05</v>
          </cell>
          <cell r="G1181">
            <v>1645</v>
          </cell>
          <cell r="H1181">
            <v>1595.55</v>
          </cell>
          <cell r="I1181">
            <v>155331</v>
          </cell>
          <cell r="J1181">
            <v>253180289.44999999</v>
          </cell>
          <cell r="K1181">
            <v>44816</v>
          </cell>
          <cell r="L1181">
            <v>10783</v>
          </cell>
        </row>
        <row r="1182">
          <cell r="A1182" t="str">
            <v>MTEDUCARE</v>
          </cell>
          <cell r="B1182" t="str">
            <v>EQ</v>
          </cell>
          <cell r="C1182">
            <v>9.4</v>
          </cell>
          <cell r="D1182">
            <v>9.8000000000000007</v>
          </cell>
          <cell r="E1182">
            <v>9.1</v>
          </cell>
          <cell r="F1182">
            <v>9.35</v>
          </cell>
          <cell r="G1182">
            <v>9.5</v>
          </cell>
          <cell r="H1182">
            <v>9.35</v>
          </cell>
          <cell r="I1182">
            <v>210297</v>
          </cell>
          <cell r="J1182">
            <v>1985173.7</v>
          </cell>
          <cell r="K1182">
            <v>44816</v>
          </cell>
          <cell r="L1182">
            <v>361</v>
          </cell>
        </row>
        <row r="1183">
          <cell r="A1183" t="str">
            <v>MTNL</v>
          </cell>
          <cell r="B1183" t="str">
            <v>EQ</v>
          </cell>
          <cell r="C1183">
            <v>25.05</v>
          </cell>
          <cell r="D1183">
            <v>25.6</v>
          </cell>
          <cell r="E1183">
            <v>24.8</v>
          </cell>
          <cell r="F1183">
            <v>25.15</v>
          </cell>
          <cell r="G1183">
            <v>25.1</v>
          </cell>
          <cell r="H1183">
            <v>24.85</v>
          </cell>
          <cell r="I1183">
            <v>4248374</v>
          </cell>
          <cell r="J1183">
            <v>107114008.95</v>
          </cell>
          <cell r="K1183">
            <v>44816</v>
          </cell>
          <cell r="L1183">
            <v>5968</v>
          </cell>
        </row>
        <row r="1184">
          <cell r="A1184" t="str">
            <v>MUKANDLTD</v>
          </cell>
          <cell r="B1184" t="str">
            <v>EQ</v>
          </cell>
          <cell r="C1184">
            <v>116.15</v>
          </cell>
          <cell r="D1184">
            <v>118.65</v>
          </cell>
          <cell r="E1184">
            <v>113.2</v>
          </cell>
          <cell r="F1184">
            <v>115.25</v>
          </cell>
          <cell r="G1184">
            <v>116.8</v>
          </cell>
          <cell r="H1184">
            <v>115.85</v>
          </cell>
          <cell r="I1184">
            <v>152882</v>
          </cell>
          <cell r="J1184">
            <v>17640471.850000001</v>
          </cell>
          <cell r="K1184">
            <v>44816</v>
          </cell>
          <cell r="L1184">
            <v>1153</v>
          </cell>
        </row>
        <row r="1185">
          <cell r="A1185" t="str">
            <v>MUKTAARTS</v>
          </cell>
          <cell r="B1185" t="str">
            <v>EQ</v>
          </cell>
          <cell r="C1185">
            <v>61</v>
          </cell>
          <cell r="D1185">
            <v>64</v>
          </cell>
          <cell r="E1185">
            <v>61</v>
          </cell>
          <cell r="F1185">
            <v>62.1</v>
          </cell>
          <cell r="G1185">
            <v>62.5</v>
          </cell>
          <cell r="H1185">
            <v>59.85</v>
          </cell>
          <cell r="I1185">
            <v>64235</v>
          </cell>
          <cell r="J1185">
            <v>4035551.3</v>
          </cell>
          <cell r="K1185">
            <v>44816</v>
          </cell>
          <cell r="L1185">
            <v>846</v>
          </cell>
        </row>
        <row r="1186">
          <cell r="A1186" t="str">
            <v>MUNJALAU</v>
          </cell>
          <cell r="B1186" t="str">
            <v>EQ</v>
          </cell>
          <cell r="C1186">
            <v>52.85</v>
          </cell>
          <cell r="D1186">
            <v>53.75</v>
          </cell>
          <cell r="E1186">
            <v>52.75</v>
          </cell>
          <cell r="F1186">
            <v>53</v>
          </cell>
          <cell r="G1186">
            <v>52.95</v>
          </cell>
          <cell r="H1186">
            <v>52.85</v>
          </cell>
          <cell r="I1186">
            <v>103679</v>
          </cell>
          <cell r="J1186">
            <v>5516575.4500000002</v>
          </cell>
          <cell r="K1186">
            <v>44816</v>
          </cell>
          <cell r="L1186">
            <v>1145</v>
          </cell>
        </row>
        <row r="1187">
          <cell r="A1187" t="str">
            <v>MUNJALSHOW</v>
          </cell>
          <cell r="B1187" t="str">
            <v>EQ</v>
          </cell>
          <cell r="C1187">
            <v>107.45</v>
          </cell>
          <cell r="D1187">
            <v>107.45</v>
          </cell>
          <cell r="E1187">
            <v>106.05</v>
          </cell>
          <cell r="F1187">
            <v>106.95</v>
          </cell>
          <cell r="G1187">
            <v>107.25</v>
          </cell>
          <cell r="H1187">
            <v>105.9</v>
          </cell>
          <cell r="I1187">
            <v>22569</v>
          </cell>
          <cell r="J1187">
            <v>2411157.85</v>
          </cell>
          <cell r="K1187">
            <v>44816</v>
          </cell>
          <cell r="L1187">
            <v>545</v>
          </cell>
        </row>
        <row r="1188">
          <cell r="A1188" t="str">
            <v>MURUDCERA</v>
          </cell>
          <cell r="B1188" t="str">
            <v>EQ</v>
          </cell>
          <cell r="C1188">
            <v>28.2</v>
          </cell>
          <cell r="D1188">
            <v>31.5</v>
          </cell>
          <cell r="E1188">
            <v>28.1</v>
          </cell>
          <cell r="F1188">
            <v>29.95</v>
          </cell>
          <cell r="G1188">
            <v>29.9</v>
          </cell>
          <cell r="H1188">
            <v>28.05</v>
          </cell>
          <cell r="I1188">
            <v>711085</v>
          </cell>
          <cell r="J1188">
            <v>21424284.5</v>
          </cell>
          <cell r="K1188">
            <v>44816</v>
          </cell>
          <cell r="L1188">
            <v>3043</v>
          </cell>
        </row>
        <row r="1189">
          <cell r="A1189" t="str">
            <v>MUTHOOTCAP</v>
          </cell>
          <cell r="B1189" t="str">
            <v>EQ</v>
          </cell>
          <cell r="C1189">
            <v>198</v>
          </cell>
          <cell r="D1189">
            <v>203.75</v>
          </cell>
          <cell r="E1189">
            <v>195.15</v>
          </cell>
          <cell r="F1189">
            <v>196</v>
          </cell>
          <cell r="G1189">
            <v>196</v>
          </cell>
          <cell r="H1189">
            <v>199.75</v>
          </cell>
          <cell r="I1189">
            <v>446428</v>
          </cell>
          <cell r="J1189">
            <v>88029493.400000006</v>
          </cell>
          <cell r="K1189">
            <v>44816</v>
          </cell>
          <cell r="L1189">
            <v>2166</v>
          </cell>
        </row>
        <row r="1190">
          <cell r="A1190" t="str">
            <v>MUTHOOTFIN</v>
          </cell>
          <cell r="B1190" t="str">
            <v>EQ</v>
          </cell>
          <cell r="C1190">
            <v>1045.3</v>
          </cell>
          <cell r="D1190">
            <v>1059.5</v>
          </cell>
          <cell r="E1190">
            <v>1042.95</v>
          </cell>
          <cell r="F1190">
            <v>1046.1500000000001</v>
          </cell>
          <cell r="G1190">
            <v>1045.5999999999999</v>
          </cell>
          <cell r="H1190">
            <v>1045.3499999999999</v>
          </cell>
          <cell r="I1190">
            <v>399366</v>
          </cell>
          <cell r="J1190">
            <v>419347296.60000002</v>
          </cell>
          <cell r="K1190">
            <v>44816</v>
          </cell>
          <cell r="L1190">
            <v>20085</v>
          </cell>
        </row>
        <row r="1191">
          <cell r="A1191" t="str">
            <v>NACLIND</v>
          </cell>
          <cell r="B1191" t="str">
            <v>EQ</v>
          </cell>
          <cell r="C1191">
            <v>82.25</v>
          </cell>
          <cell r="D1191">
            <v>82.75</v>
          </cell>
          <cell r="E1191">
            <v>80.150000000000006</v>
          </cell>
          <cell r="F1191">
            <v>80.599999999999994</v>
          </cell>
          <cell r="G1191">
            <v>80.7</v>
          </cell>
          <cell r="H1191">
            <v>81.5</v>
          </cell>
          <cell r="I1191">
            <v>74869</v>
          </cell>
          <cell r="J1191">
            <v>6069005.7999999998</v>
          </cell>
          <cell r="K1191">
            <v>44816</v>
          </cell>
          <cell r="L1191">
            <v>1058</v>
          </cell>
        </row>
        <row r="1192">
          <cell r="A1192" t="str">
            <v>NAGAFERT</v>
          </cell>
          <cell r="B1192" t="str">
            <v>BE</v>
          </cell>
          <cell r="C1192">
            <v>9.65</v>
          </cell>
          <cell r="D1192">
            <v>9.65</v>
          </cell>
          <cell r="E1192">
            <v>9.0500000000000007</v>
          </cell>
          <cell r="F1192">
            <v>9.3000000000000007</v>
          </cell>
          <cell r="G1192">
            <v>9.3000000000000007</v>
          </cell>
          <cell r="H1192">
            <v>9.5</v>
          </cell>
          <cell r="I1192">
            <v>620000</v>
          </cell>
          <cell r="J1192">
            <v>5742036.3499999996</v>
          </cell>
          <cell r="K1192">
            <v>44816</v>
          </cell>
          <cell r="L1192">
            <v>897</v>
          </cell>
        </row>
        <row r="1193">
          <cell r="A1193" t="str">
            <v>NAGREEKCAP</v>
          </cell>
          <cell r="B1193" t="str">
            <v>EQ</v>
          </cell>
          <cell r="C1193">
            <v>13.35</v>
          </cell>
          <cell r="D1193">
            <v>13.8</v>
          </cell>
          <cell r="E1193">
            <v>12.8</v>
          </cell>
          <cell r="F1193">
            <v>13.3</v>
          </cell>
          <cell r="G1193">
            <v>13.1</v>
          </cell>
          <cell r="H1193">
            <v>13.4</v>
          </cell>
          <cell r="I1193">
            <v>7350</v>
          </cell>
          <cell r="J1193">
            <v>97394.05</v>
          </cell>
          <cell r="K1193">
            <v>44816</v>
          </cell>
          <cell r="L1193">
            <v>47</v>
          </cell>
        </row>
        <row r="1194">
          <cell r="A1194" t="str">
            <v>NAGREEKEXP</v>
          </cell>
          <cell r="B1194" t="str">
            <v>EQ</v>
          </cell>
          <cell r="C1194">
            <v>37.35</v>
          </cell>
          <cell r="D1194">
            <v>38.5</v>
          </cell>
          <cell r="E1194">
            <v>37.35</v>
          </cell>
          <cell r="F1194">
            <v>37.75</v>
          </cell>
          <cell r="G1194">
            <v>37.6</v>
          </cell>
          <cell r="H1194">
            <v>38.049999999999997</v>
          </cell>
          <cell r="I1194">
            <v>34587</v>
          </cell>
          <cell r="J1194">
            <v>1316483.1000000001</v>
          </cell>
          <cell r="K1194">
            <v>44816</v>
          </cell>
          <cell r="L1194">
            <v>396</v>
          </cell>
        </row>
        <row r="1195">
          <cell r="A1195" t="str">
            <v>NAHARCAP</v>
          </cell>
          <cell r="B1195" t="str">
            <v>EQ</v>
          </cell>
          <cell r="C1195">
            <v>382.65</v>
          </cell>
          <cell r="D1195">
            <v>392.2</v>
          </cell>
          <cell r="E1195">
            <v>382</v>
          </cell>
          <cell r="F1195">
            <v>389.8</v>
          </cell>
          <cell r="G1195">
            <v>388</v>
          </cell>
          <cell r="H1195">
            <v>381.1</v>
          </cell>
          <cell r="I1195">
            <v>16549</v>
          </cell>
          <cell r="J1195">
            <v>6424962.6500000004</v>
          </cell>
          <cell r="K1195">
            <v>44816</v>
          </cell>
          <cell r="L1195">
            <v>677</v>
          </cell>
        </row>
        <row r="1196">
          <cell r="A1196" t="str">
            <v>NAHARINDUS</v>
          </cell>
          <cell r="B1196" t="str">
            <v>EQ</v>
          </cell>
          <cell r="C1196">
            <v>127.5</v>
          </cell>
          <cell r="D1196">
            <v>127.65</v>
          </cell>
          <cell r="E1196">
            <v>123.6</v>
          </cell>
          <cell r="F1196">
            <v>124.3</v>
          </cell>
          <cell r="G1196">
            <v>124</v>
          </cell>
          <cell r="H1196">
            <v>125.9</v>
          </cell>
          <cell r="I1196">
            <v>65455</v>
          </cell>
          <cell r="J1196">
            <v>8217260.2999999998</v>
          </cell>
          <cell r="K1196">
            <v>44816</v>
          </cell>
          <cell r="L1196">
            <v>982</v>
          </cell>
        </row>
        <row r="1197">
          <cell r="A1197" t="str">
            <v>NAHARPOLY</v>
          </cell>
          <cell r="B1197" t="str">
            <v>EQ</v>
          </cell>
          <cell r="C1197">
            <v>366</v>
          </cell>
          <cell r="D1197">
            <v>375</v>
          </cell>
          <cell r="E1197">
            <v>365</v>
          </cell>
          <cell r="F1197">
            <v>365.95</v>
          </cell>
          <cell r="G1197">
            <v>365</v>
          </cell>
          <cell r="H1197">
            <v>365.5</v>
          </cell>
          <cell r="I1197">
            <v>24311</v>
          </cell>
          <cell r="J1197">
            <v>8965704.9000000004</v>
          </cell>
          <cell r="K1197">
            <v>44816</v>
          </cell>
          <cell r="L1197">
            <v>1171</v>
          </cell>
        </row>
        <row r="1198">
          <cell r="A1198" t="str">
            <v>NAHARSPING</v>
          </cell>
          <cell r="B1198" t="str">
            <v>EQ</v>
          </cell>
          <cell r="C1198">
            <v>340.05</v>
          </cell>
          <cell r="D1198">
            <v>348</v>
          </cell>
          <cell r="E1198">
            <v>332.65</v>
          </cell>
          <cell r="F1198">
            <v>339.05</v>
          </cell>
          <cell r="G1198">
            <v>340</v>
          </cell>
          <cell r="H1198">
            <v>338.7</v>
          </cell>
          <cell r="I1198">
            <v>52309</v>
          </cell>
          <cell r="J1198">
            <v>17856886.399999999</v>
          </cell>
          <cell r="K1198">
            <v>44816</v>
          </cell>
          <cell r="L1198">
            <v>1856</v>
          </cell>
        </row>
        <row r="1199">
          <cell r="A1199" t="str">
            <v>NAM-INDIA</v>
          </cell>
          <cell r="B1199" t="str">
            <v>EQ</v>
          </cell>
          <cell r="C1199">
            <v>298.3</v>
          </cell>
          <cell r="D1199">
            <v>300</v>
          </cell>
          <cell r="E1199">
            <v>295.3</v>
          </cell>
          <cell r="F1199">
            <v>297.64999999999998</v>
          </cell>
          <cell r="G1199">
            <v>298</v>
          </cell>
          <cell r="H1199">
            <v>296.8</v>
          </cell>
          <cell r="I1199">
            <v>282087</v>
          </cell>
          <cell r="J1199">
            <v>84035581.450000003</v>
          </cell>
          <cell r="K1199">
            <v>44816</v>
          </cell>
          <cell r="L1199">
            <v>7822</v>
          </cell>
        </row>
        <row r="1200">
          <cell r="A1200" t="str">
            <v>NATCOPHARM</v>
          </cell>
          <cell r="B1200" t="str">
            <v>EQ</v>
          </cell>
          <cell r="C1200">
            <v>605</v>
          </cell>
          <cell r="D1200">
            <v>612</v>
          </cell>
          <cell r="E1200">
            <v>599.9</v>
          </cell>
          <cell r="F1200">
            <v>602.54999999999995</v>
          </cell>
          <cell r="G1200">
            <v>606.5</v>
          </cell>
          <cell r="H1200">
            <v>601.9</v>
          </cell>
          <cell r="I1200">
            <v>334702</v>
          </cell>
          <cell r="J1200">
            <v>202343044.05000001</v>
          </cell>
          <cell r="K1200">
            <v>44816</v>
          </cell>
          <cell r="L1200">
            <v>10722</v>
          </cell>
        </row>
        <row r="1201">
          <cell r="A1201" t="str">
            <v>NATHBIOGEN</v>
          </cell>
          <cell r="B1201" t="str">
            <v>EQ</v>
          </cell>
          <cell r="C1201">
            <v>179</v>
          </cell>
          <cell r="D1201">
            <v>179.85</v>
          </cell>
          <cell r="E1201">
            <v>176.1</v>
          </cell>
          <cell r="F1201">
            <v>177.05</v>
          </cell>
          <cell r="G1201">
            <v>176.1</v>
          </cell>
          <cell r="H1201">
            <v>177.6</v>
          </cell>
          <cell r="I1201">
            <v>27623</v>
          </cell>
          <cell r="J1201">
            <v>4913800.1500000004</v>
          </cell>
          <cell r="K1201">
            <v>44816</v>
          </cell>
          <cell r="L1201">
            <v>721</v>
          </cell>
        </row>
        <row r="1202">
          <cell r="A1202" t="str">
            <v>NATIONALUM</v>
          </cell>
          <cell r="B1202" t="str">
            <v>EQ</v>
          </cell>
          <cell r="C1202">
            <v>81</v>
          </cell>
          <cell r="D1202">
            <v>81.400000000000006</v>
          </cell>
          <cell r="E1202">
            <v>80.5</v>
          </cell>
          <cell r="F1202">
            <v>81.25</v>
          </cell>
          <cell r="G1202">
            <v>81.2</v>
          </cell>
          <cell r="H1202">
            <v>79.95</v>
          </cell>
          <cell r="I1202">
            <v>10923381</v>
          </cell>
          <cell r="J1202">
            <v>884528616.35000002</v>
          </cell>
          <cell r="K1202">
            <v>44816</v>
          </cell>
          <cell r="L1202">
            <v>26208</v>
          </cell>
        </row>
        <row r="1203">
          <cell r="A1203" t="str">
            <v>NATNLSTEEL</v>
          </cell>
          <cell r="B1203" t="str">
            <v>BE</v>
          </cell>
          <cell r="C1203">
            <v>3.75</v>
          </cell>
          <cell r="D1203">
            <v>3.95</v>
          </cell>
          <cell r="E1203">
            <v>3.65</v>
          </cell>
          <cell r="F1203">
            <v>3.9</v>
          </cell>
          <cell r="G1203">
            <v>3.95</v>
          </cell>
          <cell r="H1203">
            <v>3.8</v>
          </cell>
          <cell r="I1203">
            <v>31823</v>
          </cell>
          <cell r="J1203">
            <v>119206.5</v>
          </cell>
          <cell r="K1203">
            <v>44816</v>
          </cell>
          <cell r="L1203">
            <v>40</v>
          </cell>
        </row>
        <row r="1204">
          <cell r="A1204" t="str">
            <v>NAUKRI</v>
          </cell>
          <cell r="B1204" t="str">
            <v>EQ</v>
          </cell>
          <cell r="C1204">
            <v>4290</v>
          </cell>
          <cell r="D1204">
            <v>4348</v>
          </cell>
          <cell r="E1204">
            <v>4289.05</v>
          </cell>
          <cell r="F1204">
            <v>4305.6499999999996</v>
          </cell>
          <cell r="G1204">
            <v>4293</v>
          </cell>
          <cell r="H1204">
            <v>4284.3500000000004</v>
          </cell>
          <cell r="I1204">
            <v>260093</v>
          </cell>
          <cell r="J1204">
            <v>1123846227.0999999</v>
          </cell>
          <cell r="K1204">
            <v>44816</v>
          </cell>
          <cell r="L1204">
            <v>31679</v>
          </cell>
        </row>
        <row r="1205">
          <cell r="A1205" t="str">
            <v>NAVA</v>
          </cell>
          <cell r="B1205" t="str">
            <v>EQ</v>
          </cell>
          <cell r="C1205">
            <v>221.9</v>
          </cell>
          <cell r="D1205">
            <v>225.7</v>
          </cell>
          <cell r="E1205">
            <v>217.6</v>
          </cell>
          <cell r="F1205">
            <v>221.65</v>
          </cell>
          <cell r="G1205">
            <v>221.95</v>
          </cell>
          <cell r="H1205">
            <v>219.9</v>
          </cell>
          <cell r="I1205">
            <v>603848</v>
          </cell>
          <cell r="J1205">
            <v>133743120.09999999</v>
          </cell>
          <cell r="K1205">
            <v>44816</v>
          </cell>
          <cell r="L1205">
            <v>6943</v>
          </cell>
        </row>
        <row r="1206">
          <cell r="A1206" t="str">
            <v>NAVINFLUOR</v>
          </cell>
          <cell r="B1206" t="str">
            <v>EQ</v>
          </cell>
          <cell r="C1206">
            <v>4390</v>
          </cell>
          <cell r="D1206">
            <v>4680</v>
          </cell>
          <cell r="E1206">
            <v>4380.95</v>
          </cell>
          <cell r="F1206">
            <v>4662.25</v>
          </cell>
          <cell r="G1206">
            <v>4674.95</v>
          </cell>
          <cell r="H1206">
            <v>4371.5</v>
          </cell>
          <cell r="I1206">
            <v>616082</v>
          </cell>
          <cell r="J1206">
            <v>2826246179</v>
          </cell>
          <cell r="K1206">
            <v>44816</v>
          </cell>
          <cell r="L1206">
            <v>51886</v>
          </cell>
        </row>
        <row r="1207">
          <cell r="A1207" t="str">
            <v>NAVKARCORP</v>
          </cell>
          <cell r="B1207" t="str">
            <v>EQ</v>
          </cell>
          <cell r="C1207">
            <v>63.8</v>
          </cell>
          <cell r="D1207">
            <v>64.25</v>
          </cell>
          <cell r="E1207">
            <v>62.45</v>
          </cell>
          <cell r="F1207">
            <v>62.65</v>
          </cell>
          <cell r="G1207">
            <v>62.8</v>
          </cell>
          <cell r="H1207">
            <v>63.35</v>
          </cell>
          <cell r="I1207">
            <v>947718</v>
          </cell>
          <cell r="J1207">
            <v>59683004.350000001</v>
          </cell>
          <cell r="K1207">
            <v>44816</v>
          </cell>
          <cell r="L1207">
            <v>3305</v>
          </cell>
        </row>
        <row r="1208">
          <cell r="A1208" t="str">
            <v>NAVNETEDUL</v>
          </cell>
          <cell r="B1208" t="str">
            <v>EQ</v>
          </cell>
          <cell r="C1208">
            <v>140.44999999999999</v>
          </cell>
          <cell r="D1208">
            <v>150.55000000000001</v>
          </cell>
          <cell r="E1208">
            <v>139.5</v>
          </cell>
          <cell r="F1208">
            <v>146.5</v>
          </cell>
          <cell r="G1208">
            <v>149</v>
          </cell>
          <cell r="H1208">
            <v>139.19999999999999</v>
          </cell>
          <cell r="I1208">
            <v>3276573</v>
          </cell>
          <cell r="J1208">
            <v>481581127.60000002</v>
          </cell>
          <cell r="K1208">
            <v>44816</v>
          </cell>
          <cell r="L1208">
            <v>21330</v>
          </cell>
        </row>
        <row r="1209">
          <cell r="A1209" t="str">
            <v>NAZARA</v>
          </cell>
          <cell r="B1209" t="str">
            <v>EQ</v>
          </cell>
          <cell r="C1209">
            <v>745</v>
          </cell>
          <cell r="D1209">
            <v>789</v>
          </cell>
          <cell r="E1209">
            <v>745</v>
          </cell>
          <cell r="F1209">
            <v>770.6</v>
          </cell>
          <cell r="G1209">
            <v>769.5</v>
          </cell>
          <cell r="H1209">
            <v>735.55</v>
          </cell>
          <cell r="I1209">
            <v>7102454</v>
          </cell>
          <cell r="J1209">
            <v>5516059360.75</v>
          </cell>
          <cell r="K1209">
            <v>44816</v>
          </cell>
          <cell r="L1209">
            <v>132285</v>
          </cell>
        </row>
        <row r="1210">
          <cell r="A1210" t="str">
            <v>NBCC</v>
          </cell>
          <cell r="B1210" t="str">
            <v>EQ</v>
          </cell>
          <cell r="C1210">
            <v>36.299999999999997</v>
          </cell>
          <cell r="D1210">
            <v>36.6</v>
          </cell>
          <cell r="E1210">
            <v>35.85</v>
          </cell>
          <cell r="F1210">
            <v>36.1</v>
          </cell>
          <cell r="G1210">
            <v>36.1</v>
          </cell>
          <cell r="H1210">
            <v>36.25</v>
          </cell>
          <cell r="I1210">
            <v>2674976</v>
          </cell>
          <cell r="J1210">
            <v>96752309.799999997</v>
          </cell>
          <cell r="K1210">
            <v>44816</v>
          </cell>
          <cell r="L1210">
            <v>6740</v>
          </cell>
        </row>
        <row r="1211">
          <cell r="A1211" t="str">
            <v>NBIFIN</v>
          </cell>
          <cell r="B1211" t="str">
            <v>EQ</v>
          </cell>
          <cell r="C1211">
            <v>1789.15</v>
          </cell>
          <cell r="D1211">
            <v>1796</v>
          </cell>
          <cell r="E1211">
            <v>1757.05</v>
          </cell>
          <cell r="F1211">
            <v>1795</v>
          </cell>
          <cell r="G1211">
            <v>1795</v>
          </cell>
          <cell r="H1211">
            <v>1795.3</v>
          </cell>
          <cell r="I1211">
            <v>372</v>
          </cell>
          <cell r="J1211">
            <v>663714.94999999995</v>
          </cell>
          <cell r="K1211">
            <v>44816</v>
          </cell>
          <cell r="L1211">
            <v>70</v>
          </cell>
        </row>
        <row r="1212">
          <cell r="A1212" t="str">
            <v>NCC</v>
          </cell>
          <cell r="B1212" t="str">
            <v>EQ</v>
          </cell>
          <cell r="C1212">
            <v>75</v>
          </cell>
          <cell r="D1212">
            <v>75.5</v>
          </cell>
          <cell r="E1212">
            <v>74.099999999999994</v>
          </cell>
          <cell r="F1212">
            <v>74.599999999999994</v>
          </cell>
          <cell r="G1212">
            <v>74.400000000000006</v>
          </cell>
          <cell r="H1212">
            <v>74.849999999999994</v>
          </cell>
          <cell r="I1212">
            <v>3434332</v>
          </cell>
          <cell r="J1212">
            <v>256496833.09999999</v>
          </cell>
          <cell r="K1212">
            <v>44816</v>
          </cell>
          <cell r="L1212">
            <v>12116</v>
          </cell>
        </row>
        <row r="1213">
          <cell r="A1213" t="str">
            <v>NCLIND</v>
          </cell>
          <cell r="B1213" t="str">
            <v>EQ</v>
          </cell>
          <cell r="C1213">
            <v>189.2</v>
          </cell>
          <cell r="D1213">
            <v>193</v>
          </cell>
          <cell r="E1213">
            <v>189.05</v>
          </cell>
          <cell r="F1213">
            <v>190.9</v>
          </cell>
          <cell r="G1213">
            <v>190.65</v>
          </cell>
          <cell r="H1213">
            <v>189.2</v>
          </cell>
          <cell r="I1213">
            <v>165616</v>
          </cell>
          <cell r="J1213">
            <v>31581198.100000001</v>
          </cell>
          <cell r="K1213">
            <v>44816</v>
          </cell>
          <cell r="L1213">
            <v>2594</v>
          </cell>
        </row>
        <row r="1214">
          <cell r="A1214" t="str">
            <v>NDGL</v>
          </cell>
          <cell r="B1214" t="str">
            <v>EQ</v>
          </cell>
          <cell r="C1214">
            <v>1470</v>
          </cell>
          <cell r="D1214">
            <v>1470</v>
          </cell>
          <cell r="E1214">
            <v>1316.4</v>
          </cell>
          <cell r="F1214">
            <v>1385.65</v>
          </cell>
          <cell r="G1214">
            <v>1377.05</v>
          </cell>
          <cell r="H1214">
            <v>1479</v>
          </cell>
          <cell r="I1214">
            <v>2664</v>
          </cell>
          <cell r="J1214">
            <v>3671449.55</v>
          </cell>
          <cell r="K1214">
            <v>44816</v>
          </cell>
          <cell r="L1214">
            <v>569</v>
          </cell>
        </row>
        <row r="1215">
          <cell r="A1215" t="str">
            <v>NDL</v>
          </cell>
          <cell r="B1215" t="str">
            <v>EQ</v>
          </cell>
          <cell r="C1215">
            <v>33.85</v>
          </cell>
          <cell r="D1215">
            <v>35.700000000000003</v>
          </cell>
          <cell r="E1215">
            <v>33.700000000000003</v>
          </cell>
          <cell r="F1215">
            <v>34.200000000000003</v>
          </cell>
          <cell r="G1215">
            <v>34.5</v>
          </cell>
          <cell r="H1215">
            <v>33.450000000000003</v>
          </cell>
          <cell r="I1215">
            <v>899130</v>
          </cell>
          <cell r="J1215">
            <v>31288889</v>
          </cell>
          <cell r="K1215">
            <v>44816</v>
          </cell>
          <cell r="L1215">
            <v>4690</v>
          </cell>
        </row>
        <row r="1216">
          <cell r="A1216" t="str">
            <v>NDRAUTO</v>
          </cell>
          <cell r="B1216" t="str">
            <v>EQ</v>
          </cell>
          <cell r="C1216">
            <v>449</v>
          </cell>
          <cell r="D1216">
            <v>449.35</v>
          </cell>
          <cell r="E1216">
            <v>420.6</v>
          </cell>
          <cell r="F1216">
            <v>437.7</v>
          </cell>
          <cell r="G1216">
            <v>435.5</v>
          </cell>
          <cell r="H1216">
            <v>441.15</v>
          </cell>
          <cell r="I1216">
            <v>18813</v>
          </cell>
          <cell r="J1216">
            <v>8228363.5999999996</v>
          </cell>
          <cell r="K1216">
            <v>44816</v>
          </cell>
          <cell r="L1216">
            <v>694</v>
          </cell>
        </row>
        <row r="1217">
          <cell r="A1217" t="str">
            <v>NDTV</v>
          </cell>
          <cell r="B1217" t="str">
            <v>EQ</v>
          </cell>
          <cell r="C1217">
            <v>422.4</v>
          </cell>
          <cell r="D1217">
            <v>422.4</v>
          </cell>
          <cell r="E1217">
            <v>422.4</v>
          </cell>
          <cell r="F1217">
            <v>422.4</v>
          </cell>
          <cell r="G1217">
            <v>422.4</v>
          </cell>
          <cell r="H1217">
            <v>444.6</v>
          </cell>
          <cell r="I1217">
            <v>38416</v>
          </cell>
          <cell r="J1217">
            <v>16226918.4</v>
          </cell>
          <cell r="K1217">
            <v>44816</v>
          </cell>
          <cell r="L1217">
            <v>1575</v>
          </cell>
        </row>
        <row r="1218">
          <cell r="A1218" t="str">
            <v>NECCLTD</v>
          </cell>
          <cell r="B1218" t="str">
            <v>EQ</v>
          </cell>
          <cell r="C1218">
            <v>26</v>
          </cell>
          <cell r="D1218">
            <v>26.75</v>
          </cell>
          <cell r="E1218">
            <v>26</v>
          </cell>
          <cell r="F1218">
            <v>26.15</v>
          </cell>
          <cell r="G1218">
            <v>26.3</v>
          </cell>
          <cell r="H1218">
            <v>25.95</v>
          </cell>
          <cell r="I1218">
            <v>128637</v>
          </cell>
          <cell r="J1218">
            <v>3373049.4</v>
          </cell>
          <cell r="K1218">
            <v>44816</v>
          </cell>
          <cell r="L1218">
            <v>461</v>
          </cell>
        </row>
        <row r="1219">
          <cell r="A1219" t="str">
            <v>NECLIFE</v>
          </cell>
          <cell r="B1219" t="str">
            <v>EQ</v>
          </cell>
          <cell r="C1219">
            <v>24.35</v>
          </cell>
          <cell r="D1219">
            <v>24.95</v>
          </cell>
          <cell r="E1219">
            <v>24</v>
          </cell>
          <cell r="F1219">
            <v>24.3</v>
          </cell>
          <cell r="G1219">
            <v>24.25</v>
          </cell>
          <cell r="H1219">
            <v>24.15</v>
          </cell>
          <cell r="I1219">
            <v>477722</v>
          </cell>
          <cell r="J1219">
            <v>11679228.4</v>
          </cell>
          <cell r="K1219">
            <v>44816</v>
          </cell>
          <cell r="L1219">
            <v>1632</v>
          </cell>
        </row>
        <row r="1220">
          <cell r="A1220" t="str">
            <v>NELCAST</v>
          </cell>
          <cell r="B1220" t="str">
            <v>EQ</v>
          </cell>
          <cell r="C1220">
            <v>80.099999999999994</v>
          </cell>
          <cell r="D1220">
            <v>83.75</v>
          </cell>
          <cell r="E1220">
            <v>80.099999999999994</v>
          </cell>
          <cell r="F1220">
            <v>82.85</v>
          </cell>
          <cell r="G1220">
            <v>82.8</v>
          </cell>
          <cell r="H1220">
            <v>80.099999999999994</v>
          </cell>
          <cell r="I1220">
            <v>401198</v>
          </cell>
          <cell r="J1220">
            <v>33121910.699999999</v>
          </cell>
          <cell r="K1220">
            <v>44816</v>
          </cell>
          <cell r="L1220">
            <v>3645</v>
          </cell>
        </row>
        <row r="1221">
          <cell r="A1221" t="str">
            <v>NELCO</v>
          </cell>
          <cell r="B1221" t="str">
            <v>EQ</v>
          </cell>
          <cell r="C1221">
            <v>973</v>
          </cell>
          <cell r="D1221">
            <v>1014</v>
          </cell>
          <cell r="E1221">
            <v>960</v>
          </cell>
          <cell r="F1221">
            <v>969.7</v>
          </cell>
          <cell r="G1221">
            <v>972</v>
          </cell>
          <cell r="H1221">
            <v>972.5</v>
          </cell>
          <cell r="I1221">
            <v>121966</v>
          </cell>
          <cell r="J1221">
            <v>120078458.45</v>
          </cell>
          <cell r="K1221">
            <v>44816</v>
          </cell>
          <cell r="L1221">
            <v>4975</v>
          </cell>
        </row>
        <row r="1222">
          <cell r="A1222" t="str">
            <v>NEOGEN</v>
          </cell>
          <cell r="B1222" t="str">
            <v>EQ</v>
          </cell>
          <cell r="C1222">
            <v>1502.65</v>
          </cell>
          <cell r="D1222">
            <v>1583.9</v>
          </cell>
          <cell r="E1222">
            <v>1502.65</v>
          </cell>
          <cell r="F1222">
            <v>1568.15</v>
          </cell>
          <cell r="G1222">
            <v>1578</v>
          </cell>
          <cell r="H1222">
            <v>1501.65</v>
          </cell>
          <cell r="I1222">
            <v>39429</v>
          </cell>
          <cell r="J1222">
            <v>60931203.100000001</v>
          </cell>
          <cell r="K1222">
            <v>44816</v>
          </cell>
          <cell r="L1222">
            <v>5948</v>
          </cell>
        </row>
        <row r="1223">
          <cell r="A1223" t="str">
            <v>NESCO</v>
          </cell>
          <cell r="B1223" t="str">
            <v>EQ</v>
          </cell>
          <cell r="C1223">
            <v>654</v>
          </cell>
          <cell r="D1223">
            <v>654</v>
          </cell>
          <cell r="E1223">
            <v>635.6</v>
          </cell>
          <cell r="F1223">
            <v>642.5</v>
          </cell>
          <cell r="G1223">
            <v>642.1</v>
          </cell>
          <cell r="H1223">
            <v>652.5</v>
          </cell>
          <cell r="I1223">
            <v>210866</v>
          </cell>
          <cell r="J1223">
            <v>135908629.80000001</v>
          </cell>
          <cell r="K1223">
            <v>44816</v>
          </cell>
          <cell r="L1223">
            <v>9235</v>
          </cell>
        </row>
        <row r="1224">
          <cell r="A1224" t="str">
            <v>NESTLEIND</v>
          </cell>
          <cell r="B1224" t="str">
            <v>EQ</v>
          </cell>
          <cell r="C1224">
            <v>19051.55</v>
          </cell>
          <cell r="D1224">
            <v>19159.95</v>
          </cell>
          <cell r="E1224">
            <v>18890.099999999999</v>
          </cell>
          <cell r="F1224">
            <v>18968.2</v>
          </cell>
          <cell r="G1224">
            <v>18890.099999999999</v>
          </cell>
          <cell r="H1224">
            <v>19051.25</v>
          </cell>
          <cell r="I1224">
            <v>43560</v>
          </cell>
          <cell r="J1224">
            <v>829406689.70000005</v>
          </cell>
          <cell r="K1224">
            <v>44816</v>
          </cell>
          <cell r="L1224">
            <v>12080</v>
          </cell>
        </row>
        <row r="1225">
          <cell r="A1225" t="str">
            <v>NETF</v>
          </cell>
          <cell r="B1225" t="str">
            <v>EQ</v>
          </cell>
          <cell r="C1225">
            <v>194.99</v>
          </cell>
          <cell r="D1225">
            <v>194.99</v>
          </cell>
          <cell r="E1225">
            <v>185.21</v>
          </cell>
          <cell r="F1225">
            <v>187.14</v>
          </cell>
          <cell r="G1225">
            <v>187</v>
          </cell>
          <cell r="H1225">
            <v>185.92</v>
          </cell>
          <cell r="I1225">
            <v>2762</v>
          </cell>
          <cell r="J1225">
            <v>517662.13</v>
          </cell>
          <cell r="K1225">
            <v>44816</v>
          </cell>
          <cell r="L1225">
            <v>112</v>
          </cell>
        </row>
        <row r="1226">
          <cell r="A1226" t="str">
            <v>NETWORK18</v>
          </cell>
          <cell r="B1226" t="str">
            <v>EQ</v>
          </cell>
          <cell r="C1226">
            <v>74.349999999999994</v>
          </cell>
          <cell r="D1226">
            <v>75.5</v>
          </cell>
          <cell r="E1226">
            <v>73.55</v>
          </cell>
          <cell r="F1226">
            <v>73.900000000000006</v>
          </cell>
          <cell r="G1226">
            <v>73.900000000000006</v>
          </cell>
          <cell r="H1226">
            <v>74.05</v>
          </cell>
          <cell r="I1226">
            <v>855275</v>
          </cell>
          <cell r="J1226">
            <v>63783471.350000001</v>
          </cell>
          <cell r="K1226">
            <v>44816</v>
          </cell>
          <cell r="L1226">
            <v>4494</v>
          </cell>
        </row>
        <row r="1227">
          <cell r="A1227" t="str">
            <v>NEULANDLAB</v>
          </cell>
          <cell r="B1227" t="str">
            <v>EQ</v>
          </cell>
          <cell r="C1227">
            <v>1232.25</v>
          </cell>
          <cell r="D1227">
            <v>1279.95</v>
          </cell>
          <cell r="E1227">
            <v>1207.95</v>
          </cell>
          <cell r="F1227">
            <v>1241.0999999999999</v>
          </cell>
          <cell r="G1227">
            <v>1240</v>
          </cell>
          <cell r="H1227">
            <v>1208.0999999999999</v>
          </cell>
          <cell r="I1227">
            <v>39443</v>
          </cell>
          <cell r="J1227">
            <v>49082542.75</v>
          </cell>
          <cell r="K1227">
            <v>44816</v>
          </cell>
          <cell r="L1227">
            <v>4926</v>
          </cell>
        </row>
        <row r="1228">
          <cell r="A1228" t="str">
            <v>NEWGEN</v>
          </cell>
          <cell r="B1228" t="str">
            <v>EQ</v>
          </cell>
          <cell r="C1228">
            <v>409</v>
          </cell>
          <cell r="D1228">
            <v>416</v>
          </cell>
          <cell r="E1228">
            <v>393.1</v>
          </cell>
          <cell r="F1228">
            <v>400</v>
          </cell>
          <cell r="G1228">
            <v>400</v>
          </cell>
          <cell r="H1228">
            <v>407.65</v>
          </cell>
          <cell r="I1228">
            <v>120893</v>
          </cell>
          <cell r="J1228">
            <v>49281356.899999999</v>
          </cell>
          <cell r="K1228">
            <v>44816</v>
          </cell>
          <cell r="L1228">
            <v>6229</v>
          </cell>
        </row>
        <row r="1229">
          <cell r="A1229" t="str">
            <v>NEXTMEDIA</v>
          </cell>
          <cell r="B1229" t="str">
            <v>BE</v>
          </cell>
          <cell r="C1229">
            <v>5.9</v>
          </cell>
          <cell r="D1229">
            <v>6.2</v>
          </cell>
          <cell r="E1229">
            <v>5.8</v>
          </cell>
          <cell r="F1229">
            <v>6</v>
          </cell>
          <cell r="G1229">
            <v>5.9</v>
          </cell>
          <cell r="H1229">
            <v>6</v>
          </cell>
          <cell r="I1229">
            <v>10915</v>
          </cell>
          <cell r="J1229">
            <v>64369.2</v>
          </cell>
          <cell r="K1229">
            <v>44816</v>
          </cell>
          <cell r="L1229">
            <v>36</v>
          </cell>
        </row>
        <row r="1230">
          <cell r="A1230" t="str">
            <v>NFL</v>
          </cell>
          <cell r="B1230" t="str">
            <v>EQ</v>
          </cell>
          <cell r="C1230">
            <v>52.6</v>
          </cell>
          <cell r="D1230">
            <v>53.9</v>
          </cell>
          <cell r="E1230">
            <v>52.15</v>
          </cell>
          <cell r="F1230">
            <v>53.05</v>
          </cell>
          <cell r="G1230">
            <v>53</v>
          </cell>
          <cell r="H1230">
            <v>52.3</v>
          </cell>
          <cell r="I1230">
            <v>844387</v>
          </cell>
          <cell r="J1230">
            <v>44711389.299999997</v>
          </cell>
          <cell r="K1230">
            <v>44816</v>
          </cell>
          <cell r="L1230">
            <v>3966</v>
          </cell>
        </row>
        <row r="1231">
          <cell r="A1231" t="str">
            <v>NGIL</v>
          </cell>
          <cell r="B1231" t="str">
            <v>EQ</v>
          </cell>
          <cell r="C1231">
            <v>140.1</v>
          </cell>
          <cell r="D1231">
            <v>148.94999999999999</v>
          </cell>
          <cell r="E1231">
            <v>140.1</v>
          </cell>
          <cell r="F1231">
            <v>146.65</v>
          </cell>
          <cell r="G1231">
            <v>148</v>
          </cell>
          <cell r="H1231">
            <v>146.15</v>
          </cell>
          <cell r="I1231">
            <v>7583</v>
          </cell>
          <cell r="J1231">
            <v>1112625.3500000001</v>
          </cell>
          <cell r="K1231">
            <v>44816</v>
          </cell>
          <cell r="L1231">
            <v>102</v>
          </cell>
        </row>
        <row r="1232">
          <cell r="A1232" t="str">
            <v>NGLFINE</v>
          </cell>
          <cell r="B1232" t="str">
            <v>EQ</v>
          </cell>
          <cell r="C1232">
            <v>1566</v>
          </cell>
          <cell r="D1232">
            <v>1566</v>
          </cell>
          <cell r="E1232">
            <v>1491</v>
          </cell>
          <cell r="F1232">
            <v>1522.55</v>
          </cell>
          <cell r="G1232">
            <v>1545</v>
          </cell>
          <cell r="H1232">
            <v>1531.45</v>
          </cell>
          <cell r="I1232">
            <v>9402</v>
          </cell>
          <cell r="J1232">
            <v>14262588.050000001</v>
          </cell>
          <cell r="K1232">
            <v>44816</v>
          </cell>
          <cell r="L1232">
            <v>1251</v>
          </cell>
        </row>
        <row r="1233">
          <cell r="A1233" t="str">
            <v>NH</v>
          </cell>
          <cell r="B1233" t="str">
            <v>EQ</v>
          </cell>
          <cell r="C1233">
            <v>709</v>
          </cell>
          <cell r="D1233">
            <v>715.6</v>
          </cell>
          <cell r="E1233">
            <v>698.05</v>
          </cell>
          <cell r="F1233">
            <v>708.7</v>
          </cell>
          <cell r="G1233">
            <v>705.25</v>
          </cell>
          <cell r="H1233">
            <v>705.6</v>
          </cell>
          <cell r="I1233">
            <v>133113</v>
          </cell>
          <cell r="J1233">
            <v>94122592.200000003</v>
          </cell>
          <cell r="K1233">
            <v>44816</v>
          </cell>
          <cell r="L1233">
            <v>6790</v>
          </cell>
        </row>
        <row r="1234">
          <cell r="A1234" t="str">
            <v>NHPC</v>
          </cell>
          <cell r="B1234" t="str">
            <v>EQ</v>
          </cell>
          <cell r="C1234">
            <v>37</v>
          </cell>
          <cell r="D1234">
            <v>37.700000000000003</v>
          </cell>
          <cell r="E1234">
            <v>36.85</v>
          </cell>
          <cell r="F1234">
            <v>36.950000000000003</v>
          </cell>
          <cell r="G1234">
            <v>37</v>
          </cell>
          <cell r="H1234">
            <v>36.700000000000003</v>
          </cell>
          <cell r="I1234">
            <v>11267951</v>
          </cell>
          <cell r="J1234">
            <v>418689083.30000001</v>
          </cell>
          <cell r="K1234">
            <v>44816</v>
          </cell>
          <cell r="L1234">
            <v>17324</v>
          </cell>
        </row>
        <row r="1235">
          <cell r="A1235" t="str">
            <v>NIACL</v>
          </cell>
          <cell r="B1235" t="str">
            <v>EQ</v>
          </cell>
          <cell r="C1235">
            <v>94.45</v>
          </cell>
          <cell r="D1235">
            <v>95.2</v>
          </cell>
          <cell r="E1235">
            <v>94.1</v>
          </cell>
          <cell r="F1235">
            <v>94.4</v>
          </cell>
          <cell r="G1235">
            <v>94.5</v>
          </cell>
          <cell r="H1235">
            <v>94.15</v>
          </cell>
          <cell r="I1235">
            <v>298507</v>
          </cell>
          <cell r="J1235">
            <v>28216731.75</v>
          </cell>
          <cell r="K1235">
            <v>44816</v>
          </cell>
          <cell r="L1235">
            <v>2725</v>
          </cell>
        </row>
        <row r="1236">
          <cell r="A1236" t="str">
            <v>NIBL</v>
          </cell>
          <cell r="B1236" t="str">
            <v>EQ</v>
          </cell>
          <cell r="C1236">
            <v>24.8</v>
          </cell>
          <cell r="D1236">
            <v>25</v>
          </cell>
          <cell r="E1236">
            <v>23.3</v>
          </cell>
          <cell r="F1236">
            <v>24.4</v>
          </cell>
          <cell r="G1236">
            <v>24.65</v>
          </cell>
          <cell r="H1236">
            <v>23</v>
          </cell>
          <cell r="I1236">
            <v>61135</v>
          </cell>
          <cell r="J1236">
            <v>1487229.8</v>
          </cell>
          <cell r="K1236">
            <v>44816</v>
          </cell>
          <cell r="L1236">
            <v>402</v>
          </cell>
        </row>
        <row r="1237">
          <cell r="A1237" t="str">
            <v>NIF100BEES</v>
          </cell>
          <cell r="B1237" t="str">
            <v>EQ</v>
          </cell>
          <cell r="C1237">
            <v>189.89</v>
          </cell>
          <cell r="D1237">
            <v>191.57</v>
          </cell>
          <cell r="E1237">
            <v>189.2</v>
          </cell>
          <cell r="F1237">
            <v>190.39</v>
          </cell>
          <cell r="G1237">
            <v>190.73</v>
          </cell>
          <cell r="H1237">
            <v>188.78</v>
          </cell>
          <cell r="I1237">
            <v>6921</v>
          </cell>
          <cell r="J1237">
            <v>1318745.8700000001</v>
          </cell>
          <cell r="K1237">
            <v>44816</v>
          </cell>
          <cell r="L1237">
            <v>282</v>
          </cell>
        </row>
        <row r="1238">
          <cell r="A1238" t="str">
            <v>NIFTYBEES</v>
          </cell>
          <cell r="B1238" t="str">
            <v>EQ</v>
          </cell>
          <cell r="C1238">
            <v>195.99</v>
          </cell>
          <cell r="D1238">
            <v>196.1</v>
          </cell>
          <cell r="E1238">
            <v>194</v>
          </cell>
          <cell r="F1238">
            <v>195.64</v>
          </cell>
          <cell r="G1238">
            <v>195.59</v>
          </cell>
          <cell r="H1238">
            <v>194.6</v>
          </cell>
          <cell r="I1238">
            <v>2293757</v>
          </cell>
          <cell r="J1238">
            <v>448783955</v>
          </cell>
          <cell r="K1238">
            <v>44816</v>
          </cell>
          <cell r="L1238">
            <v>33626</v>
          </cell>
        </row>
        <row r="1239">
          <cell r="A1239" t="str">
            <v>NIFTYQLITY</v>
          </cell>
          <cell r="B1239" t="str">
            <v>EQ</v>
          </cell>
          <cell r="C1239">
            <v>14.71</v>
          </cell>
          <cell r="D1239">
            <v>15</v>
          </cell>
          <cell r="E1239">
            <v>14.63</v>
          </cell>
          <cell r="F1239">
            <v>14.97</v>
          </cell>
          <cell r="G1239">
            <v>15</v>
          </cell>
          <cell r="H1239">
            <v>14.63</v>
          </cell>
          <cell r="I1239">
            <v>19426</v>
          </cell>
          <cell r="J1239">
            <v>288705.45</v>
          </cell>
          <cell r="K1239">
            <v>44816</v>
          </cell>
          <cell r="L1239">
            <v>245</v>
          </cell>
        </row>
        <row r="1240">
          <cell r="A1240" t="str">
            <v>NIITLTD</v>
          </cell>
          <cell r="B1240" t="str">
            <v>EQ</v>
          </cell>
          <cell r="C1240">
            <v>377.1</v>
          </cell>
          <cell r="D1240">
            <v>391.85</v>
          </cell>
          <cell r="E1240">
            <v>373</v>
          </cell>
          <cell r="F1240">
            <v>379.8</v>
          </cell>
          <cell r="G1240">
            <v>379.95</v>
          </cell>
          <cell r="H1240">
            <v>372.85</v>
          </cell>
          <cell r="I1240">
            <v>2047672</v>
          </cell>
          <cell r="J1240">
            <v>787396174.29999995</v>
          </cell>
          <cell r="K1240">
            <v>44816</v>
          </cell>
          <cell r="L1240">
            <v>33170</v>
          </cell>
        </row>
        <row r="1241">
          <cell r="A1241" t="str">
            <v>NILAINFRA</v>
          </cell>
          <cell r="B1241" t="str">
            <v>EQ</v>
          </cell>
          <cell r="C1241">
            <v>6.9</v>
          </cell>
          <cell r="D1241">
            <v>8.15</v>
          </cell>
          <cell r="E1241">
            <v>6.9</v>
          </cell>
          <cell r="F1241">
            <v>8.1</v>
          </cell>
          <cell r="G1241">
            <v>8.0500000000000007</v>
          </cell>
          <cell r="H1241">
            <v>6.8</v>
          </cell>
          <cell r="I1241">
            <v>11035116</v>
          </cell>
          <cell r="J1241">
            <v>87434317.400000006</v>
          </cell>
          <cell r="K1241">
            <v>44816</v>
          </cell>
          <cell r="L1241">
            <v>6263</v>
          </cell>
        </row>
        <row r="1242">
          <cell r="A1242" t="str">
            <v>NILASPACES</v>
          </cell>
          <cell r="B1242" t="str">
            <v>EQ</v>
          </cell>
          <cell r="C1242">
            <v>3.85</v>
          </cell>
          <cell r="D1242">
            <v>3.85</v>
          </cell>
          <cell r="E1242">
            <v>3.8</v>
          </cell>
          <cell r="F1242">
            <v>3.85</v>
          </cell>
          <cell r="G1242">
            <v>3.85</v>
          </cell>
          <cell r="H1242">
            <v>3.7</v>
          </cell>
          <cell r="I1242">
            <v>4544732</v>
          </cell>
          <cell r="J1242">
            <v>17494881.600000001</v>
          </cell>
          <cell r="K1242">
            <v>44816</v>
          </cell>
          <cell r="L1242">
            <v>733</v>
          </cell>
        </row>
        <row r="1243">
          <cell r="A1243" t="str">
            <v>NILKAMAL</v>
          </cell>
          <cell r="B1243" t="str">
            <v>EQ</v>
          </cell>
          <cell r="C1243">
            <v>2178.9499999999998</v>
          </cell>
          <cell r="D1243">
            <v>2216.9499999999998</v>
          </cell>
          <cell r="E1243">
            <v>2135</v>
          </cell>
          <cell r="F1243">
            <v>2153.0500000000002</v>
          </cell>
          <cell r="G1243">
            <v>2142.5500000000002</v>
          </cell>
          <cell r="H1243">
            <v>2168.1</v>
          </cell>
          <cell r="I1243">
            <v>8395</v>
          </cell>
          <cell r="J1243">
            <v>18266167.149999999</v>
          </cell>
          <cell r="K1243">
            <v>44816</v>
          </cell>
          <cell r="L1243">
            <v>1580</v>
          </cell>
        </row>
        <row r="1244">
          <cell r="A1244" t="str">
            <v>NIPPOBATRY</v>
          </cell>
          <cell r="B1244" t="str">
            <v>EQ</v>
          </cell>
          <cell r="C1244">
            <v>343.4</v>
          </cell>
          <cell r="D1244">
            <v>356.75</v>
          </cell>
          <cell r="E1244">
            <v>341.05</v>
          </cell>
          <cell r="F1244">
            <v>350.8</v>
          </cell>
          <cell r="G1244">
            <v>348</v>
          </cell>
          <cell r="H1244">
            <v>343.4</v>
          </cell>
          <cell r="I1244">
            <v>9698</v>
          </cell>
          <cell r="J1244">
            <v>3399759.45</v>
          </cell>
          <cell r="K1244">
            <v>44816</v>
          </cell>
          <cell r="L1244">
            <v>807</v>
          </cell>
        </row>
        <row r="1245">
          <cell r="A1245" t="str">
            <v>NIRAJ</v>
          </cell>
          <cell r="B1245" t="str">
            <v>EQ</v>
          </cell>
          <cell r="C1245">
            <v>32.35</v>
          </cell>
          <cell r="D1245">
            <v>32.549999999999997</v>
          </cell>
          <cell r="E1245">
            <v>31.5</v>
          </cell>
          <cell r="F1245">
            <v>32</v>
          </cell>
          <cell r="G1245">
            <v>31.8</v>
          </cell>
          <cell r="H1245">
            <v>32.450000000000003</v>
          </cell>
          <cell r="I1245">
            <v>17382</v>
          </cell>
          <cell r="J1245">
            <v>557382.5</v>
          </cell>
          <cell r="K1245">
            <v>44816</v>
          </cell>
          <cell r="L1245">
            <v>193</v>
          </cell>
        </row>
        <row r="1246">
          <cell r="A1246" t="str">
            <v>NITCO</v>
          </cell>
          <cell r="B1246" t="str">
            <v>EQ</v>
          </cell>
          <cell r="C1246">
            <v>24.6</v>
          </cell>
          <cell r="D1246">
            <v>25</v>
          </cell>
          <cell r="E1246">
            <v>24.2</v>
          </cell>
          <cell r="F1246">
            <v>24.35</v>
          </cell>
          <cell r="G1246">
            <v>24.2</v>
          </cell>
          <cell r="H1246">
            <v>24.35</v>
          </cell>
          <cell r="I1246">
            <v>42078</v>
          </cell>
          <cell r="J1246">
            <v>1031861.1</v>
          </cell>
          <cell r="K1246">
            <v>44816</v>
          </cell>
          <cell r="L1246">
            <v>248</v>
          </cell>
        </row>
        <row r="1247">
          <cell r="A1247" t="str">
            <v>NITINSPIN</v>
          </cell>
          <cell r="B1247" t="str">
            <v>EQ</v>
          </cell>
          <cell r="C1247">
            <v>231.5</v>
          </cell>
          <cell r="D1247">
            <v>231.9</v>
          </cell>
          <cell r="E1247">
            <v>225.5</v>
          </cell>
          <cell r="F1247">
            <v>228.25</v>
          </cell>
          <cell r="G1247">
            <v>229.65</v>
          </cell>
          <cell r="H1247">
            <v>228.1</v>
          </cell>
          <cell r="I1247">
            <v>98398</v>
          </cell>
          <cell r="J1247">
            <v>22512732.25</v>
          </cell>
          <cell r="K1247">
            <v>44816</v>
          </cell>
          <cell r="L1247">
            <v>2507</v>
          </cell>
        </row>
        <row r="1248">
          <cell r="A1248" t="str">
            <v>NITIRAJ</v>
          </cell>
          <cell r="B1248" t="str">
            <v>EQ</v>
          </cell>
          <cell r="C1248">
            <v>80</v>
          </cell>
          <cell r="D1248">
            <v>81.099999999999994</v>
          </cell>
          <cell r="E1248">
            <v>78.3</v>
          </cell>
          <cell r="F1248">
            <v>78.599999999999994</v>
          </cell>
          <cell r="G1248">
            <v>78.3</v>
          </cell>
          <cell r="H1248">
            <v>80.25</v>
          </cell>
          <cell r="I1248">
            <v>3971</v>
          </cell>
          <cell r="J1248">
            <v>315428.40000000002</v>
          </cell>
          <cell r="K1248">
            <v>44816</v>
          </cell>
          <cell r="L1248">
            <v>69</v>
          </cell>
        </row>
        <row r="1249">
          <cell r="A1249" t="str">
            <v>NKIND</v>
          </cell>
          <cell r="B1249" t="str">
            <v>BE</v>
          </cell>
          <cell r="C1249">
            <v>40</v>
          </cell>
          <cell r="D1249">
            <v>40</v>
          </cell>
          <cell r="E1249">
            <v>40</v>
          </cell>
          <cell r="F1249">
            <v>40</v>
          </cell>
          <cell r="G1249">
            <v>40</v>
          </cell>
          <cell r="H1249">
            <v>40</v>
          </cell>
          <cell r="I1249">
            <v>24</v>
          </cell>
          <cell r="J1249">
            <v>960</v>
          </cell>
          <cell r="K1249">
            <v>44816</v>
          </cell>
          <cell r="L1249">
            <v>4</v>
          </cell>
        </row>
        <row r="1250">
          <cell r="A1250" t="str">
            <v>NLCINDIA</v>
          </cell>
          <cell r="B1250" t="str">
            <v>EQ</v>
          </cell>
          <cell r="C1250">
            <v>79.150000000000006</v>
          </cell>
          <cell r="D1250">
            <v>79.599999999999994</v>
          </cell>
          <cell r="E1250">
            <v>77.7</v>
          </cell>
          <cell r="F1250">
            <v>78.150000000000006</v>
          </cell>
          <cell r="G1250">
            <v>78.2</v>
          </cell>
          <cell r="H1250">
            <v>78.75</v>
          </cell>
          <cell r="I1250">
            <v>1974283</v>
          </cell>
          <cell r="J1250">
            <v>155111716.40000001</v>
          </cell>
          <cell r="K1250">
            <v>44816</v>
          </cell>
          <cell r="L1250">
            <v>9553</v>
          </cell>
        </row>
        <row r="1251">
          <cell r="A1251" t="str">
            <v>NMDC</v>
          </cell>
          <cell r="B1251" t="str">
            <v>EQ</v>
          </cell>
          <cell r="C1251">
            <v>124.9</v>
          </cell>
          <cell r="D1251">
            <v>126.8</v>
          </cell>
          <cell r="E1251">
            <v>124.5</v>
          </cell>
          <cell r="F1251">
            <v>126.5</v>
          </cell>
          <cell r="G1251">
            <v>126.4</v>
          </cell>
          <cell r="H1251">
            <v>123.95</v>
          </cell>
          <cell r="I1251">
            <v>8590251</v>
          </cell>
          <cell r="J1251">
            <v>1078864967.05</v>
          </cell>
          <cell r="K1251">
            <v>44816</v>
          </cell>
          <cell r="L1251">
            <v>34825</v>
          </cell>
        </row>
        <row r="1252">
          <cell r="A1252" t="str">
            <v>NOCIL</v>
          </cell>
          <cell r="B1252" t="str">
            <v>EQ</v>
          </cell>
          <cell r="C1252">
            <v>290.45</v>
          </cell>
          <cell r="D1252">
            <v>294.89999999999998</v>
          </cell>
          <cell r="E1252">
            <v>286.05</v>
          </cell>
          <cell r="F1252">
            <v>286.8</v>
          </cell>
          <cell r="G1252">
            <v>287</v>
          </cell>
          <cell r="H1252">
            <v>288.45</v>
          </cell>
          <cell r="I1252">
            <v>905911</v>
          </cell>
          <cell r="J1252">
            <v>263225507.25</v>
          </cell>
          <cell r="K1252">
            <v>44816</v>
          </cell>
          <cell r="L1252">
            <v>17805</v>
          </cell>
        </row>
        <row r="1253">
          <cell r="A1253" t="str">
            <v>NOIDATOLL</v>
          </cell>
          <cell r="B1253" t="str">
            <v>EQ</v>
          </cell>
          <cell r="C1253">
            <v>8.6</v>
          </cell>
          <cell r="D1253">
            <v>10.25</v>
          </cell>
          <cell r="E1253">
            <v>8.35</v>
          </cell>
          <cell r="F1253">
            <v>10.1</v>
          </cell>
          <cell r="G1253">
            <v>10</v>
          </cell>
          <cell r="H1253">
            <v>8.6</v>
          </cell>
          <cell r="I1253">
            <v>1565733</v>
          </cell>
          <cell r="J1253">
            <v>15197114.75</v>
          </cell>
          <cell r="K1253">
            <v>44816</v>
          </cell>
          <cell r="L1253">
            <v>2068</v>
          </cell>
        </row>
        <row r="1254">
          <cell r="A1254" t="str">
            <v>NORBTEAEXP</v>
          </cell>
          <cell r="B1254" t="str">
            <v>EQ</v>
          </cell>
          <cell r="C1254">
            <v>7.15</v>
          </cell>
          <cell r="D1254">
            <v>7.4</v>
          </cell>
          <cell r="E1254">
            <v>7.1</v>
          </cell>
          <cell r="F1254">
            <v>7.4</v>
          </cell>
          <cell r="G1254">
            <v>7.4</v>
          </cell>
          <cell r="H1254">
            <v>7.4</v>
          </cell>
          <cell r="I1254">
            <v>460</v>
          </cell>
          <cell r="J1254">
            <v>3287.5</v>
          </cell>
          <cell r="K1254">
            <v>44816</v>
          </cell>
          <cell r="L1254">
            <v>11</v>
          </cell>
        </row>
        <row r="1255">
          <cell r="A1255" t="str">
            <v>NOVARTIND</v>
          </cell>
          <cell r="B1255" t="str">
            <v>EQ</v>
          </cell>
          <cell r="C1255">
            <v>720.5</v>
          </cell>
          <cell r="D1255">
            <v>742.25</v>
          </cell>
          <cell r="E1255">
            <v>720.5</v>
          </cell>
          <cell r="F1255">
            <v>724.1</v>
          </cell>
          <cell r="G1255">
            <v>723</v>
          </cell>
          <cell r="H1255">
            <v>722.45</v>
          </cell>
          <cell r="I1255">
            <v>4049</v>
          </cell>
          <cell r="J1255">
            <v>2934661.35</v>
          </cell>
          <cell r="K1255">
            <v>44816</v>
          </cell>
          <cell r="L1255">
            <v>374</v>
          </cell>
        </row>
        <row r="1256">
          <cell r="A1256" t="str">
            <v>NPBET</v>
          </cell>
          <cell r="B1256" t="str">
            <v>EQ</v>
          </cell>
          <cell r="C1256">
            <v>213.98</v>
          </cell>
          <cell r="D1256">
            <v>213.98</v>
          </cell>
          <cell r="E1256">
            <v>207.35</v>
          </cell>
          <cell r="F1256">
            <v>211.64</v>
          </cell>
          <cell r="G1256">
            <v>211.99</v>
          </cell>
          <cell r="H1256">
            <v>210.22</v>
          </cell>
          <cell r="I1256">
            <v>1455</v>
          </cell>
          <cell r="J1256">
            <v>306783.71999999997</v>
          </cell>
          <cell r="K1256">
            <v>44816</v>
          </cell>
          <cell r="L1256">
            <v>59</v>
          </cell>
        </row>
        <row r="1257">
          <cell r="A1257" t="str">
            <v>NRAIL</v>
          </cell>
          <cell r="B1257" t="str">
            <v>EQ</v>
          </cell>
          <cell r="C1257">
            <v>372.55</v>
          </cell>
          <cell r="D1257">
            <v>380</v>
          </cell>
          <cell r="E1257">
            <v>372.55</v>
          </cell>
          <cell r="F1257">
            <v>374.6</v>
          </cell>
          <cell r="G1257">
            <v>379</v>
          </cell>
          <cell r="H1257">
            <v>379.3</v>
          </cell>
          <cell r="I1257">
            <v>30148</v>
          </cell>
          <cell r="J1257">
            <v>11316506.85</v>
          </cell>
          <cell r="K1257">
            <v>44816</v>
          </cell>
          <cell r="L1257">
            <v>1261</v>
          </cell>
        </row>
        <row r="1258">
          <cell r="A1258" t="str">
            <v>NRBBEARING</v>
          </cell>
          <cell r="B1258" t="str">
            <v>EQ</v>
          </cell>
          <cell r="C1258">
            <v>172.75</v>
          </cell>
          <cell r="D1258">
            <v>173.85</v>
          </cell>
          <cell r="E1258">
            <v>169</v>
          </cell>
          <cell r="F1258">
            <v>169.65</v>
          </cell>
          <cell r="G1258">
            <v>169.2</v>
          </cell>
          <cell r="H1258">
            <v>171.9</v>
          </cell>
          <cell r="I1258">
            <v>243652</v>
          </cell>
          <cell r="J1258">
            <v>41631055.75</v>
          </cell>
          <cell r="K1258">
            <v>44816</v>
          </cell>
          <cell r="L1258">
            <v>4116</v>
          </cell>
        </row>
        <row r="1259">
          <cell r="A1259" t="str">
            <v>NSIL</v>
          </cell>
          <cell r="B1259" t="str">
            <v>EQ</v>
          </cell>
          <cell r="C1259">
            <v>1521.5</v>
          </cell>
          <cell r="D1259">
            <v>1557</v>
          </cell>
          <cell r="E1259">
            <v>1514</v>
          </cell>
          <cell r="F1259">
            <v>1547.4</v>
          </cell>
          <cell r="G1259">
            <v>1551.75</v>
          </cell>
          <cell r="H1259">
            <v>1528.8</v>
          </cell>
          <cell r="I1259">
            <v>1109</v>
          </cell>
          <cell r="J1259">
            <v>1707218.25</v>
          </cell>
          <cell r="K1259">
            <v>44816</v>
          </cell>
          <cell r="L1259">
            <v>302</v>
          </cell>
        </row>
        <row r="1260">
          <cell r="A1260" t="str">
            <v>NTPC</v>
          </cell>
          <cell r="B1260" t="str">
            <v>EQ</v>
          </cell>
          <cell r="C1260">
            <v>167.45</v>
          </cell>
          <cell r="D1260">
            <v>168.1</v>
          </cell>
          <cell r="E1260">
            <v>165.5</v>
          </cell>
          <cell r="F1260">
            <v>166.4</v>
          </cell>
          <cell r="G1260">
            <v>166.2</v>
          </cell>
          <cell r="H1260">
            <v>166.6</v>
          </cell>
          <cell r="I1260">
            <v>15469466</v>
          </cell>
          <cell r="J1260">
            <v>2579570920.4499998</v>
          </cell>
          <cell r="K1260">
            <v>44816</v>
          </cell>
          <cell r="L1260">
            <v>47106</v>
          </cell>
        </row>
        <row r="1261">
          <cell r="A1261" t="str">
            <v>NUCLEUS</v>
          </cell>
          <cell r="B1261" t="str">
            <v>EQ</v>
          </cell>
          <cell r="C1261">
            <v>415.25</v>
          </cell>
          <cell r="D1261">
            <v>421.7</v>
          </cell>
          <cell r="E1261">
            <v>413.95</v>
          </cell>
          <cell r="F1261">
            <v>417.1</v>
          </cell>
          <cell r="G1261">
            <v>416.6</v>
          </cell>
          <cell r="H1261">
            <v>415.25</v>
          </cell>
          <cell r="I1261">
            <v>22876</v>
          </cell>
          <cell r="J1261">
            <v>9556951.5</v>
          </cell>
          <cell r="K1261">
            <v>44816</v>
          </cell>
          <cell r="L1261">
            <v>1152</v>
          </cell>
        </row>
        <row r="1262">
          <cell r="A1262" t="str">
            <v>NURECA</v>
          </cell>
          <cell r="B1262" t="str">
            <v>EQ</v>
          </cell>
          <cell r="C1262">
            <v>989.1</v>
          </cell>
          <cell r="D1262">
            <v>996.85</v>
          </cell>
          <cell r="E1262">
            <v>983</v>
          </cell>
          <cell r="F1262">
            <v>985.75</v>
          </cell>
          <cell r="G1262">
            <v>985.9</v>
          </cell>
          <cell r="H1262">
            <v>989.1</v>
          </cell>
          <cell r="I1262">
            <v>56806</v>
          </cell>
          <cell r="J1262">
            <v>56160631</v>
          </cell>
          <cell r="K1262">
            <v>44816</v>
          </cell>
          <cell r="L1262">
            <v>3681</v>
          </cell>
        </row>
        <row r="1263">
          <cell r="A1263" t="str">
            <v>NUVOCO</v>
          </cell>
          <cell r="B1263" t="str">
            <v>EQ</v>
          </cell>
          <cell r="C1263">
            <v>380</v>
          </cell>
          <cell r="D1263">
            <v>386</v>
          </cell>
          <cell r="E1263">
            <v>377.5</v>
          </cell>
          <cell r="F1263">
            <v>382.1</v>
          </cell>
          <cell r="G1263">
            <v>382</v>
          </cell>
          <cell r="H1263">
            <v>371.05</v>
          </cell>
          <cell r="I1263">
            <v>737216</v>
          </cell>
          <cell r="J1263">
            <v>280731125.10000002</v>
          </cell>
          <cell r="K1263">
            <v>44816</v>
          </cell>
          <cell r="L1263">
            <v>9734</v>
          </cell>
        </row>
        <row r="1264">
          <cell r="A1264" t="str">
            <v>NV20BEES</v>
          </cell>
          <cell r="B1264" t="str">
            <v>EQ</v>
          </cell>
          <cell r="C1264">
            <v>100.9</v>
          </cell>
          <cell r="D1264">
            <v>100.99</v>
          </cell>
          <cell r="E1264">
            <v>100.11</v>
          </cell>
          <cell r="F1264">
            <v>100.65</v>
          </cell>
          <cell r="G1264">
            <v>100.11</v>
          </cell>
          <cell r="H1264">
            <v>99.95</v>
          </cell>
          <cell r="I1264">
            <v>7714</v>
          </cell>
          <cell r="J1264">
            <v>774452.64</v>
          </cell>
          <cell r="K1264">
            <v>44816</v>
          </cell>
          <cell r="L1264">
            <v>141</v>
          </cell>
        </row>
        <row r="1265">
          <cell r="A1265" t="str">
            <v>NXTDIGITAL</v>
          </cell>
          <cell r="B1265" t="str">
            <v>EQ</v>
          </cell>
          <cell r="C1265">
            <v>468.35</v>
          </cell>
          <cell r="D1265">
            <v>468.35</v>
          </cell>
          <cell r="E1265">
            <v>456.6</v>
          </cell>
          <cell r="F1265">
            <v>463.75</v>
          </cell>
          <cell r="G1265">
            <v>463.25</v>
          </cell>
          <cell r="H1265">
            <v>460.8</v>
          </cell>
          <cell r="I1265">
            <v>4902</v>
          </cell>
          <cell r="J1265">
            <v>2277359.2000000002</v>
          </cell>
          <cell r="K1265">
            <v>44816</v>
          </cell>
          <cell r="L1265">
            <v>364</v>
          </cell>
        </row>
        <row r="1266">
          <cell r="A1266" t="str">
            <v>NYKAA</v>
          </cell>
          <cell r="B1266" t="str">
            <v>EQ</v>
          </cell>
          <cell r="C1266">
            <v>1356.95</v>
          </cell>
          <cell r="D1266">
            <v>1357.75</v>
          </cell>
          <cell r="E1266">
            <v>1331.7</v>
          </cell>
          <cell r="F1266">
            <v>1339.5</v>
          </cell>
          <cell r="G1266">
            <v>1332</v>
          </cell>
          <cell r="H1266">
            <v>1347.75</v>
          </cell>
          <cell r="I1266">
            <v>186763</v>
          </cell>
          <cell r="J1266">
            <v>250988608.44999999</v>
          </cell>
          <cell r="K1266">
            <v>44816</v>
          </cell>
          <cell r="L1266">
            <v>25922</v>
          </cell>
        </row>
        <row r="1267">
          <cell r="A1267" t="str">
            <v>OAL</v>
          </cell>
          <cell r="B1267" t="str">
            <v>EQ</v>
          </cell>
          <cell r="C1267">
            <v>518</v>
          </cell>
          <cell r="D1267">
            <v>565.4</v>
          </cell>
          <cell r="E1267">
            <v>516</v>
          </cell>
          <cell r="F1267">
            <v>544.35</v>
          </cell>
          <cell r="G1267">
            <v>546.1</v>
          </cell>
          <cell r="H1267">
            <v>517.9</v>
          </cell>
          <cell r="I1267">
            <v>52845</v>
          </cell>
          <cell r="J1267">
            <v>28744038.199999999</v>
          </cell>
          <cell r="K1267">
            <v>44816</v>
          </cell>
          <cell r="L1267">
            <v>3823</v>
          </cell>
        </row>
        <row r="1268">
          <cell r="A1268" t="str">
            <v>OBCL</v>
          </cell>
          <cell r="B1268" t="str">
            <v>EQ</v>
          </cell>
          <cell r="C1268">
            <v>104.95</v>
          </cell>
          <cell r="D1268">
            <v>104.95</v>
          </cell>
          <cell r="E1268">
            <v>100.9</v>
          </cell>
          <cell r="F1268">
            <v>101.85</v>
          </cell>
          <cell r="G1268">
            <v>102.4</v>
          </cell>
          <cell r="H1268">
            <v>102.85</v>
          </cell>
          <cell r="I1268">
            <v>28254</v>
          </cell>
          <cell r="J1268">
            <v>2875414.2</v>
          </cell>
          <cell r="K1268">
            <v>44816</v>
          </cell>
          <cell r="L1268">
            <v>276</v>
          </cell>
        </row>
        <row r="1269">
          <cell r="A1269" t="str">
            <v>OBEROIRLTY</v>
          </cell>
          <cell r="B1269" t="str">
            <v>EQ</v>
          </cell>
          <cell r="C1269">
            <v>1031</v>
          </cell>
          <cell r="D1269">
            <v>1067.8</v>
          </cell>
          <cell r="E1269">
            <v>1022.15</v>
          </cell>
          <cell r="F1269">
            <v>1059.0999999999999</v>
          </cell>
          <cell r="G1269">
            <v>1054.7</v>
          </cell>
          <cell r="H1269">
            <v>1019.45</v>
          </cell>
          <cell r="I1269">
            <v>1814243</v>
          </cell>
          <cell r="J1269">
            <v>1900882625.4000001</v>
          </cell>
          <cell r="K1269">
            <v>44816</v>
          </cell>
          <cell r="L1269">
            <v>38042</v>
          </cell>
        </row>
        <row r="1270">
          <cell r="A1270" t="str">
            <v>OCCL</v>
          </cell>
          <cell r="B1270" t="str">
            <v>EQ</v>
          </cell>
          <cell r="C1270">
            <v>858.5</v>
          </cell>
          <cell r="D1270">
            <v>868.65</v>
          </cell>
          <cell r="E1270">
            <v>852.3</v>
          </cell>
          <cell r="F1270">
            <v>864.9</v>
          </cell>
          <cell r="G1270">
            <v>866.5</v>
          </cell>
          <cell r="H1270">
            <v>848.75</v>
          </cell>
          <cell r="I1270">
            <v>4831</v>
          </cell>
          <cell r="J1270">
            <v>4155759.8</v>
          </cell>
          <cell r="K1270">
            <v>44816</v>
          </cell>
          <cell r="L1270">
            <v>478</v>
          </cell>
        </row>
        <row r="1271">
          <cell r="A1271" t="str">
            <v>OFSS</v>
          </cell>
          <cell r="B1271" t="str">
            <v>EQ</v>
          </cell>
          <cell r="C1271">
            <v>3190</v>
          </cell>
          <cell r="D1271">
            <v>3220</v>
          </cell>
          <cell r="E1271">
            <v>3180</v>
          </cell>
          <cell r="F1271">
            <v>3208.5</v>
          </cell>
          <cell r="G1271">
            <v>3211.9</v>
          </cell>
          <cell r="H1271">
            <v>3171.95</v>
          </cell>
          <cell r="I1271">
            <v>84569</v>
          </cell>
          <cell r="J1271">
            <v>271086602.5</v>
          </cell>
          <cell r="K1271">
            <v>44816</v>
          </cell>
          <cell r="L1271">
            <v>11724</v>
          </cell>
        </row>
        <row r="1272">
          <cell r="A1272" t="str">
            <v>OIL</v>
          </cell>
          <cell r="B1272" t="str">
            <v>EQ</v>
          </cell>
          <cell r="C1272">
            <v>194.2</v>
          </cell>
          <cell r="D1272">
            <v>197.45</v>
          </cell>
          <cell r="E1272">
            <v>194.2</v>
          </cell>
          <cell r="F1272">
            <v>196.2</v>
          </cell>
          <cell r="G1272">
            <v>196.25</v>
          </cell>
          <cell r="H1272">
            <v>193.85</v>
          </cell>
          <cell r="I1272">
            <v>1302268</v>
          </cell>
          <cell r="J1272">
            <v>255390339.94999999</v>
          </cell>
          <cell r="K1272">
            <v>44816</v>
          </cell>
          <cell r="L1272">
            <v>15903</v>
          </cell>
        </row>
        <row r="1273">
          <cell r="A1273" t="str">
            <v>OILCOUNTUB</v>
          </cell>
          <cell r="B1273" t="str">
            <v>BE</v>
          </cell>
          <cell r="C1273">
            <v>10.7</v>
          </cell>
          <cell r="D1273">
            <v>10.7</v>
          </cell>
          <cell r="E1273">
            <v>9.75</v>
          </cell>
          <cell r="F1273">
            <v>10.35</v>
          </cell>
          <cell r="G1273">
            <v>10.65</v>
          </cell>
          <cell r="H1273">
            <v>10.25</v>
          </cell>
          <cell r="I1273">
            <v>62635</v>
          </cell>
          <cell r="J1273">
            <v>633067.94999999995</v>
          </cell>
          <cell r="K1273">
            <v>44816</v>
          </cell>
          <cell r="L1273">
            <v>192</v>
          </cell>
        </row>
        <row r="1274">
          <cell r="A1274" t="str">
            <v>OLECTRA</v>
          </cell>
          <cell r="B1274" t="str">
            <v>EQ</v>
          </cell>
          <cell r="C1274">
            <v>629.1</v>
          </cell>
          <cell r="D1274">
            <v>637.4</v>
          </cell>
          <cell r="E1274">
            <v>622.04999999999995</v>
          </cell>
          <cell r="F1274">
            <v>625.95000000000005</v>
          </cell>
          <cell r="G1274">
            <v>626.9</v>
          </cell>
          <cell r="H1274">
            <v>623.35</v>
          </cell>
          <cell r="I1274">
            <v>134593</v>
          </cell>
          <cell r="J1274">
            <v>84492686.349999994</v>
          </cell>
          <cell r="K1274">
            <v>44816</v>
          </cell>
          <cell r="L1274">
            <v>4625</v>
          </cell>
        </row>
        <row r="1275">
          <cell r="A1275" t="str">
            <v>OMAXAUTO</v>
          </cell>
          <cell r="B1275" t="str">
            <v>EQ</v>
          </cell>
          <cell r="C1275">
            <v>69.25</v>
          </cell>
          <cell r="D1275">
            <v>76</v>
          </cell>
          <cell r="E1275">
            <v>67.2</v>
          </cell>
          <cell r="F1275">
            <v>73.3</v>
          </cell>
          <cell r="G1275">
            <v>73.5</v>
          </cell>
          <cell r="H1275">
            <v>65.95</v>
          </cell>
          <cell r="I1275">
            <v>1365163</v>
          </cell>
          <cell r="J1275">
            <v>99780876.75</v>
          </cell>
          <cell r="K1275">
            <v>44816</v>
          </cell>
          <cell r="L1275">
            <v>14866</v>
          </cell>
        </row>
        <row r="1276">
          <cell r="A1276" t="str">
            <v>OMAXE</v>
          </cell>
          <cell r="B1276" t="str">
            <v>EQ</v>
          </cell>
          <cell r="C1276">
            <v>100.1</v>
          </cell>
          <cell r="D1276">
            <v>101.8</v>
          </cell>
          <cell r="E1276">
            <v>98.6</v>
          </cell>
          <cell r="F1276">
            <v>99.95</v>
          </cell>
          <cell r="G1276">
            <v>98.7</v>
          </cell>
          <cell r="H1276">
            <v>100.1</v>
          </cell>
          <cell r="I1276">
            <v>97359</v>
          </cell>
          <cell r="J1276">
            <v>9803046.8000000007</v>
          </cell>
          <cell r="K1276">
            <v>44816</v>
          </cell>
          <cell r="L1276">
            <v>1254</v>
          </cell>
        </row>
        <row r="1277">
          <cell r="A1277" t="str">
            <v>OMINFRAL</v>
          </cell>
          <cell r="B1277" t="str">
            <v>EQ</v>
          </cell>
          <cell r="C1277">
            <v>37.799999999999997</v>
          </cell>
          <cell r="D1277">
            <v>39.85</v>
          </cell>
          <cell r="E1277">
            <v>37.200000000000003</v>
          </cell>
          <cell r="F1277">
            <v>38.6</v>
          </cell>
          <cell r="G1277">
            <v>38.299999999999997</v>
          </cell>
          <cell r="H1277">
            <v>37.4</v>
          </cell>
          <cell r="I1277">
            <v>197714</v>
          </cell>
          <cell r="J1277">
            <v>7705758.2000000002</v>
          </cell>
          <cell r="K1277">
            <v>44816</v>
          </cell>
          <cell r="L1277">
            <v>1028</v>
          </cell>
        </row>
        <row r="1278">
          <cell r="A1278" t="str">
            <v>OMKARCHEM</v>
          </cell>
          <cell r="B1278" t="str">
            <v>EQ</v>
          </cell>
          <cell r="C1278">
            <v>25.5</v>
          </cell>
          <cell r="D1278">
            <v>25.5</v>
          </cell>
          <cell r="E1278">
            <v>23.25</v>
          </cell>
          <cell r="F1278">
            <v>23.55</v>
          </cell>
          <cell r="G1278">
            <v>23.5</v>
          </cell>
          <cell r="H1278">
            <v>24.65</v>
          </cell>
          <cell r="I1278">
            <v>81981</v>
          </cell>
          <cell r="J1278">
            <v>1953520.5</v>
          </cell>
          <cell r="K1278">
            <v>44816</v>
          </cell>
          <cell r="L1278">
            <v>503</v>
          </cell>
        </row>
        <row r="1279">
          <cell r="A1279" t="str">
            <v>ONELIFECAP</v>
          </cell>
          <cell r="B1279" t="str">
            <v>BE</v>
          </cell>
          <cell r="C1279">
            <v>15.6</v>
          </cell>
          <cell r="D1279">
            <v>15.6</v>
          </cell>
          <cell r="E1279">
            <v>14.3</v>
          </cell>
          <cell r="F1279">
            <v>14.35</v>
          </cell>
          <cell r="G1279">
            <v>14.5</v>
          </cell>
          <cell r="H1279">
            <v>15.05</v>
          </cell>
          <cell r="I1279">
            <v>17337</v>
          </cell>
          <cell r="J1279">
            <v>252239.1</v>
          </cell>
          <cell r="K1279">
            <v>44816</v>
          </cell>
          <cell r="L1279">
            <v>64</v>
          </cell>
        </row>
        <row r="1280">
          <cell r="A1280" t="str">
            <v>ONEPOINT</v>
          </cell>
          <cell r="B1280" t="str">
            <v>EQ</v>
          </cell>
          <cell r="C1280">
            <v>10.5</v>
          </cell>
          <cell r="D1280">
            <v>10.9</v>
          </cell>
          <cell r="E1280">
            <v>10.4</v>
          </cell>
          <cell r="F1280">
            <v>10.7</v>
          </cell>
          <cell r="G1280">
            <v>10.75</v>
          </cell>
          <cell r="H1280">
            <v>10.5</v>
          </cell>
          <cell r="I1280">
            <v>328566</v>
          </cell>
          <cell r="J1280">
            <v>3514779.2</v>
          </cell>
          <cell r="K1280">
            <v>44816</v>
          </cell>
          <cell r="L1280">
            <v>444</v>
          </cell>
        </row>
        <row r="1281">
          <cell r="A1281" t="str">
            <v>ONGC</v>
          </cell>
          <cell r="B1281" t="str">
            <v>EQ</v>
          </cell>
          <cell r="C1281">
            <v>135</v>
          </cell>
          <cell r="D1281">
            <v>135.4</v>
          </cell>
          <cell r="E1281">
            <v>133.6</v>
          </cell>
          <cell r="F1281">
            <v>134</v>
          </cell>
          <cell r="G1281">
            <v>133.94999999999999</v>
          </cell>
          <cell r="H1281">
            <v>134</v>
          </cell>
          <cell r="I1281">
            <v>13500202</v>
          </cell>
          <cell r="J1281">
            <v>1809874517.55</v>
          </cell>
          <cell r="K1281">
            <v>44816</v>
          </cell>
          <cell r="L1281">
            <v>88760</v>
          </cell>
        </row>
        <row r="1282">
          <cell r="A1282" t="str">
            <v>ONMOBILE</v>
          </cell>
          <cell r="B1282" t="str">
            <v>EQ</v>
          </cell>
          <cell r="C1282">
            <v>131</v>
          </cell>
          <cell r="D1282">
            <v>133.75</v>
          </cell>
          <cell r="E1282">
            <v>130.15</v>
          </cell>
          <cell r="F1282">
            <v>131</v>
          </cell>
          <cell r="G1282">
            <v>130.65</v>
          </cell>
          <cell r="H1282">
            <v>130.25</v>
          </cell>
          <cell r="I1282">
            <v>932021</v>
          </cell>
          <cell r="J1282">
            <v>122518230.34999999</v>
          </cell>
          <cell r="K1282">
            <v>44816</v>
          </cell>
          <cell r="L1282">
            <v>7341</v>
          </cell>
        </row>
        <row r="1283">
          <cell r="A1283" t="str">
            <v>ONWARDTEC</v>
          </cell>
          <cell r="B1283" t="str">
            <v>EQ</v>
          </cell>
          <cell r="C1283">
            <v>250</v>
          </cell>
          <cell r="D1283">
            <v>257</v>
          </cell>
          <cell r="E1283">
            <v>247.4</v>
          </cell>
          <cell r="F1283">
            <v>248.4</v>
          </cell>
          <cell r="G1283">
            <v>247.55</v>
          </cell>
          <cell r="H1283">
            <v>250.55</v>
          </cell>
          <cell r="I1283">
            <v>20816</v>
          </cell>
          <cell r="J1283">
            <v>5231784.4000000004</v>
          </cell>
          <cell r="K1283">
            <v>44816</v>
          </cell>
          <cell r="L1283">
            <v>739</v>
          </cell>
        </row>
        <row r="1284">
          <cell r="A1284" t="str">
            <v>OPTIEMUS</v>
          </cell>
          <cell r="B1284" t="str">
            <v>EQ</v>
          </cell>
          <cell r="C1284">
            <v>245</v>
          </cell>
          <cell r="D1284">
            <v>278</v>
          </cell>
          <cell r="E1284">
            <v>245</v>
          </cell>
          <cell r="F1284">
            <v>271.55</v>
          </cell>
          <cell r="G1284">
            <v>271.55</v>
          </cell>
          <cell r="H1284">
            <v>244.6</v>
          </cell>
          <cell r="I1284">
            <v>961500</v>
          </cell>
          <cell r="J1284">
            <v>258482537.25</v>
          </cell>
          <cell r="K1284">
            <v>44816</v>
          </cell>
          <cell r="L1284">
            <v>17266</v>
          </cell>
        </row>
        <row r="1285">
          <cell r="A1285" t="str">
            <v>ORBTEXP</v>
          </cell>
          <cell r="B1285" t="str">
            <v>EQ</v>
          </cell>
          <cell r="C1285">
            <v>160.80000000000001</v>
          </cell>
          <cell r="D1285">
            <v>166</v>
          </cell>
          <cell r="E1285">
            <v>159.75</v>
          </cell>
          <cell r="F1285">
            <v>162.19999999999999</v>
          </cell>
          <cell r="G1285">
            <v>162</v>
          </cell>
          <cell r="H1285">
            <v>159.55000000000001</v>
          </cell>
          <cell r="I1285">
            <v>77845</v>
          </cell>
          <cell r="J1285">
            <v>12694419.75</v>
          </cell>
          <cell r="K1285">
            <v>44816</v>
          </cell>
          <cell r="L1285">
            <v>1426</v>
          </cell>
        </row>
        <row r="1286">
          <cell r="A1286" t="str">
            <v>ORCHPHARMA</v>
          </cell>
          <cell r="B1286" t="str">
            <v>BE</v>
          </cell>
          <cell r="C1286">
            <v>313</v>
          </cell>
          <cell r="D1286">
            <v>328.35</v>
          </cell>
          <cell r="E1286">
            <v>309.10000000000002</v>
          </cell>
          <cell r="F1286">
            <v>328.35</v>
          </cell>
          <cell r="G1286">
            <v>328.35</v>
          </cell>
          <cell r="H1286">
            <v>312.75</v>
          </cell>
          <cell r="I1286">
            <v>10672</v>
          </cell>
          <cell r="J1286">
            <v>3432594</v>
          </cell>
          <cell r="K1286">
            <v>44816</v>
          </cell>
          <cell r="L1286">
            <v>298</v>
          </cell>
        </row>
        <row r="1287">
          <cell r="A1287" t="str">
            <v>ORICONENT</v>
          </cell>
          <cell r="B1287" t="str">
            <v>EQ</v>
          </cell>
          <cell r="C1287">
            <v>34.15</v>
          </cell>
          <cell r="D1287">
            <v>35.5</v>
          </cell>
          <cell r="E1287">
            <v>34.1</v>
          </cell>
          <cell r="F1287">
            <v>35.200000000000003</v>
          </cell>
          <cell r="G1287">
            <v>35.1</v>
          </cell>
          <cell r="H1287">
            <v>33.85</v>
          </cell>
          <cell r="I1287">
            <v>190377</v>
          </cell>
          <cell r="J1287">
            <v>6637063.0999999996</v>
          </cell>
          <cell r="K1287">
            <v>44816</v>
          </cell>
          <cell r="L1287">
            <v>1278</v>
          </cell>
        </row>
        <row r="1288">
          <cell r="A1288" t="str">
            <v>ORIENTABRA</v>
          </cell>
          <cell r="B1288" t="str">
            <v>EQ</v>
          </cell>
          <cell r="C1288">
            <v>33.25</v>
          </cell>
          <cell r="D1288">
            <v>33.950000000000003</v>
          </cell>
          <cell r="E1288">
            <v>31.7</v>
          </cell>
          <cell r="F1288">
            <v>32.950000000000003</v>
          </cell>
          <cell r="G1288">
            <v>32.6</v>
          </cell>
          <cell r="H1288">
            <v>32.65</v>
          </cell>
          <cell r="I1288">
            <v>93756</v>
          </cell>
          <cell r="J1288">
            <v>3086777.8</v>
          </cell>
          <cell r="K1288">
            <v>44816</v>
          </cell>
          <cell r="L1288">
            <v>604</v>
          </cell>
        </row>
        <row r="1289">
          <cell r="A1289" t="str">
            <v>ORIENTALTL</v>
          </cell>
          <cell r="B1289" t="str">
            <v>EQ</v>
          </cell>
          <cell r="C1289">
            <v>14.4</v>
          </cell>
          <cell r="D1289">
            <v>14.85</v>
          </cell>
          <cell r="E1289">
            <v>14.3</v>
          </cell>
          <cell r="F1289">
            <v>14.65</v>
          </cell>
          <cell r="G1289">
            <v>14.8</v>
          </cell>
          <cell r="H1289">
            <v>14.6</v>
          </cell>
          <cell r="I1289">
            <v>90275</v>
          </cell>
          <cell r="J1289">
            <v>1313889.6499999999</v>
          </cell>
          <cell r="K1289">
            <v>44816</v>
          </cell>
          <cell r="L1289">
            <v>282</v>
          </cell>
        </row>
        <row r="1290">
          <cell r="A1290" t="str">
            <v>ORIENTBELL</v>
          </cell>
          <cell r="B1290" t="str">
            <v>EQ</v>
          </cell>
          <cell r="C1290">
            <v>643.85</v>
          </cell>
          <cell r="D1290">
            <v>643.85</v>
          </cell>
          <cell r="E1290">
            <v>630.04999999999995</v>
          </cell>
          <cell r="F1290">
            <v>632.9</v>
          </cell>
          <cell r="G1290">
            <v>632</v>
          </cell>
          <cell r="H1290">
            <v>638</v>
          </cell>
          <cell r="I1290">
            <v>7239</v>
          </cell>
          <cell r="J1290">
            <v>4589525.5999999996</v>
          </cell>
          <cell r="K1290">
            <v>44816</v>
          </cell>
          <cell r="L1290">
            <v>570</v>
          </cell>
        </row>
        <row r="1291">
          <cell r="A1291" t="str">
            <v>ORIENTCEM</v>
          </cell>
          <cell r="B1291" t="str">
            <v>EQ</v>
          </cell>
          <cell r="C1291">
            <v>130.05000000000001</v>
          </cell>
          <cell r="D1291">
            <v>130.35</v>
          </cell>
          <cell r="E1291">
            <v>127.55</v>
          </cell>
          <cell r="F1291">
            <v>129.35</v>
          </cell>
          <cell r="G1291">
            <v>129.6</v>
          </cell>
          <cell r="H1291">
            <v>129.15</v>
          </cell>
          <cell r="I1291">
            <v>457728</v>
          </cell>
          <cell r="J1291">
            <v>59047298</v>
          </cell>
          <cell r="K1291">
            <v>44816</v>
          </cell>
          <cell r="L1291">
            <v>4840</v>
          </cell>
        </row>
        <row r="1292">
          <cell r="A1292" t="str">
            <v>ORIENTELEC</v>
          </cell>
          <cell r="B1292" t="str">
            <v>EQ</v>
          </cell>
          <cell r="C1292">
            <v>259.75</v>
          </cell>
          <cell r="D1292">
            <v>264.7</v>
          </cell>
          <cell r="E1292">
            <v>258.05</v>
          </cell>
          <cell r="F1292">
            <v>262.8</v>
          </cell>
          <cell r="G1292">
            <v>263.5</v>
          </cell>
          <cell r="H1292">
            <v>257.2</v>
          </cell>
          <cell r="I1292">
            <v>382487</v>
          </cell>
          <cell r="J1292">
            <v>100250364.40000001</v>
          </cell>
          <cell r="K1292">
            <v>44816</v>
          </cell>
          <cell r="L1292">
            <v>6256</v>
          </cell>
        </row>
        <row r="1293">
          <cell r="A1293" t="str">
            <v>ORIENTHOT</v>
          </cell>
          <cell r="B1293" t="str">
            <v>EQ</v>
          </cell>
          <cell r="C1293">
            <v>66.5</v>
          </cell>
          <cell r="D1293">
            <v>68.5</v>
          </cell>
          <cell r="E1293">
            <v>66.3</v>
          </cell>
          <cell r="F1293">
            <v>67.650000000000006</v>
          </cell>
          <cell r="G1293">
            <v>67.75</v>
          </cell>
          <cell r="H1293">
            <v>66.2</v>
          </cell>
          <cell r="I1293">
            <v>894135</v>
          </cell>
          <cell r="J1293">
            <v>60313478.549999997</v>
          </cell>
          <cell r="K1293">
            <v>44816</v>
          </cell>
          <cell r="L1293">
            <v>3674</v>
          </cell>
        </row>
        <row r="1294">
          <cell r="A1294" t="str">
            <v>ORIENTLTD</v>
          </cell>
          <cell r="B1294" t="str">
            <v>EQ</v>
          </cell>
          <cell r="C1294">
            <v>65.25</v>
          </cell>
          <cell r="D1294">
            <v>69</v>
          </cell>
          <cell r="E1294">
            <v>64.150000000000006</v>
          </cell>
          <cell r="F1294">
            <v>67.5</v>
          </cell>
          <cell r="G1294">
            <v>67.95</v>
          </cell>
          <cell r="H1294">
            <v>64</v>
          </cell>
          <cell r="I1294">
            <v>15889</v>
          </cell>
          <cell r="J1294">
            <v>1061594.05</v>
          </cell>
          <cell r="K1294">
            <v>44816</v>
          </cell>
          <cell r="L1294">
            <v>274</v>
          </cell>
        </row>
        <row r="1295">
          <cell r="A1295" t="str">
            <v>ORIENTPPR</v>
          </cell>
          <cell r="B1295" t="str">
            <v>EQ</v>
          </cell>
          <cell r="C1295">
            <v>32.6</v>
          </cell>
          <cell r="D1295">
            <v>33.4</v>
          </cell>
          <cell r="E1295">
            <v>31.95</v>
          </cell>
          <cell r="F1295">
            <v>32.6</v>
          </cell>
          <cell r="G1295">
            <v>32.5</v>
          </cell>
          <cell r="H1295">
            <v>32.35</v>
          </cell>
          <cell r="I1295">
            <v>1795522</v>
          </cell>
          <cell r="J1295">
            <v>58571525.299999997</v>
          </cell>
          <cell r="K1295">
            <v>44816</v>
          </cell>
          <cell r="L1295">
            <v>3144</v>
          </cell>
        </row>
        <row r="1296">
          <cell r="A1296" t="str">
            <v>ORISSAMINE</v>
          </cell>
          <cell r="B1296" t="str">
            <v>BE</v>
          </cell>
          <cell r="C1296">
            <v>2940</v>
          </cell>
          <cell r="D1296">
            <v>2951.1</v>
          </cell>
          <cell r="E1296">
            <v>2905</v>
          </cell>
          <cell r="F1296">
            <v>2912.6</v>
          </cell>
          <cell r="G1296">
            <v>2906.5</v>
          </cell>
          <cell r="H1296">
            <v>2919.2</v>
          </cell>
          <cell r="I1296">
            <v>2269</v>
          </cell>
          <cell r="J1296">
            <v>6619152</v>
          </cell>
          <cell r="K1296">
            <v>44816</v>
          </cell>
          <cell r="L1296">
            <v>168</v>
          </cell>
        </row>
        <row r="1297">
          <cell r="A1297" t="str">
            <v>ORTINLAB</v>
          </cell>
          <cell r="B1297" t="str">
            <v>EQ</v>
          </cell>
          <cell r="C1297">
            <v>23.2</v>
          </cell>
          <cell r="D1297">
            <v>24</v>
          </cell>
          <cell r="E1297">
            <v>23.2</v>
          </cell>
          <cell r="F1297">
            <v>23.55</v>
          </cell>
          <cell r="G1297">
            <v>23.4</v>
          </cell>
          <cell r="H1297">
            <v>23.65</v>
          </cell>
          <cell r="I1297">
            <v>25168</v>
          </cell>
          <cell r="J1297">
            <v>596705.35</v>
          </cell>
          <cell r="K1297">
            <v>44816</v>
          </cell>
          <cell r="L1297">
            <v>166</v>
          </cell>
        </row>
        <row r="1298">
          <cell r="A1298" t="str">
            <v>OSWALAGRO</v>
          </cell>
          <cell r="B1298" t="str">
            <v>EQ</v>
          </cell>
          <cell r="C1298">
            <v>41.65</v>
          </cell>
          <cell r="D1298">
            <v>48.2</v>
          </cell>
          <cell r="E1298">
            <v>41.05</v>
          </cell>
          <cell r="F1298">
            <v>48.2</v>
          </cell>
          <cell r="G1298">
            <v>48.2</v>
          </cell>
          <cell r="H1298">
            <v>40.200000000000003</v>
          </cell>
          <cell r="I1298">
            <v>1463803</v>
          </cell>
          <cell r="J1298">
            <v>67016122.850000001</v>
          </cell>
          <cell r="K1298">
            <v>44816</v>
          </cell>
          <cell r="L1298">
            <v>6308</v>
          </cell>
        </row>
        <row r="1299">
          <cell r="A1299" t="str">
            <v>PAGEIND</v>
          </cell>
          <cell r="B1299" t="str">
            <v>EQ</v>
          </cell>
          <cell r="C1299">
            <v>49540</v>
          </cell>
          <cell r="D1299">
            <v>49641.8</v>
          </cell>
          <cell r="E1299">
            <v>48886.65</v>
          </cell>
          <cell r="F1299">
            <v>49079.9</v>
          </cell>
          <cell r="G1299">
            <v>49249.95</v>
          </cell>
          <cell r="H1299">
            <v>48961.8</v>
          </cell>
          <cell r="I1299">
            <v>19795</v>
          </cell>
          <cell r="J1299">
            <v>974392599.20000005</v>
          </cell>
          <cell r="K1299">
            <v>44816</v>
          </cell>
          <cell r="L1299">
            <v>8099</v>
          </cell>
        </row>
        <row r="1300">
          <cell r="A1300" t="str">
            <v>PAISALO</v>
          </cell>
          <cell r="B1300" t="str">
            <v>EQ</v>
          </cell>
          <cell r="C1300">
            <v>71.7</v>
          </cell>
          <cell r="D1300">
            <v>73.599999999999994</v>
          </cell>
          <cell r="E1300">
            <v>71.7</v>
          </cell>
          <cell r="F1300">
            <v>73</v>
          </cell>
          <cell r="G1300">
            <v>72.900000000000006</v>
          </cell>
          <cell r="H1300">
            <v>71.3</v>
          </cell>
          <cell r="I1300">
            <v>284625</v>
          </cell>
          <cell r="J1300">
            <v>20624523.199999999</v>
          </cell>
          <cell r="K1300">
            <v>44816</v>
          </cell>
          <cell r="L1300">
            <v>4404</v>
          </cell>
        </row>
        <row r="1301">
          <cell r="A1301" t="str">
            <v>PALASHSECU</v>
          </cell>
          <cell r="B1301" t="str">
            <v>EQ</v>
          </cell>
          <cell r="C1301">
            <v>88.05</v>
          </cell>
          <cell r="D1301">
            <v>89.45</v>
          </cell>
          <cell r="E1301">
            <v>88</v>
          </cell>
          <cell r="F1301">
            <v>88.55</v>
          </cell>
          <cell r="G1301">
            <v>88.55</v>
          </cell>
          <cell r="H1301">
            <v>87.75</v>
          </cell>
          <cell r="I1301">
            <v>187</v>
          </cell>
          <cell r="J1301">
            <v>16544.349999999999</v>
          </cell>
          <cell r="K1301">
            <v>44816</v>
          </cell>
          <cell r="L1301">
            <v>18</v>
          </cell>
        </row>
        <row r="1302">
          <cell r="A1302" t="str">
            <v>PALREDTEC</v>
          </cell>
          <cell r="B1302" t="str">
            <v>EQ</v>
          </cell>
          <cell r="C1302">
            <v>157.9</v>
          </cell>
          <cell r="D1302">
            <v>159.9</v>
          </cell>
          <cell r="E1302">
            <v>155</v>
          </cell>
          <cell r="F1302">
            <v>156.44999999999999</v>
          </cell>
          <cell r="G1302">
            <v>155.9</v>
          </cell>
          <cell r="H1302">
            <v>152.55000000000001</v>
          </cell>
          <cell r="I1302">
            <v>31174</v>
          </cell>
          <cell r="J1302">
            <v>4910271</v>
          </cell>
          <cell r="K1302">
            <v>44816</v>
          </cell>
          <cell r="L1302">
            <v>627</v>
          </cell>
        </row>
        <row r="1303">
          <cell r="A1303" t="str">
            <v>PANACEABIO</v>
          </cell>
          <cell r="B1303" t="str">
            <v>EQ</v>
          </cell>
          <cell r="C1303">
            <v>139.75</v>
          </cell>
          <cell r="D1303">
            <v>142.5</v>
          </cell>
          <cell r="E1303">
            <v>138.9</v>
          </cell>
          <cell r="F1303">
            <v>139.94999999999999</v>
          </cell>
          <cell r="G1303">
            <v>140.30000000000001</v>
          </cell>
          <cell r="H1303">
            <v>139.75</v>
          </cell>
          <cell r="I1303">
            <v>51340</v>
          </cell>
          <cell r="J1303">
            <v>7207740.5999999996</v>
          </cell>
          <cell r="K1303">
            <v>44816</v>
          </cell>
          <cell r="L1303">
            <v>1094</v>
          </cell>
        </row>
        <row r="1304">
          <cell r="A1304" t="str">
            <v>PANACHE</v>
          </cell>
          <cell r="B1304" t="str">
            <v>EQ</v>
          </cell>
          <cell r="C1304">
            <v>68.849999999999994</v>
          </cell>
          <cell r="D1304">
            <v>71.2</v>
          </cell>
          <cell r="E1304">
            <v>68.5</v>
          </cell>
          <cell r="F1304">
            <v>71.150000000000006</v>
          </cell>
          <cell r="G1304">
            <v>71.150000000000006</v>
          </cell>
          <cell r="H1304">
            <v>68.400000000000006</v>
          </cell>
          <cell r="I1304">
            <v>3171</v>
          </cell>
          <cell r="J1304">
            <v>220792.7</v>
          </cell>
          <cell r="K1304">
            <v>44816</v>
          </cell>
          <cell r="L1304">
            <v>61</v>
          </cell>
        </row>
        <row r="1305">
          <cell r="A1305" t="str">
            <v>PANAMAPET</v>
          </cell>
          <cell r="B1305" t="str">
            <v>EQ</v>
          </cell>
          <cell r="C1305">
            <v>310.5</v>
          </cell>
          <cell r="D1305">
            <v>317.45</v>
          </cell>
          <cell r="E1305">
            <v>310</v>
          </cell>
          <cell r="F1305">
            <v>314.75</v>
          </cell>
          <cell r="G1305">
            <v>314.85000000000002</v>
          </cell>
          <cell r="H1305">
            <v>309.39999999999998</v>
          </cell>
          <cell r="I1305">
            <v>161130</v>
          </cell>
          <cell r="J1305">
            <v>50596011.299999997</v>
          </cell>
          <cell r="K1305">
            <v>44816</v>
          </cell>
          <cell r="L1305">
            <v>2939</v>
          </cell>
        </row>
        <row r="1306">
          <cell r="A1306" t="str">
            <v>PANSARI</v>
          </cell>
          <cell r="B1306" t="str">
            <v>EQ</v>
          </cell>
          <cell r="C1306">
            <v>122.7</v>
          </cell>
          <cell r="D1306">
            <v>123.5</v>
          </cell>
          <cell r="E1306">
            <v>120.6</v>
          </cell>
          <cell r="F1306">
            <v>121</v>
          </cell>
          <cell r="G1306">
            <v>121</v>
          </cell>
          <cell r="H1306">
            <v>126.9</v>
          </cell>
          <cell r="I1306">
            <v>4563</v>
          </cell>
          <cell r="J1306">
            <v>551588.85</v>
          </cell>
          <cell r="K1306">
            <v>44816</v>
          </cell>
          <cell r="L1306">
            <v>115</v>
          </cell>
        </row>
        <row r="1307">
          <cell r="A1307" t="str">
            <v>PAR</v>
          </cell>
          <cell r="B1307" t="str">
            <v>EQ</v>
          </cell>
          <cell r="C1307">
            <v>173.1</v>
          </cell>
          <cell r="D1307">
            <v>177</v>
          </cell>
          <cell r="E1307">
            <v>169.15</v>
          </cell>
          <cell r="F1307">
            <v>171.5</v>
          </cell>
          <cell r="G1307">
            <v>171</v>
          </cell>
          <cell r="H1307">
            <v>173.1</v>
          </cell>
          <cell r="I1307">
            <v>15382</v>
          </cell>
          <cell r="J1307">
            <v>2664031.5499999998</v>
          </cell>
          <cell r="K1307">
            <v>44816</v>
          </cell>
          <cell r="L1307">
            <v>438</v>
          </cell>
        </row>
        <row r="1308">
          <cell r="A1308" t="str">
            <v>PARACABLES</v>
          </cell>
          <cell r="B1308" t="str">
            <v>EQ</v>
          </cell>
          <cell r="C1308">
            <v>20.25</v>
          </cell>
          <cell r="D1308">
            <v>20.9</v>
          </cell>
          <cell r="E1308">
            <v>19.8</v>
          </cell>
          <cell r="F1308">
            <v>20</v>
          </cell>
          <cell r="G1308">
            <v>20</v>
          </cell>
          <cell r="H1308">
            <v>20.100000000000001</v>
          </cell>
          <cell r="I1308">
            <v>564060</v>
          </cell>
          <cell r="J1308">
            <v>11461376.35</v>
          </cell>
          <cell r="K1308">
            <v>44816</v>
          </cell>
          <cell r="L1308">
            <v>1637</v>
          </cell>
        </row>
        <row r="1309">
          <cell r="A1309" t="str">
            <v>PARADEEP</v>
          </cell>
          <cell r="B1309" t="str">
            <v>EQ</v>
          </cell>
          <cell r="C1309">
            <v>62.7</v>
          </cell>
          <cell r="D1309">
            <v>63.45</v>
          </cell>
          <cell r="E1309">
            <v>61.7</v>
          </cell>
          <cell r="F1309">
            <v>62.5</v>
          </cell>
          <cell r="G1309">
            <v>62.5</v>
          </cell>
          <cell r="H1309">
            <v>62.2</v>
          </cell>
          <cell r="I1309">
            <v>6313016</v>
          </cell>
          <cell r="J1309">
            <v>395021362.75</v>
          </cell>
          <cell r="K1309">
            <v>44816</v>
          </cell>
          <cell r="L1309">
            <v>19706</v>
          </cell>
        </row>
        <row r="1310">
          <cell r="A1310" t="str">
            <v>PARAGMILK</v>
          </cell>
          <cell r="B1310" t="str">
            <v>EQ</v>
          </cell>
          <cell r="C1310">
            <v>115.6</v>
          </cell>
          <cell r="D1310">
            <v>119.5</v>
          </cell>
          <cell r="E1310">
            <v>115.6</v>
          </cell>
          <cell r="F1310">
            <v>116.3</v>
          </cell>
          <cell r="G1310">
            <v>116.5</v>
          </cell>
          <cell r="H1310">
            <v>114.25</v>
          </cell>
          <cell r="I1310">
            <v>682469</v>
          </cell>
          <cell r="J1310">
            <v>80241898.799999997</v>
          </cell>
          <cell r="K1310">
            <v>44816</v>
          </cell>
          <cell r="L1310">
            <v>6113</v>
          </cell>
        </row>
        <row r="1311">
          <cell r="A1311" t="str">
            <v>PARAS</v>
          </cell>
          <cell r="B1311" t="str">
            <v>EQ</v>
          </cell>
          <cell r="C1311">
            <v>749.7</v>
          </cell>
          <cell r="D1311">
            <v>794</v>
          </cell>
          <cell r="E1311">
            <v>745.05</v>
          </cell>
          <cell r="F1311">
            <v>772.15</v>
          </cell>
          <cell r="G1311">
            <v>773.8</v>
          </cell>
          <cell r="H1311">
            <v>742.45</v>
          </cell>
          <cell r="I1311">
            <v>1138092</v>
          </cell>
          <cell r="J1311">
            <v>880235507.10000002</v>
          </cell>
          <cell r="K1311">
            <v>44816</v>
          </cell>
          <cell r="L1311">
            <v>29642</v>
          </cell>
        </row>
        <row r="1312">
          <cell r="A1312" t="str">
            <v>PARSVNATH</v>
          </cell>
          <cell r="B1312" t="str">
            <v>EQ</v>
          </cell>
          <cell r="C1312">
            <v>7.3</v>
          </cell>
          <cell r="D1312">
            <v>7.5</v>
          </cell>
          <cell r="E1312">
            <v>7.1</v>
          </cell>
          <cell r="F1312">
            <v>7.5</v>
          </cell>
          <cell r="G1312">
            <v>7.5</v>
          </cell>
          <cell r="H1312">
            <v>7.15</v>
          </cell>
          <cell r="I1312">
            <v>486840</v>
          </cell>
          <cell r="J1312">
            <v>3631530.95</v>
          </cell>
          <cell r="K1312">
            <v>44816</v>
          </cell>
          <cell r="L1312">
            <v>600</v>
          </cell>
        </row>
        <row r="1313">
          <cell r="A1313" t="str">
            <v>PASUPTAC</v>
          </cell>
          <cell r="B1313" t="str">
            <v>EQ</v>
          </cell>
          <cell r="C1313">
            <v>39.75</v>
          </cell>
          <cell r="D1313">
            <v>44.65</v>
          </cell>
          <cell r="E1313">
            <v>39.35</v>
          </cell>
          <cell r="F1313">
            <v>41.6</v>
          </cell>
          <cell r="G1313">
            <v>41.45</v>
          </cell>
          <cell r="H1313">
            <v>39.049999999999997</v>
          </cell>
          <cell r="I1313">
            <v>829698</v>
          </cell>
          <cell r="J1313">
            <v>35537451.899999999</v>
          </cell>
          <cell r="K1313">
            <v>44816</v>
          </cell>
          <cell r="L1313">
            <v>5622</v>
          </cell>
        </row>
        <row r="1314">
          <cell r="A1314" t="str">
            <v>PATANJALI</v>
          </cell>
          <cell r="B1314" t="str">
            <v>BE</v>
          </cell>
          <cell r="C1314">
            <v>1384.9</v>
          </cell>
          <cell r="D1314">
            <v>1400</v>
          </cell>
          <cell r="E1314">
            <v>1310.55</v>
          </cell>
          <cell r="F1314">
            <v>1388.65</v>
          </cell>
          <cell r="G1314">
            <v>1389.7</v>
          </cell>
          <cell r="H1314">
            <v>1379.5</v>
          </cell>
          <cell r="I1314">
            <v>340292</v>
          </cell>
          <cell r="J1314">
            <v>472489117.35000002</v>
          </cell>
          <cell r="K1314">
            <v>44816</v>
          </cell>
          <cell r="L1314">
            <v>9097</v>
          </cell>
        </row>
        <row r="1315">
          <cell r="A1315" t="str">
            <v>PATELENG</v>
          </cell>
          <cell r="B1315" t="str">
            <v>EQ</v>
          </cell>
          <cell r="C1315">
            <v>27</v>
          </cell>
          <cell r="D1315">
            <v>27.15</v>
          </cell>
          <cell r="E1315">
            <v>26.25</v>
          </cell>
          <cell r="F1315">
            <v>26.3</v>
          </cell>
          <cell r="G1315">
            <v>26.4</v>
          </cell>
          <cell r="H1315">
            <v>26.8</v>
          </cell>
          <cell r="I1315">
            <v>1355239</v>
          </cell>
          <cell r="J1315">
            <v>35948360.450000003</v>
          </cell>
          <cell r="K1315">
            <v>44816</v>
          </cell>
          <cell r="L1315">
            <v>2536</v>
          </cell>
        </row>
        <row r="1316">
          <cell r="A1316" t="str">
            <v>PATINTLOG</v>
          </cell>
          <cell r="B1316" t="str">
            <v>EQ</v>
          </cell>
          <cell r="C1316">
            <v>15.1</v>
          </cell>
          <cell r="D1316">
            <v>15.2</v>
          </cell>
          <cell r="E1316">
            <v>14.9</v>
          </cell>
          <cell r="F1316">
            <v>15</v>
          </cell>
          <cell r="G1316">
            <v>15</v>
          </cell>
          <cell r="H1316">
            <v>14.9</v>
          </cell>
          <cell r="I1316">
            <v>120847</v>
          </cell>
          <cell r="J1316">
            <v>1814610.9</v>
          </cell>
          <cell r="K1316">
            <v>44816</v>
          </cell>
          <cell r="L1316">
            <v>218</v>
          </cell>
        </row>
        <row r="1317">
          <cell r="A1317" t="str">
            <v>PAYTM</v>
          </cell>
          <cell r="B1317" t="str">
            <v>EQ</v>
          </cell>
          <cell r="C1317">
            <v>730</v>
          </cell>
          <cell r="D1317">
            <v>748</v>
          </cell>
          <cell r="E1317">
            <v>725</v>
          </cell>
          <cell r="F1317">
            <v>736.65</v>
          </cell>
          <cell r="G1317">
            <v>733.15</v>
          </cell>
          <cell r="H1317">
            <v>727.9</v>
          </cell>
          <cell r="I1317">
            <v>1511858</v>
          </cell>
          <cell r="J1317">
            <v>1114335437.8499999</v>
          </cell>
          <cell r="K1317">
            <v>44816</v>
          </cell>
          <cell r="L1317">
            <v>34134</v>
          </cell>
        </row>
        <row r="1318">
          <cell r="A1318" t="str">
            <v>PCBL</v>
          </cell>
          <cell r="B1318" t="str">
            <v>EQ</v>
          </cell>
          <cell r="C1318">
            <v>141.19999999999999</v>
          </cell>
          <cell r="D1318">
            <v>142.69999999999999</v>
          </cell>
          <cell r="E1318">
            <v>139.69999999999999</v>
          </cell>
          <cell r="F1318">
            <v>140.6</v>
          </cell>
          <cell r="G1318">
            <v>140.69999999999999</v>
          </cell>
          <cell r="H1318">
            <v>139.9</v>
          </cell>
          <cell r="I1318">
            <v>1586227</v>
          </cell>
          <cell r="J1318">
            <v>223530111.80000001</v>
          </cell>
          <cell r="K1318">
            <v>44816</v>
          </cell>
          <cell r="L1318">
            <v>7575</v>
          </cell>
        </row>
        <row r="1319">
          <cell r="A1319" t="str">
            <v>PCJEWELLER</v>
          </cell>
          <cell r="B1319" t="str">
            <v>EQ</v>
          </cell>
          <cell r="C1319">
            <v>73.650000000000006</v>
          </cell>
          <cell r="D1319">
            <v>74.900000000000006</v>
          </cell>
          <cell r="E1319">
            <v>73.599999999999994</v>
          </cell>
          <cell r="F1319">
            <v>74.05</v>
          </cell>
          <cell r="G1319">
            <v>74.05</v>
          </cell>
          <cell r="H1319">
            <v>73.2</v>
          </cell>
          <cell r="I1319">
            <v>1799147</v>
          </cell>
          <cell r="J1319">
            <v>133617648.7</v>
          </cell>
          <cell r="K1319">
            <v>44816</v>
          </cell>
          <cell r="L1319">
            <v>5000</v>
          </cell>
        </row>
        <row r="1320">
          <cell r="A1320" t="str">
            <v>PDMJEPAPER</v>
          </cell>
          <cell r="B1320" t="str">
            <v>EQ</v>
          </cell>
          <cell r="C1320">
            <v>44.75</v>
          </cell>
          <cell r="D1320">
            <v>45.2</v>
          </cell>
          <cell r="E1320">
            <v>43.9</v>
          </cell>
          <cell r="F1320">
            <v>44.05</v>
          </cell>
          <cell r="G1320">
            <v>44</v>
          </cell>
          <cell r="H1320">
            <v>44.65</v>
          </cell>
          <cell r="I1320">
            <v>233464</v>
          </cell>
          <cell r="J1320">
            <v>10370582.75</v>
          </cell>
          <cell r="K1320">
            <v>44816</v>
          </cell>
          <cell r="L1320">
            <v>1615</v>
          </cell>
        </row>
        <row r="1321">
          <cell r="A1321" t="str">
            <v>PDPL</v>
          </cell>
          <cell r="B1321" t="str">
            <v>BE</v>
          </cell>
          <cell r="C1321">
            <v>3.1</v>
          </cell>
          <cell r="D1321">
            <v>3.25</v>
          </cell>
          <cell r="E1321">
            <v>3</v>
          </cell>
          <cell r="F1321">
            <v>3.25</v>
          </cell>
          <cell r="G1321">
            <v>3.25</v>
          </cell>
          <cell r="H1321">
            <v>3.1</v>
          </cell>
          <cell r="I1321">
            <v>1489</v>
          </cell>
          <cell r="J1321">
            <v>4549.5</v>
          </cell>
          <cell r="K1321">
            <v>44816</v>
          </cell>
          <cell r="L1321">
            <v>5</v>
          </cell>
        </row>
        <row r="1322">
          <cell r="A1322" t="str">
            <v>PDSL</v>
          </cell>
          <cell r="B1322" t="str">
            <v>EQ</v>
          </cell>
          <cell r="C1322">
            <v>331.9</v>
          </cell>
          <cell r="D1322">
            <v>339.75</v>
          </cell>
          <cell r="E1322">
            <v>321.39999999999998</v>
          </cell>
          <cell r="F1322">
            <v>330.85</v>
          </cell>
          <cell r="G1322">
            <v>332</v>
          </cell>
          <cell r="H1322">
            <v>324.39999999999998</v>
          </cell>
          <cell r="I1322">
            <v>63645</v>
          </cell>
          <cell r="J1322">
            <v>21182562.199999999</v>
          </cell>
          <cell r="K1322">
            <v>44816</v>
          </cell>
          <cell r="L1322">
            <v>1206</v>
          </cell>
        </row>
        <row r="1323">
          <cell r="A1323" t="str">
            <v>PEARLPOLY</v>
          </cell>
          <cell r="B1323" t="str">
            <v>EQ</v>
          </cell>
          <cell r="C1323">
            <v>24.35</v>
          </cell>
          <cell r="D1323">
            <v>24.65</v>
          </cell>
          <cell r="E1323">
            <v>23.5</v>
          </cell>
          <cell r="F1323">
            <v>24.2</v>
          </cell>
          <cell r="G1323">
            <v>24.2</v>
          </cell>
          <cell r="H1323">
            <v>23.9</v>
          </cell>
          <cell r="I1323">
            <v>97652</v>
          </cell>
          <cell r="J1323">
            <v>2360407.0499999998</v>
          </cell>
          <cell r="K1323">
            <v>44816</v>
          </cell>
          <cell r="L1323">
            <v>574</v>
          </cell>
        </row>
        <row r="1324">
          <cell r="A1324" t="str">
            <v>PEL</v>
          </cell>
          <cell r="B1324" t="str">
            <v>EQ</v>
          </cell>
          <cell r="C1324">
            <v>1018</v>
          </cell>
          <cell r="D1324">
            <v>1032.75</v>
          </cell>
          <cell r="E1324">
            <v>1014.05</v>
          </cell>
          <cell r="F1324">
            <v>1019.15</v>
          </cell>
          <cell r="G1324">
            <v>1017</v>
          </cell>
          <cell r="H1324">
            <v>1014.9</v>
          </cell>
          <cell r="I1324">
            <v>764741</v>
          </cell>
          <cell r="J1324">
            <v>782792176.75</v>
          </cell>
          <cell r="K1324">
            <v>44816</v>
          </cell>
          <cell r="L1324">
            <v>26933</v>
          </cell>
        </row>
        <row r="1325">
          <cell r="A1325" t="str">
            <v>PENIND</v>
          </cell>
          <cell r="B1325" t="str">
            <v>EQ</v>
          </cell>
          <cell r="C1325">
            <v>48.05</v>
          </cell>
          <cell r="D1325">
            <v>48.9</v>
          </cell>
          <cell r="E1325">
            <v>47.45</v>
          </cell>
          <cell r="F1325">
            <v>47.65</v>
          </cell>
          <cell r="G1325">
            <v>47.8</v>
          </cell>
          <cell r="H1325">
            <v>48.05</v>
          </cell>
          <cell r="I1325">
            <v>758465</v>
          </cell>
          <cell r="J1325">
            <v>36356430.399999999</v>
          </cell>
          <cell r="K1325">
            <v>44816</v>
          </cell>
          <cell r="L1325">
            <v>2523</v>
          </cell>
        </row>
        <row r="1326">
          <cell r="A1326" t="str">
            <v>PENINLAND</v>
          </cell>
          <cell r="B1326" t="str">
            <v>EQ</v>
          </cell>
          <cell r="C1326">
            <v>15.85</v>
          </cell>
          <cell r="D1326">
            <v>16.2</v>
          </cell>
          <cell r="E1326">
            <v>14.9</v>
          </cell>
          <cell r="F1326">
            <v>15.85</v>
          </cell>
          <cell r="G1326">
            <v>15.9</v>
          </cell>
          <cell r="H1326">
            <v>15.5</v>
          </cell>
          <cell r="I1326">
            <v>902479</v>
          </cell>
          <cell r="J1326">
            <v>13848214.15</v>
          </cell>
          <cell r="K1326">
            <v>44816</v>
          </cell>
          <cell r="L1326">
            <v>1422</v>
          </cell>
        </row>
        <row r="1327">
          <cell r="A1327" t="str">
            <v>PERSISTENT</v>
          </cell>
          <cell r="B1327" t="str">
            <v>EQ</v>
          </cell>
          <cell r="C1327">
            <v>3433.5</v>
          </cell>
          <cell r="D1327">
            <v>3478.5</v>
          </cell>
          <cell r="E1327">
            <v>3406</v>
          </cell>
          <cell r="F1327">
            <v>3421.9</v>
          </cell>
          <cell r="G1327">
            <v>3424.65</v>
          </cell>
          <cell r="H1327">
            <v>3393.25</v>
          </cell>
          <cell r="I1327">
            <v>334257</v>
          </cell>
          <cell r="J1327">
            <v>1150967297.3</v>
          </cell>
          <cell r="K1327">
            <v>44816</v>
          </cell>
          <cell r="L1327">
            <v>27450</v>
          </cell>
        </row>
        <row r="1328">
          <cell r="A1328" t="str">
            <v>PETRONET</v>
          </cell>
          <cell r="B1328" t="str">
            <v>EQ</v>
          </cell>
          <cell r="C1328">
            <v>218</v>
          </cell>
          <cell r="D1328">
            <v>219.25</v>
          </cell>
          <cell r="E1328">
            <v>217.05</v>
          </cell>
          <cell r="F1328">
            <v>218.75</v>
          </cell>
          <cell r="G1328">
            <v>218.75</v>
          </cell>
          <cell r="H1328">
            <v>217.85</v>
          </cell>
          <cell r="I1328">
            <v>493375</v>
          </cell>
          <cell r="J1328">
            <v>107725050.3</v>
          </cell>
          <cell r="K1328">
            <v>44816</v>
          </cell>
          <cell r="L1328">
            <v>8278</v>
          </cell>
        </row>
        <row r="1329">
          <cell r="A1329" t="str">
            <v>PFC</v>
          </cell>
          <cell r="B1329" t="str">
            <v>EQ</v>
          </cell>
          <cell r="C1329">
            <v>116.5</v>
          </cell>
          <cell r="D1329">
            <v>117.55</v>
          </cell>
          <cell r="E1329">
            <v>114.85</v>
          </cell>
          <cell r="F1329">
            <v>115.6</v>
          </cell>
          <cell r="G1329">
            <v>115.7</v>
          </cell>
          <cell r="H1329">
            <v>116.15</v>
          </cell>
          <cell r="I1329">
            <v>4960858</v>
          </cell>
          <cell r="J1329">
            <v>572856053.79999995</v>
          </cell>
          <cell r="K1329">
            <v>44816</v>
          </cell>
          <cell r="L1329">
            <v>41444</v>
          </cell>
        </row>
        <row r="1330">
          <cell r="A1330" t="str">
            <v>PFIZER</v>
          </cell>
          <cell r="B1330" t="str">
            <v>EQ</v>
          </cell>
          <cell r="C1330">
            <v>4330</v>
          </cell>
          <cell r="D1330">
            <v>4361.95</v>
          </cell>
          <cell r="E1330">
            <v>4302</v>
          </cell>
          <cell r="F1330">
            <v>4308.8999999999996</v>
          </cell>
          <cell r="G1330">
            <v>4307</v>
          </cell>
          <cell r="H1330">
            <v>4324</v>
          </cell>
          <cell r="I1330">
            <v>10145</v>
          </cell>
          <cell r="J1330">
            <v>43844132.899999999</v>
          </cell>
          <cell r="K1330">
            <v>44816</v>
          </cell>
          <cell r="L1330">
            <v>3125</v>
          </cell>
        </row>
        <row r="1331">
          <cell r="A1331" t="str">
            <v>PFOCUS</v>
          </cell>
          <cell r="B1331" t="str">
            <v>EQ</v>
          </cell>
          <cell r="C1331">
            <v>82</v>
          </cell>
          <cell r="D1331">
            <v>83.4</v>
          </cell>
          <cell r="E1331">
            <v>79.099999999999994</v>
          </cell>
          <cell r="F1331">
            <v>80.900000000000006</v>
          </cell>
          <cell r="G1331">
            <v>81.400000000000006</v>
          </cell>
          <cell r="H1331">
            <v>80.8</v>
          </cell>
          <cell r="I1331">
            <v>91010</v>
          </cell>
          <cell r="J1331">
            <v>7378833.9000000004</v>
          </cell>
          <cell r="K1331">
            <v>44816</v>
          </cell>
          <cell r="L1331">
            <v>872</v>
          </cell>
        </row>
        <row r="1332">
          <cell r="A1332" t="str">
            <v>PFS</v>
          </cell>
          <cell r="B1332" t="str">
            <v>EQ</v>
          </cell>
          <cell r="C1332">
            <v>15.95</v>
          </cell>
          <cell r="D1332">
            <v>16.05</v>
          </cell>
          <cell r="E1332">
            <v>15.85</v>
          </cell>
          <cell r="F1332">
            <v>15.95</v>
          </cell>
          <cell r="G1332">
            <v>16</v>
          </cell>
          <cell r="H1332">
            <v>15.8</v>
          </cell>
          <cell r="I1332">
            <v>360813</v>
          </cell>
          <cell r="J1332">
            <v>5752381.0499999998</v>
          </cell>
          <cell r="K1332">
            <v>44816</v>
          </cell>
          <cell r="L1332">
            <v>713</v>
          </cell>
        </row>
        <row r="1333">
          <cell r="A1333" t="str">
            <v>PGEL</v>
          </cell>
          <cell r="B1333" t="str">
            <v>BE</v>
          </cell>
          <cell r="C1333">
            <v>917</v>
          </cell>
          <cell r="D1333">
            <v>933</v>
          </cell>
          <cell r="E1333">
            <v>900</v>
          </cell>
          <cell r="F1333">
            <v>905.35</v>
          </cell>
          <cell r="G1333">
            <v>903.25</v>
          </cell>
          <cell r="H1333">
            <v>912.55</v>
          </cell>
          <cell r="I1333">
            <v>8607</v>
          </cell>
          <cell r="J1333">
            <v>7829689</v>
          </cell>
          <cell r="K1333">
            <v>44816</v>
          </cell>
          <cell r="L1333">
            <v>309</v>
          </cell>
        </row>
        <row r="1334">
          <cell r="A1334" t="str">
            <v>PGHH</v>
          </cell>
          <cell r="B1334" t="str">
            <v>EQ</v>
          </cell>
          <cell r="C1334">
            <v>14950</v>
          </cell>
          <cell r="D1334">
            <v>14954.75</v>
          </cell>
          <cell r="E1334">
            <v>14566.75</v>
          </cell>
          <cell r="F1334">
            <v>14660.6</v>
          </cell>
          <cell r="G1334">
            <v>14651</v>
          </cell>
          <cell r="H1334">
            <v>14691.05</v>
          </cell>
          <cell r="I1334">
            <v>5958</v>
          </cell>
          <cell r="J1334">
            <v>87860147.25</v>
          </cell>
          <cell r="K1334">
            <v>44816</v>
          </cell>
          <cell r="L1334">
            <v>2472</v>
          </cell>
        </row>
        <row r="1335">
          <cell r="A1335" t="str">
            <v>PGHL</v>
          </cell>
          <cell r="B1335" t="str">
            <v>EQ</v>
          </cell>
          <cell r="C1335">
            <v>4311.8</v>
          </cell>
          <cell r="D1335">
            <v>4311.8</v>
          </cell>
          <cell r="E1335">
            <v>4237.8500000000004</v>
          </cell>
          <cell r="F1335">
            <v>4268.5</v>
          </cell>
          <cell r="G1335">
            <v>4275</v>
          </cell>
          <cell r="H1335">
            <v>4290.3</v>
          </cell>
          <cell r="I1335">
            <v>14774</v>
          </cell>
          <cell r="J1335">
            <v>63000721.350000001</v>
          </cell>
          <cell r="K1335">
            <v>44816</v>
          </cell>
          <cell r="L1335">
            <v>2300</v>
          </cell>
        </row>
        <row r="1336">
          <cell r="A1336" t="str">
            <v>PGIL</v>
          </cell>
          <cell r="B1336" t="str">
            <v>EQ</v>
          </cell>
          <cell r="C1336">
            <v>541.75</v>
          </cell>
          <cell r="D1336">
            <v>560</v>
          </cell>
          <cell r="E1336">
            <v>540</v>
          </cell>
          <cell r="F1336">
            <v>542.65</v>
          </cell>
          <cell r="G1336">
            <v>540</v>
          </cell>
          <cell r="H1336">
            <v>540.70000000000005</v>
          </cell>
          <cell r="I1336">
            <v>14821</v>
          </cell>
          <cell r="J1336">
            <v>8082480.25</v>
          </cell>
          <cell r="K1336">
            <v>44816</v>
          </cell>
          <cell r="L1336">
            <v>951</v>
          </cell>
        </row>
        <row r="1337">
          <cell r="A1337" t="str">
            <v>PHARMABEES</v>
          </cell>
          <cell r="B1337" t="str">
            <v>EQ</v>
          </cell>
          <cell r="C1337">
            <v>12.89</v>
          </cell>
          <cell r="D1337">
            <v>12.94</v>
          </cell>
          <cell r="E1337">
            <v>12.81</v>
          </cell>
          <cell r="F1337">
            <v>12.87</v>
          </cell>
          <cell r="G1337">
            <v>12.89</v>
          </cell>
          <cell r="H1337">
            <v>12.83</v>
          </cell>
          <cell r="I1337">
            <v>940533</v>
          </cell>
          <cell r="J1337">
            <v>12109329.810000001</v>
          </cell>
          <cell r="K1337">
            <v>44816</v>
          </cell>
          <cell r="L1337">
            <v>1632</v>
          </cell>
        </row>
        <row r="1338">
          <cell r="A1338" t="str">
            <v>PHOENIXLTD</v>
          </cell>
          <cell r="B1338" t="str">
            <v>EQ</v>
          </cell>
          <cell r="C1338">
            <v>1392.05</v>
          </cell>
          <cell r="D1338">
            <v>1421</v>
          </cell>
          <cell r="E1338">
            <v>1384</v>
          </cell>
          <cell r="F1338">
            <v>1410.55</v>
          </cell>
          <cell r="G1338">
            <v>1407</v>
          </cell>
          <cell r="H1338">
            <v>1395.9</v>
          </cell>
          <cell r="I1338">
            <v>163450</v>
          </cell>
          <cell r="J1338">
            <v>229147435.65000001</v>
          </cell>
          <cell r="K1338">
            <v>44816</v>
          </cell>
          <cell r="L1338">
            <v>12360</v>
          </cell>
        </row>
        <row r="1339">
          <cell r="A1339" t="str">
            <v>PIDILITIND</v>
          </cell>
          <cell r="B1339" t="str">
            <v>EQ</v>
          </cell>
          <cell r="C1339">
            <v>2855</v>
          </cell>
          <cell r="D1339">
            <v>2878.95</v>
          </cell>
          <cell r="E1339">
            <v>2845</v>
          </cell>
          <cell r="F1339">
            <v>2857.6</v>
          </cell>
          <cell r="G1339">
            <v>2856.95</v>
          </cell>
          <cell r="H1339">
            <v>2844.15</v>
          </cell>
          <cell r="I1339">
            <v>165314</v>
          </cell>
          <cell r="J1339">
            <v>472716756.14999998</v>
          </cell>
          <cell r="K1339">
            <v>44816</v>
          </cell>
          <cell r="L1339">
            <v>18932</v>
          </cell>
        </row>
        <row r="1340">
          <cell r="A1340" t="str">
            <v>PIIND</v>
          </cell>
          <cell r="B1340" t="str">
            <v>EQ</v>
          </cell>
          <cell r="C1340">
            <v>3257.65</v>
          </cell>
          <cell r="D1340">
            <v>3309</v>
          </cell>
          <cell r="E1340">
            <v>3244.95</v>
          </cell>
          <cell r="F1340">
            <v>3272.2</v>
          </cell>
          <cell r="G1340">
            <v>3272</v>
          </cell>
          <cell r="H1340">
            <v>3241.4</v>
          </cell>
          <cell r="I1340">
            <v>248024</v>
          </cell>
          <cell r="J1340">
            <v>810567818.20000005</v>
          </cell>
          <cell r="K1340">
            <v>44816</v>
          </cell>
          <cell r="L1340">
            <v>23988</v>
          </cell>
        </row>
        <row r="1341">
          <cell r="A1341" t="str">
            <v>PILANIINVS</v>
          </cell>
          <cell r="B1341" t="str">
            <v>EQ</v>
          </cell>
          <cell r="C1341">
            <v>1846</v>
          </cell>
          <cell r="D1341">
            <v>1857</v>
          </cell>
          <cell r="E1341">
            <v>1821.05</v>
          </cell>
          <cell r="F1341">
            <v>1829.85</v>
          </cell>
          <cell r="G1341">
            <v>1821.05</v>
          </cell>
          <cell r="H1341">
            <v>1831.75</v>
          </cell>
          <cell r="I1341">
            <v>3461</v>
          </cell>
          <cell r="J1341">
            <v>6385198.9000000004</v>
          </cell>
          <cell r="K1341">
            <v>44816</v>
          </cell>
          <cell r="L1341">
            <v>609</v>
          </cell>
        </row>
        <row r="1342">
          <cell r="A1342" t="str">
            <v>PILITA</v>
          </cell>
          <cell r="B1342" t="str">
            <v>EQ</v>
          </cell>
          <cell r="C1342">
            <v>9.1999999999999993</v>
          </cell>
          <cell r="D1342">
            <v>9.1999999999999993</v>
          </cell>
          <cell r="E1342">
            <v>9</v>
          </cell>
          <cell r="F1342">
            <v>9.0500000000000007</v>
          </cell>
          <cell r="G1342">
            <v>9.15</v>
          </cell>
          <cell r="H1342">
            <v>9.0500000000000007</v>
          </cell>
          <cell r="I1342">
            <v>444773</v>
          </cell>
          <cell r="J1342">
            <v>4041923.5</v>
          </cell>
          <cell r="K1342">
            <v>44816</v>
          </cell>
          <cell r="L1342">
            <v>770</v>
          </cell>
        </row>
        <row r="1343">
          <cell r="A1343" t="str">
            <v>PIONDIST</v>
          </cell>
          <cell r="B1343" t="str">
            <v>EQ</v>
          </cell>
          <cell r="C1343">
            <v>161.80000000000001</v>
          </cell>
          <cell r="D1343">
            <v>169.95</v>
          </cell>
          <cell r="E1343">
            <v>160.4</v>
          </cell>
          <cell r="F1343">
            <v>169.4</v>
          </cell>
          <cell r="G1343">
            <v>169</v>
          </cell>
          <cell r="H1343">
            <v>161.44999999999999</v>
          </cell>
          <cell r="I1343">
            <v>68035</v>
          </cell>
          <cell r="J1343">
            <v>11460563.699999999</v>
          </cell>
          <cell r="K1343">
            <v>44816</v>
          </cell>
          <cell r="L1343">
            <v>446</v>
          </cell>
        </row>
        <row r="1344">
          <cell r="A1344" t="str">
            <v>PIONEEREMB</v>
          </cell>
          <cell r="B1344" t="str">
            <v>EQ</v>
          </cell>
          <cell r="C1344">
            <v>48</v>
          </cell>
          <cell r="D1344">
            <v>49.9</v>
          </cell>
          <cell r="E1344">
            <v>47.55</v>
          </cell>
          <cell r="F1344">
            <v>47.75</v>
          </cell>
          <cell r="G1344">
            <v>47.7</v>
          </cell>
          <cell r="H1344">
            <v>48.05</v>
          </cell>
          <cell r="I1344">
            <v>40345</v>
          </cell>
          <cell r="J1344">
            <v>1934333.1</v>
          </cell>
          <cell r="K1344">
            <v>44816</v>
          </cell>
          <cell r="L1344">
            <v>460</v>
          </cell>
        </row>
        <row r="1345">
          <cell r="A1345" t="str">
            <v>PITTIENG</v>
          </cell>
          <cell r="B1345" t="str">
            <v>EQ</v>
          </cell>
          <cell r="C1345">
            <v>324.05</v>
          </cell>
          <cell r="D1345">
            <v>328</v>
          </cell>
          <cell r="E1345">
            <v>321.39999999999998</v>
          </cell>
          <cell r="F1345">
            <v>324.55</v>
          </cell>
          <cell r="G1345">
            <v>324.89999999999998</v>
          </cell>
          <cell r="H1345">
            <v>324.95</v>
          </cell>
          <cell r="I1345">
            <v>97139</v>
          </cell>
          <cell r="J1345">
            <v>31530519.300000001</v>
          </cell>
          <cell r="K1345">
            <v>44816</v>
          </cell>
          <cell r="L1345">
            <v>2316</v>
          </cell>
        </row>
        <row r="1346">
          <cell r="A1346" t="str">
            <v>PIXTRANS</v>
          </cell>
          <cell r="B1346" t="str">
            <v>EQ</v>
          </cell>
          <cell r="C1346">
            <v>929.5</v>
          </cell>
          <cell r="D1346">
            <v>945</v>
          </cell>
          <cell r="E1346">
            <v>919</v>
          </cell>
          <cell r="F1346">
            <v>939.05</v>
          </cell>
          <cell r="G1346">
            <v>944</v>
          </cell>
          <cell r="H1346">
            <v>933.1</v>
          </cell>
          <cell r="I1346">
            <v>13413</v>
          </cell>
          <cell r="J1346">
            <v>12512414.25</v>
          </cell>
          <cell r="K1346">
            <v>44816</v>
          </cell>
          <cell r="L1346">
            <v>1162</v>
          </cell>
        </row>
        <row r="1347">
          <cell r="A1347" t="str">
            <v>PKTEA</v>
          </cell>
          <cell r="B1347" t="str">
            <v>BE</v>
          </cell>
          <cell r="C1347">
            <v>320</v>
          </cell>
          <cell r="D1347">
            <v>334</v>
          </cell>
          <cell r="E1347">
            <v>312.05</v>
          </cell>
          <cell r="F1347">
            <v>319</v>
          </cell>
          <cell r="G1347">
            <v>319</v>
          </cell>
          <cell r="H1347">
            <v>320</v>
          </cell>
          <cell r="I1347">
            <v>13865</v>
          </cell>
          <cell r="J1347">
            <v>4432362.8499999996</v>
          </cell>
          <cell r="K1347">
            <v>44816</v>
          </cell>
          <cell r="L1347">
            <v>18</v>
          </cell>
        </row>
        <row r="1348">
          <cell r="A1348" t="str">
            <v>PLASTIBLEN</v>
          </cell>
          <cell r="B1348" t="str">
            <v>EQ</v>
          </cell>
          <cell r="C1348">
            <v>232.55</v>
          </cell>
          <cell r="D1348">
            <v>232.55</v>
          </cell>
          <cell r="E1348">
            <v>228</v>
          </cell>
          <cell r="F1348">
            <v>229.65</v>
          </cell>
          <cell r="G1348">
            <v>230</v>
          </cell>
          <cell r="H1348">
            <v>229.15</v>
          </cell>
          <cell r="I1348">
            <v>25108</v>
          </cell>
          <cell r="J1348">
            <v>5747262.1500000004</v>
          </cell>
          <cell r="K1348">
            <v>44816</v>
          </cell>
          <cell r="L1348">
            <v>353</v>
          </cell>
        </row>
        <row r="1349">
          <cell r="A1349" t="str">
            <v>PNB</v>
          </cell>
          <cell r="B1349" t="str">
            <v>EQ</v>
          </cell>
          <cell r="C1349">
            <v>39.4</v>
          </cell>
          <cell r="D1349">
            <v>40.299999999999997</v>
          </cell>
          <cell r="E1349">
            <v>39.049999999999997</v>
          </cell>
          <cell r="F1349">
            <v>40.1</v>
          </cell>
          <cell r="G1349">
            <v>40</v>
          </cell>
          <cell r="H1349">
            <v>39</v>
          </cell>
          <cell r="I1349">
            <v>61436082</v>
          </cell>
          <cell r="J1349">
            <v>2448344289.5500002</v>
          </cell>
          <cell r="K1349">
            <v>44816</v>
          </cell>
          <cell r="L1349">
            <v>90466</v>
          </cell>
        </row>
        <row r="1350">
          <cell r="A1350" t="str">
            <v>PNBGILTS</v>
          </cell>
          <cell r="B1350" t="str">
            <v>EQ</v>
          </cell>
          <cell r="C1350">
            <v>63.9</v>
          </cell>
          <cell r="D1350">
            <v>63.9</v>
          </cell>
          <cell r="E1350">
            <v>63.15</v>
          </cell>
          <cell r="F1350">
            <v>63.3</v>
          </cell>
          <cell r="G1350">
            <v>63.4</v>
          </cell>
          <cell r="H1350">
            <v>63.65</v>
          </cell>
          <cell r="I1350">
            <v>196365</v>
          </cell>
          <cell r="J1350">
            <v>12476874.550000001</v>
          </cell>
          <cell r="K1350">
            <v>44816</v>
          </cell>
          <cell r="L1350">
            <v>1708</v>
          </cell>
        </row>
        <row r="1351">
          <cell r="A1351" t="str">
            <v>PNBHOUSING</v>
          </cell>
          <cell r="B1351" t="str">
            <v>EQ</v>
          </cell>
          <cell r="C1351">
            <v>372.7</v>
          </cell>
          <cell r="D1351">
            <v>375.5</v>
          </cell>
          <cell r="E1351">
            <v>370</v>
          </cell>
          <cell r="F1351">
            <v>372.15</v>
          </cell>
          <cell r="G1351">
            <v>371.1</v>
          </cell>
          <cell r="H1351">
            <v>372.7</v>
          </cell>
          <cell r="I1351">
            <v>162440</v>
          </cell>
          <cell r="J1351">
            <v>60532809.549999997</v>
          </cell>
          <cell r="K1351">
            <v>44816</v>
          </cell>
          <cell r="L1351">
            <v>3757</v>
          </cell>
        </row>
        <row r="1352">
          <cell r="A1352" t="str">
            <v>PNC</v>
          </cell>
          <cell r="B1352" t="str">
            <v>EQ</v>
          </cell>
          <cell r="C1352">
            <v>45.3</v>
          </cell>
          <cell r="D1352">
            <v>46.75</v>
          </cell>
          <cell r="E1352">
            <v>44.3</v>
          </cell>
          <cell r="F1352">
            <v>45.55</v>
          </cell>
          <cell r="G1352">
            <v>45.2</v>
          </cell>
          <cell r="H1352">
            <v>45.3</v>
          </cell>
          <cell r="I1352">
            <v>13738</v>
          </cell>
          <cell r="J1352">
            <v>627433.75</v>
          </cell>
          <cell r="K1352">
            <v>44816</v>
          </cell>
          <cell r="L1352">
            <v>297</v>
          </cell>
        </row>
        <row r="1353">
          <cell r="A1353" t="str">
            <v>PNCINFRA</v>
          </cell>
          <cell r="B1353" t="str">
            <v>EQ</v>
          </cell>
          <cell r="C1353">
            <v>295.7</v>
          </cell>
          <cell r="D1353">
            <v>305.3</v>
          </cell>
          <cell r="E1353">
            <v>292</v>
          </cell>
          <cell r="F1353">
            <v>294.5</v>
          </cell>
          <cell r="G1353">
            <v>294</v>
          </cell>
          <cell r="H1353">
            <v>291.3</v>
          </cell>
          <cell r="I1353">
            <v>893751</v>
          </cell>
          <cell r="J1353">
            <v>265253533.40000001</v>
          </cell>
          <cell r="K1353">
            <v>44816</v>
          </cell>
          <cell r="L1353">
            <v>10460</v>
          </cell>
        </row>
        <row r="1354">
          <cell r="A1354" t="str">
            <v>PODDARHOUS</v>
          </cell>
          <cell r="B1354" t="str">
            <v>BE</v>
          </cell>
          <cell r="C1354">
            <v>191</v>
          </cell>
          <cell r="D1354">
            <v>196.7</v>
          </cell>
          <cell r="E1354">
            <v>182.55</v>
          </cell>
          <cell r="F1354">
            <v>187.6</v>
          </cell>
          <cell r="G1354">
            <v>196.7</v>
          </cell>
          <cell r="H1354">
            <v>191.7</v>
          </cell>
          <cell r="I1354">
            <v>5686</v>
          </cell>
          <cell r="J1354">
            <v>1087380.6499999999</v>
          </cell>
          <cell r="K1354">
            <v>44816</v>
          </cell>
          <cell r="L1354">
            <v>74</v>
          </cell>
        </row>
        <row r="1355">
          <cell r="A1355" t="str">
            <v>PODDARMENT</v>
          </cell>
          <cell r="B1355" t="str">
            <v>EQ</v>
          </cell>
          <cell r="C1355">
            <v>265</v>
          </cell>
          <cell r="D1355">
            <v>272</v>
          </cell>
          <cell r="E1355">
            <v>264.8</v>
          </cell>
          <cell r="F1355">
            <v>269.60000000000002</v>
          </cell>
          <cell r="G1355">
            <v>268</v>
          </cell>
          <cell r="H1355">
            <v>267.5</v>
          </cell>
          <cell r="I1355">
            <v>9042</v>
          </cell>
          <cell r="J1355">
            <v>2433545.65</v>
          </cell>
          <cell r="K1355">
            <v>44816</v>
          </cell>
          <cell r="L1355">
            <v>415</v>
          </cell>
        </row>
        <row r="1356">
          <cell r="A1356" t="str">
            <v>POKARNA</v>
          </cell>
          <cell r="B1356" t="str">
            <v>EQ</v>
          </cell>
          <cell r="C1356">
            <v>550</v>
          </cell>
          <cell r="D1356">
            <v>566</v>
          </cell>
          <cell r="E1356">
            <v>543.04999999999995</v>
          </cell>
          <cell r="F1356">
            <v>558.5</v>
          </cell>
          <cell r="G1356">
            <v>555</v>
          </cell>
          <cell r="H1356">
            <v>550.70000000000005</v>
          </cell>
          <cell r="I1356">
            <v>353166</v>
          </cell>
          <cell r="J1356">
            <v>195669196.84999999</v>
          </cell>
          <cell r="K1356">
            <v>44816</v>
          </cell>
          <cell r="L1356">
            <v>6959</v>
          </cell>
        </row>
        <row r="1357">
          <cell r="A1357" t="str">
            <v>POLICYBZR</v>
          </cell>
          <cell r="B1357" t="str">
            <v>EQ</v>
          </cell>
          <cell r="C1357">
            <v>517.70000000000005</v>
          </cell>
          <cell r="D1357">
            <v>518</v>
          </cell>
          <cell r="E1357">
            <v>500.6</v>
          </cell>
          <cell r="F1357">
            <v>505.05</v>
          </cell>
          <cell r="G1357">
            <v>508</v>
          </cell>
          <cell r="H1357">
            <v>513.35</v>
          </cell>
          <cell r="I1357">
            <v>689953</v>
          </cell>
          <cell r="J1357">
            <v>348496123.25</v>
          </cell>
          <cell r="K1357">
            <v>44816</v>
          </cell>
          <cell r="L1357">
            <v>18213</v>
          </cell>
        </row>
        <row r="1358">
          <cell r="A1358" t="str">
            <v>POLYCAB</v>
          </cell>
          <cell r="B1358" t="str">
            <v>EQ</v>
          </cell>
          <cell r="C1358">
            <v>2535</v>
          </cell>
          <cell r="D1358">
            <v>2564</v>
          </cell>
          <cell r="E1358">
            <v>2529.8000000000002</v>
          </cell>
          <cell r="F1358">
            <v>2549.6999999999998</v>
          </cell>
          <cell r="G1358">
            <v>2550</v>
          </cell>
          <cell r="H1358">
            <v>2528.6999999999998</v>
          </cell>
          <cell r="I1358">
            <v>128320</v>
          </cell>
          <cell r="J1358">
            <v>326776683.25</v>
          </cell>
          <cell r="K1358">
            <v>44816</v>
          </cell>
          <cell r="L1358">
            <v>9253</v>
          </cell>
        </row>
        <row r="1359">
          <cell r="A1359" t="str">
            <v>POLYMED</v>
          </cell>
          <cell r="B1359" t="str">
            <v>EQ</v>
          </cell>
          <cell r="C1359">
            <v>870</v>
          </cell>
          <cell r="D1359">
            <v>884.75</v>
          </cell>
          <cell r="E1359">
            <v>867.45</v>
          </cell>
          <cell r="F1359">
            <v>878.9</v>
          </cell>
          <cell r="G1359">
            <v>878</v>
          </cell>
          <cell r="H1359">
            <v>867.4</v>
          </cell>
          <cell r="I1359">
            <v>14449</v>
          </cell>
          <cell r="J1359">
            <v>12671119.65</v>
          </cell>
          <cell r="K1359">
            <v>44816</v>
          </cell>
          <cell r="L1359">
            <v>1967</v>
          </cell>
        </row>
        <row r="1360">
          <cell r="A1360" t="str">
            <v>POLYPLEX</v>
          </cell>
          <cell r="B1360" t="str">
            <v>EQ</v>
          </cell>
          <cell r="C1360">
            <v>2205.9</v>
          </cell>
          <cell r="D1360">
            <v>2216</v>
          </cell>
          <cell r="E1360">
            <v>2185.6999999999998</v>
          </cell>
          <cell r="F1360">
            <v>2190.3000000000002</v>
          </cell>
          <cell r="G1360">
            <v>2192.5</v>
          </cell>
          <cell r="H1360">
            <v>2195</v>
          </cell>
          <cell r="I1360">
            <v>94790</v>
          </cell>
          <cell r="J1360">
            <v>208440458.94999999</v>
          </cell>
          <cell r="K1360">
            <v>44816</v>
          </cell>
          <cell r="L1360">
            <v>10546</v>
          </cell>
        </row>
        <row r="1361">
          <cell r="A1361" t="str">
            <v>PONNIERODE</v>
          </cell>
          <cell r="B1361" t="str">
            <v>EQ</v>
          </cell>
          <cell r="C1361">
            <v>263.75</v>
          </cell>
          <cell r="D1361">
            <v>263.75</v>
          </cell>
          <cell r="E1361">
            <v>251.35</v>
          </cell>
          <cell r="F1361">
            <v>254.95</v>
          </cell>
          <cell r="G1361">
            <v>255.7</v>
          </cell>
          <cell r="H1361">
            <v>255.1</v>
          </cell>
          <cell r="I1361">
            <v>14791</v>
          </cell>
          <cell r="J1361">
            <v>3779901.4</v>
          </cell>
          <cell r="K1361">
            <v>44816</v>
          </cell>
          <cell r="L1361">
            <v>736</v>
          </cell>
        </row>
        <row r="1362">
          <cell r="A1362" t="str">
            <v>POONAWALLA</v>
          </cell>
          <cell r="B1362" t="str">
            <v>EQ</v>
          </cell>
          <cell r="C1362">
            <v>306.8</v>
          </cell>
          <cell r="D1362">
            <v>310.39999999999998</v>
          </cell>
          <cell r="E1362">
            <v>301.85000000000002</v>
          </cell>
          <cell r="F1362">
            <v>303.25</v>
          </cell>
          <cell r="G1362">
            <v>302.85000000000002</v>
          </cell>
          <cell r="H1362">
            <v>305.25</v>
          </cell>
          <cell r="I1362">
            <v>2833066</v>
          </cell>
          <cell r="J1362">
            <v>865888034.25</v>
          </cell>
          <cell r="K1362">
            <v>44816</v>
          </cell>
          <cell r="L1362">
            <v>17161</v>
          </cell>
        </row>
        <row r="1363">
          <cell r="A1363" t="str">
            <v>POWERGRID</v>
          </cell>
          <cell r="B1363" t="str">
            <v>EQ</v>
          </cell>
          <cell r="C1363">
            <v>223.55</v>
          </cell>
          <cell r="D1363">
            <v>224.7</v>
          </cell>
          <cell r="E1363">
            <v>222.2</v>
          </cell>
          <cell r="F1363">
            <v>223.95</v>
          </cell>
          <cell r="G1363">
            <v>224.3</v>
          </cell>
          <cell r="H1363">
            <v>222.9</v>
          </cell>
          <cell r="I1363">
            <v>6584190</v>
          </cell>
          <cell r="J1363">
            <v>1471106652.2</v>
          </cell>
          <cell r="K1363">
            <v>44816</v>
          </cell>
          <cell r="L1363">
            <v>47772</v>
          </cell>
        </row>
        <row r="1364">
          <cell r="A1364" t="str">
            <v>POWERINDIA</v>
          </cell>
          <cell r="B1364" t="str">
            <v>EQ</v>
          </cell>
          <cell r="C1364">
            <v>3735.5</v>
          </cell>
          <cell r="D1364">
            <v>3775.55</v>
          </cell>
          <cell r="E1364">
            <v>3610</v>
          </cell>
          <cell r="F1364">
            <v>3627.35</v>
          </cell>
          <cell r="G1364">
            <v>3631</v>
          </cell>
          <cell r="H1364">
            <v>3707.65</v>
          </cell>
          <cell r="I1364">
            <v>50330</v>
          </cell>
          <cell r="J1364">
            <v>184536501.44999999</v>
          </cell>
          <cell r="K1364">
            <v>44816</v>
          </cell>
          <cell r="L1364">
            <v>10333</v>
          </cell>
        </row>
        <row r="1365">
          <cell r="A1365" t="str">
            <v>POWERMECH</v>
          </cell>
          <cell r="B1365" t="str">
            <v>EQ</v>
          </cell>
          <cell r="C1365">
            <v>1359.9</v>
          </cell>
          <cell r="D1365">
            <v>1367.9</v>
          </cell>
          <cell r="E1365">
            <v>1346.5</v>
          </cell>
          <cell r="F1365">
            <v>1350.25</v>
          </cell>
          <cell r="G1365">
            <v>1350.05</v>
          </cell>
          <cell r="H1365">
            <v>1350.55</v>
          </cell>
          <cell r="I1365">
            <v>17439</v>
          </cell>
          <cell r="J1365">
            <v>23673897.350000001</v>
          </cell>
          <cell r="K1365">
            <v>44816</v>
          </cell>
          <cell r="L1365">
            <v>1244</v>
          </cell>
        </row>
        <row r="1366">
          <cell r="A1366" t="str">
            <v>PPAP</v>
          </cell>
          <cell r="B1366" t="str">
            <v>EQ</v>
          </cell>
          <cell r="C1366">
            <v>235.15</v>
          </cell>
          <cell r="D1366">
            <v>242.5</v>
          </cell>
          <cell r="E1366">
            <v>235.1</v>
          </cell>
          <cell r="F1366">
            <v>237.2</v>
          </cell>
          <cell r="G1366">
            <v>236.5</v>
          </cell>
          <cell r="H1366">
            <v>235.75</v>
          </cell>
          <cell r="I1366">
            <v>10870</v>
          </cell>
          <cell r="J1366">
            <v>2596029.7000000002</v>
          </cell>
          <cell r="K1366">
            <v>44816</v>
          </cell>
          <cell r="L1366">
            <v>323</v>
          </cell>
        </row>
        <row r="1367">
          <cell r="A1367" t="str">
            <v>PPL</v>
          </cell>
          <cell r="B1367" t="str">
            <v>EQ</v>
          </cell>
          <cell r="C1367">
            <v>186</v>
          </cell>
          <cell r="D1367">
            <v>188.5</v>
          </cell>
          <cell r="E1367">
            <v>185</v>
          </cell>
          <cell r="F1367">
            <v>185.4</v>
          </cell>
          <cell r="G1367">
            <v>185.5</v>
          </cell>
          <cell r="H1367">
            <v>184.9</v>
          </cell>
          <cell r="I1367">
            <v>113077</v>
          </cell>
          <cell r="J1367">
            <v>21102477.550000001</v>
          </cell>
          <cell r="K1367">
            <v>44816</v>
          </cell>
          <cell r="L1367">
            <v>3687</v>
          </cell>
        </row>
        <row r="1368">
          <cell r="A1368" t="str">
            <v>PRAENG</v>
          </cell>
          <cell r="B1368" t="str">
            <v>EQ</v>
          </cell>
          <cell r="C1368">
            <v>15</v>
          </cell>
          <cell r="D1368">
            <v>15</v>
          </cell>
          <cell r="E1368">
            <v>14.5</v>
          </cell>
          <cell r="F1368">
            <v>14.75</v>
          </cell>
          <cell r="G1368">
            <v>14.9</v>
          </cell>
          <cell r="H1368">
            <v>14.8</v>
          </cell>
          <cell r="I1368">
            <v>35229</v>
          </cell>
          <cell r="J1368">
            <v>520958.1</v>
          </cell>
          <cell r="K1368">
            <v>44816</v>
          </cell>
          <cell r="L1368">
            <v>205</v>
          </cell>
        </row>
        <row r="1369">
          <cell r="A1369" t="str">
            <v>PRAJIND</v>
          </cell>
          <cell r="B1369" t="str">
            <v>EQ</v>
          </cell>
          <cell r="C1369">
            <v>422.45</v>
          </cell>
          <cell r="D1369">
            <v>427</v>
          </cell>
          <cell r="E1369">
            <v>412.4</v>
          </cell>
          <cell r="F1369">
            <v>415.3</v>
          </cell>
          <cell r="G1369">
            <v>416.3</v>
          </cell>
          <cell r="H1369">
            <v>420.15</v>
          </cell>
          <cell r="I1369">
            <v>816830</v>
          </cell>
          <cell r="J1369">
            <v>341549350.19999999</v>
          </cell>
          <cell r="K1369">
            <v>44816</v>
          </cell>
          <cell r="L1369">
            <v>21117</v>
          </cell>
        </row>
        <row r="1370">
          <cell r="A1370" t="str">
            <v>PRAKASH</v>
          </cell>
          <cell r="B1370" t="str">
            <v>EQ</v>
          </cell>
          <cell r="C1370">
            <v>57.35</v>
          </cell>
          <cell r="D1370">
            <v>59.9</v>
          </cell>
          <cell r="E1370">
            <v>57.35</v>
          </cell>
          <cell r="F1370">
            <v>58.4</v>
          </cell>
          <cell r="G1370">
            <v>58.65</v>
          </cell>
          <cell r="H1370">
            <v>57.2</v>
          </cell>
          <cell r="I1370">
            <v>1285964</v>
          </cell>
          <cell r="J1370">
            <v>75449142.900000006</v>
          </cell>
          <cell r="K1370">
            <v>44816</v>
          </cell>
          <cell r="L1370">
            <v>7885</v>
          </cell>
        </row>
        <row r="1371">
          <cell r="A1371" t="str">
            <v>PRAKASHSTL</v>
          </cell>
          <cell r="B1371" t="str">
            <v>EQ</v>
          </cell>
          <cell r="C1371">
            <v>5.95</v>
          </cell>
          <cell r="D1371">
            <v>6</v>
          </cell>
          <cell r="E1371">
            <v>5.85</v>
          </cell>
          <cell r="F1371">
            <v>5.9</v>
          </cell>
          <cell r="G1371">
            <v>5.95</v>
          </cell>
          <cell r="H1371">
            <v>5.95</v>
          </cell>
          <cell r="I1371">
            <v>765898</v>
          </cell>
          <cell r="J1371">
            <v>4521907.75</v>
          </cell>
          <cell r="K1371">
            <v>44816</v>
          </cell>
          <cell r="L1371">
            <v>1346</v>
          </cell>
        </row>
        <row r="1372">
          <cell r="A1372" t="str">
            <v>PRAXIS</v>
          </cell>
          <cell r="B1372" t="str">
            <v>EQ</v>
          </cell>
          <cell r="C1372">
            <v>37.75</v>
          </cell>
          <cell r="D1372">
            <v>37.75</v>
          </cell>
          <cell r="E1372">
            <v>35.9</v>
          </cell>
          <cell r="F1372">
            <v>35.9</v>
          </cell>
          <cell r="G1372">
            <v>35.9</v>
          </cell>
          <cell r="H1372">
            <v>37.75</v>
          </cell>
          <cell r="I1372">
            <v>26573</v>
          </cell>
          <cell r="J1372">
            <v>960001.75</v>
          </cell>
          <cell r="K1372">
            <v>44816</v>
          </cell>
          <cell r="L1372">
            <v>152</v>
          </cell>
        </row>
        <row r="1373">
          <cell r="A1373" t="str">
            <v>PRECAM</v>
          </cell>
          <cell r="B1373" t="str">
            <v>EQ</v>
          </cell>
          <cell r="C1373">
            <v>127.8</v>
          </cell>
          <cell r="D1373">
            <v>130.44999999999999</v>
          </cell>
          <cell r="E1373">
            <v>127.75</v>
          </cell>
          <cell r="F1373">
            <v>129.44999999999999</v>
          </cell>
          <cell r="G1373">
            <v>129.80000000000001</v>
          </cell>
          <cell r="H1373">
            <v>128</v>
          </cell>
          <cell r="I1373">
            <v>66843</v>
          </cell>
          <cell r="J1373">
            <v>8660748.6500000004</v>
          </cell>
          <cell r="K1373">
            <v>44816</v>
          </cell>
          <cell r="L1373">
            <v>1031</v>
          </cell>
        </row>
        <row r="1374">
          <cell r="A1374" t="str">
            <v>PRECOT</v>
          </cell>
          <cell r="B1374" t="str">
            <v>EQ</v>
          </cell>
          <cell r="C1374">
            <v>257.95</v>
          </cell>
          <cell r="D1374">
            <v>261.75</v>
          </cell>
          <cell r="E1374">
            <v>250.15</v>
          </cell>
          <cell r="F1374">
            <v>256.05</v>
          </cell>
          <cell r="G1374">
            <v>256</v>
          </cell>
          <cell r="H1374">
            <v>252.95</v>
          </cell>
          <cell r="I1374">
            <v>5419</v>
          </cell>
          <cell r="J1374">
            <v>1388470.5</v>
          </cell>
          <cell r="K1374">
            <v>44816</v>
          </cell>
          <cell r="L1374">
            <v>229</v>
          </cell>
        </row>
        <row r="1375">
          <cell r="A1375" t="str">
            <v>PRECWIRE</v>
          </cell>
          <cell r="B1375" t="str">
            <v>EQ</v>
          </cell>
          <cell r="C1375">
            <v>90.7</v>
          </cell>
          <cell r="D1375">
            <v>91</v>
          </cell>
          <cell r="E1375">
            <v>88.45</v>
          </cell>
          <cell r="F1375">
            <v>90.35</v>
          </cell>
          <cell r="G1375">
            <v>90.9</v>
          </cell>
          <cell r="H1375">
            <v>89.2</v>
          </cell>
          <cell r="I1375">
            <v>97809</v>
          </cell>
          <cell r="J1375">
            <v>8822761.3499999996</v>
          </cell>
          <cell r="K1375">
            <v>44816</v>
          </cell>
          <cell r="L1375">
            <v>1805</v>
          </cell>
        </row>
        <row r="1376">
          <cell r="A1376" t="str">
            <v>PREMEXPLN</v>
          </cell>
          <cell r="B1376" t="str">
            <v>EQ</v>
          </cell>
          <cell r="C1376">
            <v>484</v>
          </cell>
          <cell r="D1376">
            <v>506.75</v>
          </cell>
          <cell r="E1376">
            <v>478.6</v>
          </cell>
          <cell r="F1376">
            <v>500</v>
          </cell>
          <cell r="G1376">
            <v>506.75</v>
          </cell>
          <cell r="H1376">
            <v>482.65</v>
          </cell>
          <cell r="I1376">
            <v>37706</v>
          </cell>
          <cell r="J1376">
            <v>18625166.25</v>
          </cell>
          <cell r="K1376">
            <v>44816</v>
          </cell>
          <cell r="L1376">
            <v>491</v>
          </cell>
        </row>
        <row r="1377">
          <cell r="A1377" t="str">
            <v>PREMIER</v>
          </cell>
          <cell r="B1377" t="str">
            <v>BE</v>
          </cell>
          <cell r="C1377">
            <v>4.2</v>
          </cell>
          <cell r="D1377">
            <v>4.55</v>
          </cell>
          <cell r="E1377">
            <v>4.2</v>
          </cell>
          <cell r="F1377">
            <v>4.55</v>
          </cell>
          <cell r="G1377">
            <v>4.55</v>
          </cell>
          <cell r="H1377">
            <v>4.3499999999999996</v>
          </cell>
          <cell r="I1377">
            <v>7413</v>
          </cell>
          <cell r="J1377">
            <v>33285.25</v>
          </cell>
          <cell r="K1377">
            <v>44816</v>
          </cell>
          <cell r="L1377">
            <v>27</v>
          </cell>
        </row>
        <row r="1378">
          <cell r="A1378" t="str">
            <v>PREMIERPOL</v>
          </cell>
          <cell r="B1378" t="str">
            <v>EQ</v>
          </cell>
          <cell r="C1378">
            <v>102.7</v>
          </cell>
          <cell r="D1378">
            <v>113.2</v>
          </cell>
          <cell r="E1378">
            <v>101.25</v>
          </cell>
          <cell r="F1378">
            <v>108.85</v>
          </cell>
          <cell r="G1378">
            <v>107.5</v>
          </cell>
          <cell r="H1378">
            <v>100.8</v>
          </cell>
          <cell r="I1378">
            <v>263020</v>
          </cell>
          <cell r="J1378">
            <v>28904857.149999999</v>
          </cell>
          <cell r="K1378">
            <v>44816</v>
          </cell>
          <cell r="L1378">
            <v>3890</v>
          </cell>
        </row>
        <row r="1379">
          <cell r="A1379" t="str">
            <v>PRESSMN</v>
          </cell>
          <cell r="B1379" t="str">
            <v>EQ</v>
          </cell>
          <cell r="C1379">
            <v>40.700000000000003</v>
          </cell>
          <cell r="D1379">
            <v>41.25</v>
          </cell>
          <cell r="E1379">
            <v>40</v>
          </cell>
          <cell r="F1379">
            <v>40.35</v>
          </cell>
          <cell r="G1379">
            <v>40.950000000000003</v>
          </cell>
          <cell r="H1379">
            <v>40.35</v>
          </cell>
          <cell r="I1379">
            <v>67395</v>
          </cell>
          <cell r="J1379">
            <v>2731969.45</v>
          </cell>
          <cell r="K1379">
            <v>44816</v>
          </cell>
          <cell r="L1379">
            <v>346</v>
          </cell>
        </row>
        <row r="1380">
          <cell r="A1380" t="str">
            <v>PRESTIGE</v>
          </cell>
          <cell r="B1380" t="str">
            <v>EQ</v>
          </cell>
          <cell r="C1380">
            <v>478.4</v>
          </cell>
          <cell r="D1380">
            <v>482.95</v>
          </cell>
          <cell r="E1380">
            <v>471</v>
          </cell>
          <cell r="F1380">
            <v>479.15</v>
          </cell>
          <cell r="G1380">
            <v>479</v>
          </cell>
          <cell r="H1380">
            <v>474.2</v>
          </cell>
          <cell r="I1380">
            <v>468837</v>
          </cell>
          <cell r="J1380">
            <v>223904450</v>
          </cell>
          <cell r="K1380">
            <v>44816</v>
          </cell>
          <cell r="L1380">
            <v>7645</v>
          </cell>
        </row>
        <row r="1381">
          <cell r="A1381" t="str">
            <v>PRICOLLTD</v>
          </cell>
          <cell r="B1381" t="str">
            <v>EQ</v>
          </cell>
          <cell r="C1381">
            <v>170</v>
          </cell>
          <cell r="D1381">
            <v>174.25</v>
          </cell>
          <cell r="E1381">
            <v>169</v>
          </cell>
          <cell r="F1381">
            <v>169.8</v>
          </cell>
          <cell r="G1381">
            <v>169.3</v>
          </cell>
          <cell r="H1381">
            <v>169.65</v>
          </cell>
          <cell r="I1381">
            <v>308894</v>
          </cell>
          <cell r="J1381">
            <v>53049251.5</v>
          </cell>
          <cell r="K1381">
            <v>44816</v>
          </cell>
          <cell r="L1381">
            <v>3280</v>
          </cell>
        </row>
        <row r="1382">
          <cell r="A1382" t="str">
            <v>PRIMESECU</v>
          </cell>
          <cell r="B1382" t="str">
            <v>EQ</v>
          </cell>
          <cell r="C1382">
            <v>113.6</v>
          </cell>
          <cell r="D1382">
            <v>114.75</v>
          </cell>
          <cell r="E1382">
            <v>109.15</v>
          </cell>
          <cell r="F1382">
            <v>109.9</v>
          </cell>
          <cell r="G1382">
            <v>109.15</v>
          </cell>
          <cell r="H1382">
            <v>112.2</v>
          </cell>
          <cell r="I1382">
            <v>48732</v>
          </cell>
          <cell r="J1382">
            <v>5421900.7999999998</v>
          </cell>
          <cell r="K1382">
            <v>44816</v>
          </cell>
          <cell r="L1382">
            <v>392</v>
          </cell>
        </row>
        <row r="1383">
          <cell r="A1383" t="str">
            <v>PRINCEPIPE</v>
          </cell>
          <cell r="B1383" t="str">
            <v>EQ</v>
          </cell>
          <cell r="C1383">
            <v>602</v>
          </cell>
          <cell r="D1383">
            <v>612</v>
          </cell>
          <cell r="E1383">
            <v>602</v>
          </cell>
          <cell r="F1383">
            <v>603.4</v>
          </cell>
          <cell r="G1383">
            <v>605.75</v>
          </cell>
          <cell r="H1383">
            <v>601.35</v>
          </cell>
          <cell r="I1383">
            <v>222778</v>
          </cell>
          <cell r="J1383">
            <v>135298546.80000001</v>
          </cell>
          <cell r="K1383">
            <v>44816</v>
          </cell>
          <cell r="L1383">
            <v>8727</v>
          </cell>
        </row>
        <row r="1384">
          <cell r="A1384" t="str">
            <v>PRITI</v>
          </cell>
          <cell r="B1384" t="str">
            <v>EQ</v>
          </cell>
          <cell r="C1384">
            <v>230.95</v>
          </cell>
          <cell r="D1384">
            <v>230.95</v>
          </cell>
          <cell r="E1384">
            <v>212.95</v>
          </cell>
          <cell r="F1384">
            <v>215.15</v>
          </cell>
          <cell r="G1384">
            <v>214.95</v>
          </cell>
          <cell r="H1384">
            <v>222.65</v>
          </cell>
          <cell r="I1384">
            <v>91868</v>
          </cell>
          <cell r="J1384">
            <v>19981280.649999999</v>
          </cell>
          <cell r="K1384">
            <v>44816</v>
          </cell>
          <cell r="L1384">
            <v>2961</v>
          </cell>
        </row>
        <row r="1385">
          <cell r="A1385" t="str">
            <v>PRITIKAUTO</v>
          </cell>
          <cell r="B1385" t="str">
            <v>EQ</v>
          </cell>
          <cell r="C1385">
            <v>19.399999999999999</v>
          </cell>
          <cell r="D1385">
            <v>19.95</v>
          </cell>
          <cell r="E1385">
            <v>18.75</v>
          </cell>
          <cell r="F1385">
            <v>18.850000000000001</v>
          </cell>
          <cell r="G1385">
            <v>18.899999999999999</v>
          </cell>
          <cell r="H1385">
            <v>19.3</v>
          </cell>
          <cell r="I1385">
            <v>577019</v>
          </cell>
          <cell r="J1385">
            <v>11127303.25</v>
          </cell>
          <cell r="K1385">
            <v>44816</v>
          </cell>
          <cell r="L1385">
            <v>1476</v>
          </cell>
        </row>
        <row r="1386">
          <cell r="A1386" t="str">
            <v>PRIVISCL</v>
          </cell>
          <cell r="B1386" t="str">
            <v>EQ</v>
          </cell>
          <cell r="C1386">
            <v>1380</v>
          </cell>
          <cell r="D1386">
            <v>1435</v>
          </cell>
          <cell r="E1386">
            <v>1375</v>
          </cell>
          <cell r="F1386">
            <v>1415.7</v>
          </cell>
          <cell r="G1386">
            <v>1416.05</v>
          </cell>
          <cell r="H1386">
            <v>1376</v>
          </cell>
          <cell r="I1386">
            <v>31318</v>
          </cell>
          <cell r="J1386">
            <v>43994801.850000001</v>
          </cell>
          <cell r="K1386">
            <v>44816</v>
          </cell>
          <cell r="L1386">
            <v>4358</v>
          </cell>
        </row>
        <row r="1387">
          <cell r="A1387" t="str">
            <v>PROZONINTU</v>
          </cell>
          <cell r="B1387" t="str">
            <v>EQ</v>
          </cell>
          <cell r="C1387">
            <v>24.15</v>
          </cell>
          <cell r="D1387">
            <v>24.7</v>
          </cell>
          <cell r="E1387">
            <v>23.75</v>
          </cell>
          <cell r="F1387">
            <v>23.9</v>
          </cell>
          <cell r="G1387">
            <v>23.9</v>
          </cell>
          <cell r="H1387">
            <v>24.15</v>
          </cell>
          <cell r="I1387">
            <v>215691</v>
          </cell>
          <cell r="J1387">
            <v>5214158.0999999996</v>
          </cell>
          <cell r="K1387">
            <v>44816</v>
          </cell>
          <cell r="L1387">
            <v>1158</v>
          </cell>
        </row>
        <row r="1388">
          <cell r="A1388" t="str">
            <v>PRSMJOHNSN</v>
          </cell>
          <cell r="B1388" t="str">
            <v>EQ</v>
          </cell>
          <cell r="C1388">
            <v>127.5</v>
          </cell>
          <cell r="D1388">
            <v>137.30000000000001</v>
          </cell>
          <cell r="E1388">
            <v>127.5</v>
          </cell>
          <cell r="F1388">
            <v>134.30000000000001</v>
          </cell>
          <cell r="G1388">
            <v>134.4</v>
          </cell>
          <cell r="H1388">
            <v>127</v>
          </cell>
          <cell r="I1388">
            <v>1544859</v>
          </cell>
          <cell r="J1388">
            <v>207577709.90000001</v>
          </cell>
          <cell r="K1388">
            <v>44816</v>
          </cell>
          <cell r="L1388">
            <v>11402</v>
          </cell>
        </row>
        <row r="1389">
          <cell r="A1389" t="str">
            <v>PRUDENT</v>
          </cell>
          <cell r="B1389" t="str">
            <v>EQ</v>
          </cell>
          <cell r="C1389">
            <v>695</v>
          </cell>
          <cell r="D1389">
            <v>700</v>
          </cell>
          <cell r="E1389">
            <v>679.9</v>
          </cell>
          <cell r="F1389">
            <v>686</v>
          </cell>
          <cell r="G1389">
            <v>691</v>
          </cell>
          <cell r="H1389">
            <v>690.1</v>
          </cell>
          <cell r="I1389">
            <v>69284</v>
          </cell>
          <cell r="J1389">
            <v>47761504.100000001</v>
          </cell>
          <cell r="K1389">
            <v>44816</v>
          </cell>
          <cell r="L1389">
            <v>6025</v>
          </cell>
        </row>
        <row r="1390">
          <cell r="A1390" t="str">
            <v>PSB</v>
          </cell>
          <cell r="B1390" t="str">
            <v>EQ</v>
          </cell>
          <cell r="C1390">
            <v>16.3</v>
          </cell>
          <cell r="D1390">
            <v>16.5</v>
          </cell>
          <cell r="E1390">
            <v>15.95</v>
          </cell>
          <cell r="F1390">
            <v>16.399999999999999</v>
          </cell>
          <cell r="G1390">
            <v>16.45</v>
          </cell>
          <cell r="H1390">
            <v>15.95</v>
          </cell>
          <cell r="I1390">
            <v>564476</v>
          </cell>
          <cell r="J1390">
            <v>9173435.5500000007</v>
          </cell>
          <cell r="K1390">
            <v>44816</v>
          </cell>
          <cell r="L1390">
            <v>2251</v>
          </cell>
        </row>
        <row r="1391">
          <cell r="A1391" t="str">
            <v>PSPPROJECT</v>
          </cell>
          <cell r="B1391" t="str">
            <v>EQ</v>
          </cell>
          <cell r="C1391">
            <v>589.95000000000005</v>
          </cell>
          <cell r="D1391">
            <v>595.95000000000005</v>
          </cell>
          <cell r="E1391">
            <v>588.5</v>
          </cell>
          <cell r="F1391">
            <v>592.29999999999995</v>
          </cell>
          <cell r="G1391">
            <v>592.5</v>
          </cell>
          <cell r="H1391">
            <v>587</v>
          </cell>
          <cell r="I1391">
            <v>72755</v>
          </cell>
          <cell r="J1391">
            <v>43067511.5</v>
          </cell>
          <cell r="K1391">
            <v>44816</v>
          </cell>
          <cell r="L1391">
            <v>3318</v>
          </cell>
        </row>
        <row r="1392">
          <cell r="A1392" t="str">
            <v>PSUBNKBEES</v>
          </cell>
          <cell r="B1392" t="str">
            <v>EQ</v>
          </cell>
          <cell r="C1392">
            <v>34.85</v>
          </cell>
          <cell r="D1392">
            <v>35.33</v>
          </cell>
          <cell r="E1392">
            <v>34.81</v>
          </cell>
          <cell r="F1392">
            <v>35.22</v>
          </cell>
          <cell r="G1392">
            <v>35.130000000000003</v>
          </cell>
          <cell r="H1392">
            <v>34.729999999999997</v>
          </cell>
          <cell r="I1392">
            <v>1458940</v>
          </cell>
          <cell r="J1392">
            <v>51223085.359999999</v>
          </cell>
          <cell r="K1392">
            <v>44816</v>
          </cell>
          <cell r="L1392">
            <v>2531</v>
          </cell>
        </row>
        <row r="1393">
          <cell r="A1393" t="str">
            <v>PTC</v>
          </cell>
          <cell r="B1393" t="str">
            <v>EQ</v>
          </cell>
          <cell r="C1393">
            <v>86.85</v>
          </cell>
          <cell r="D1393">
            <v>87.5</v>
          </cell>
          <cell r="E1393">
            <v>85.3</v>
          </cell>
          <cell r="F1393">
            <v>85.55</v>
          </cell>
          <cell r="G1393">
            <v>85.6</v>
          </cell>
          <cell r="H1393">
            <v>86.3</v>
          </cell>
          <cell r="I1393">
            <v>710890</v>
          </cell>
          <cell r="J1393">
            <v>61334262.700000003</v>
          </cell>
          <cell r="K1393">
            <v>44816</v>
          </cell>
          <cell r="L1393">
            <v>4373</v>
          </cell>
        </row>
        <row r="1394">
          <cell r="A1394" t="str">
            <v>PTL</v>
          </cell>
          <cell r="B1394" t="str">
            <v>EQ</v>
          </cell>
          <cell r="C1394">
            <v>31.5</v>
          </cell>
          <cell r="D1394">
            <v>33.549999999999997</v>
          </cell>
          <cell r="E1394">
            <v>31.1</v>
          </cell>
          <cell r="F1394">
            <v>32.75</v>
          </cell>
          <cell r="G1394">
            <v>32.75</v>
          </cell>
          <cell r="H1394">
            <v>31.8</v>
          </cell>
          <cell r="I1394">
            <v>234235</v>
          </cell>
          <cell r="J1394">
            <v>7632912.1500000004</v>
          </cell>
          <cell r="K1394">
            <v>44816</v>
          </cell>
          <cell r="L1394">
            <v>1688</v>
          </cell>
        </row>
        <row r="1395">
          <cell r="A1395" t="str">
            <v>PUNJABCHEM</v>
          </cell>
          <cell r="B1395" t="str">
            <v>EQ</v>
          </cell>
          <cell r="C1395">
            <v>1370</v>
          </cell>
          <cell r="D1395">
            <v>1390</v>
          </cell>
          <cell r="E1395">
            <v>1332.4</v>
          </cell>
          <cell r="F1395">
            <v>1339.75</v>
          </cell>
          <cell r="G1395">
            <v>1339.5</v>
          </cell>
          <cell r="H1395">
            <v>1360.2</v>
          </cell>
          <cell r="I1395">
            <v>20083</v>
          </cell>
          <cell r="J1395">
            <v>27488058.699999999</v>
          </cell>
          <cell r="K1395">
            <v>44816</v>
          </cell>
          <cell r="L1395">
            <v>1473</v>
          </cell>
        </row>
        <row r="1396">
          <cell r="A1396" t="str">
            <v>PURVA</v>
          </cell>
          <cell r="B1396" t="str">
            <v>EQ</v>
          </cell>
          <cell r="C1396">
            <v>113</v>
          </cell>
          <cell r="D1396">
            <v>116.4</v>
          </cell>
          <cell r="E1396">
            <v>112.8</v>
          </cell>
          <cell r="F1396">
            <v>114.65</v>
          </cell>
          <cell r="G1396">
            <v>114.7</v>
          </cell>
          <cell r="H1396">
            <v>112.3</v>
          </cell>
          <cell r="I1396">
            <v>527344</v>
          </cell>
          <cell r="J1396">
            <v>60528175.549999997</v>
          </cell>
          <cell r="K1396">
            <v>44816</v>
          </cell>
          <cell r="L1396">
            <v>6171</v>
          </cell>
        </row>
        <row r="1397">
          <cell r="A1397" t="str">
            <v>PVP</v>
          </cell>
          <cell r="B1397" t="str">
            <v>BE</v>
          </cell>
          <cell r="C1397">
            <v>7.45</v>
          </cell>
          <cell r="D1397">
            <v>7.45</v>
          </cell>
          <cell r="E1397">
            <v>7.3</v>
          </cell>
          <cell r="F1397">
            <v>7.45</v>
          </cell>
          <cell r="G1397">
            <v>7.45</v>
          </cell>
          <cell r="H1397">
            <v>7.1</v>
          </cell>
          <cell r="I1397">
            <v>121392</v>
          </cell>
          <cell r="J1397">
            <v>902372.8</v>
          </cell>
          <cell r="K1397">
            <v>44816</v>
          </cell>
          <cell r="L1397">
            <v>104</v>
          </cell>
        </row>
        <row r="1398">
          <cell r="A1398" t="str">
            <v>PVR</v>
          </cell>
          <cell r="B1398" t="str">
            <v>EQ</v>
          </cell>
          <cell r="C1398">
            <v>1910.05</v>
          </cell>
          <cell r="D1398">
            <v>1928.45</v>
          </cell>
          <cell r="E1398">
            <v>1885</v>
          </cell>
          <cell r="F1398">
            <v>1899.7</v>
          </cell>
          <cell r="G1398">
            <v>1898.1</v>
          </cell>
          <cell r="H1398">
            <v>1834.1</v>
          </cell>
          <cell r="I1398">
            <v>1719245</v>
          </cell>
          <cell r="J1398">
            <v>3275294061.4000001</v>
          </cell>
          <cell r="K1398">
            <v>44816</v>
          </cell>
          <cell r="L1398">
            <v>58930</v>
          </cell>
        </row>
        <row r="1399">
          <cell r="A1399" t="str">
            <v>QGOLDHALF</v>
          </cell>
          <cell r="B1399" t="str">
            <v>EQ</v>
          </cell>
          <cell r="C1399">
            <v>43.42</v>
          </cell>
          <cell r="D1399">
            <v>43.46</v>
          </cell>
          <cell r="E1399">
            <v>43.1</v>
          </cell>
          <cell r="F1399">
            <v>43.37</v>
          </cell>
          <cell r="G1399">
            <v>43.39</v>
          </cell>
          <cell r="H1399">
            <v>43.44</v>
          </cell>
          <cell r="I1399">
            <v>65754</v>
          </cell>
          <cell r="J1399">
            <v>2851469.11</v>
          </cell>
          <cell r="K1399">
            <v>44816</v>
          </cell>
          <cell r="L1399">
            <v>607</v>
          </cell>
        </row>
        <row r="1400">
          <cell r="A1400" t="str">
            <v>QNIFTY</v>
          </cell>
          <cell r="B1400" t="str">
            <v>EQ</v>
          </cell>
          <cell r="C1400">
            <v>1909.99</v>
          </cell>
          <cell r="D1400">
            <v>1918</v>
          </cell>
          <cell r="E1400">
            <v>1880</v>
          </cell>
          <cell r="F1400">
            <v>1897.02</v>
          </cell>
          <cell r="G1400">
            <v>1897</v>
          </cell>
          <cell r="H1400">
            <v>1887.01</v>
          </cell>
          <cell r="I1400">
            <v>1308</v>
          </cell>
          <cell r="J1400">
            <v>2488196.6800000002</v>
          </cell>
          <cell r="K1400">
            <v>44816</v>
          </cell>
          <cell r="L1400">
            <v>96</v>
          </cell>
        </row>
        <row r="1401">
          <cell r="A1401" t="str">
            <v>QUESS</v>
          </cell>
          <cell r="B1401" t="str">
            <v>EQ</v>
          </cell>
          <cell r="C1401">
            <v>635</v>
          </cell>
          <cell r="D1401">
            <v>644</v>
          </cell>
          <cell r="E1401">
            <v>625.54999999999995</v>
          </cell>
          <cell r="F1401">
            <v>631</v>
          </cell>
          <cell r="G1401">
            <v>627.29999999999995</v>
          </cell>
          <cell r="H1401">
            <v>629.79999999999995</v>
          </cell>
          <cell r="I1401">
            <v>270964</v>
          </cell>
          <cell r="J1401">
            <v>172636904.44999999</v>
          </cell>
          <cell r="K1401">
            <v>44816</v>
          </cell>
          <cell r="L1401">
            <v>14392</v>
          </cell>
        </row>
        <row r="1402">
          <cell r="A1402" t="str">
            <v>QUICKHEAL</v>
          </cell>
          <cell r="B1402" t="str">
            <v>EQ</v>
          </cell>
          <cell r="C1402">
            <v>222.85</v>
          </cell>
          <cell r="D1402">
            <v>223.95</v>
          </cell>
          <cell r="E1402">
            <v>215.7</v>
          </cell>
          <cell r="F1402">
            <v>220.95</v>
          </cell>
          <cell r="G1402">
            <v>221.05</v>
          </cell>
          <cell r="H1402">
            <v>221.5</v>
          </cell>
          <cell r="I1402">
            <v>423673</v>
          </cell>
          <cell r="J1402">
            <v>93333470.700000003</v>
          </cell>
          <cell r="K1402">
            <v>44816</v>
          </cell>
          <cell r="L1402">
            <v>7009</v>
          </cell>
        </row>
        <row r="1403">
          <cell r="A1403" t="str">
            <v>QUINTEGRA</v>
          </cell>
          <cell r="B1403" t="str">
            <v>BE</v>
          </cell>
          <cell r="C1403">
            <v>1.25</v>
          </cell>
          <cell r="D1403">
            <v>1.25</v>
          </cell>
          <cell r="E1403">
            <v>1.1499999999999999</v>
          </cell>
          <cell r="F1403">
            <v>1.2</v>
          </cell>
          <cell r="G1403">
            <v>1.2</v>
          </cell>
          <cell r="H1403">
            <v>1.2</v>
          </cell>
          <cell r="I1403">
            <v>18566</v>
          </cell>
          <cell r="J1403">
            <v>22687.45</v>
          </cell>
          <cell r="K1403">
            <v>44816</v>
          </cell>
          <cell r="L1403">
            <v>27</v>
          </cell>
        </row>
        <row r="1404">
          <cell r="A1404" t="str">
            <v>RADAAN</v>
          </cell>
          <cell r="B1404" t="str">
            <v>BE</v>
          </cell>
          <cell r="C1404">
            <v>1.6</v>
          </cell>
          <cell r="D1404">
            <v>1.6</v>
          </cell>
          <cell r="E1404">
            <v>1.5</v>
          </cell>
          <cell r="F1404">
            <v>1.6</v>
          </cell>
          <cell r="G1404">
            <v>1.6</v>
          </cell>
          <cell r="H1404">
            <v>1.55</v>
          </cell>
          <cell r="I1404">
            <v>94964</v>
          </cell>
          <cell r="J1404">
            <v>150438.65</v>
          </cell>
          <cell r="K1404">
            <v>44816</v>
          </cell>
          <cell r="L1404">
            <v>86</v>
          </cell>
        </row>
        <row r="1405">
          <cell r="A1405" t="str">
            <v>RADHIKAJWE</v>
          </cell>
          <cell r="B1405" t="str">
            <v>EQ</v>
          </cell>
          <cell r="C1405">
            <v>174.65</v>
          </cell>
          <cell r="D1405">
            <v>174.65</v>
          </cell>
          <cell r="E1405">
            <v>170.05</v>
          </cell>
          <cell r="F1405">
            <v>171.65</v>
          </cell>
          <cell r="G1405">
            <v>171.85</v>
          </cell>
          <cell r="H1405">
            <v>170.95</v>
          </cell>
          <cell r="I1405">
            <v>28038</v>
          </cell>
          <cell r="J1405">
            <v>4825351.7</v>
          </cell>
          <cell r="K1405">
            <v>44816</v>
          </cell>
          <cell r="L1405">
            <v>951</v>
          </cell>
        </row>
        <row r="1406">
          <cell r="A1406" t="str">
            <v>RADICO</v>
          </cell>
          <cell r="B1406" t="str">
            <v>EQ</v>
          </cell>
          <cell r="C1406">
            <v>1084.8</v>
          </cell>
          <cell r="D1406">
            <v>1143.8</v>
          </cell>
          <cell r="E1406">
            <v>1072</v>
          </cell>
          <cell r="F1406">
            <v>1135.25</v>
          </cell>
          <cell r="G1406">
            <v>1138.3499999999999</v>
          </cell>
          <cell r="H1406">
            <v>1066.5999999999999</v>
          </cell>
          <cell r="I1406">
            <v>1284252</v>
          </cell>
          <cell r="J1406">
            <v>1437428821.7</v>
          </cell>
          <cell r="K1406">
            <v>44816</v>
          </cell>
          <cell r="L1406">
            <v>39582</v>
          </cell>
        </row>
        <row r="1407">
          <cell r="A1407" t="str">
            <v>RADIOCITY</v>
          </cell>
          <cell r="B1407" t="str">
            <v>EQ</v>
          </cell>
          <cell r="C1407">
            <v>24.8</v>
          </cell>
          <cell r="D1407">
            <v>25.25</v>
          </cell>
          <cell r="E1407">
            <v>24.7</v>
          </cell>
          <cell r="F1407">
            <v>24.85</v>
          </cell>
          <cell r="G1407">
            <v>24.85</v>
          </cell>
          <cell r="H1407">
            <v>24.7</v>
          </cell>
          <cell r="I1407">
            <v>233263</v>
          </cell>
          <cell r="J1407">
            <v>5833510.3499999996</v>
          </cell>
          <cell r="K1407">
            <v>44816</v>
          </cell>
          <cell r="L1407">
            <v>486</v>
          </cell>
        </row>
        <row r="1408">
          <cell r="A1408" t="str">
            <v>RAILTEL</v>
          </cell>
          <cell r="B1408" t="str">
            <v>EQ</v>
          </cell>
          <cell r="C1408">
            <v>107.85</v>
          </cell>
          <cell r="D1408">
            <v>110.6</v>
          </cell>
          <cell r="E1408">
            <v>106.25</v>
          </cell>
          <cell r="F1408">
            <v>107.35</v>
          </cell>
          <cell r="G1408">
            <v>107.4</v>
          </cell>
          <cell r="H1408">
            <v>107.2</v>
          </cell>
          <cell r="I1408">
            <v>1548550</v>
          </cell>
          <cell r="J1408">
            <v>167473619.59999999</v>
          </cell>
          <cell r="K1408">
            <v>44816</v>
          </cell>
          <cell r="L1408">
            <v>11774</v>
          </cell>
        </row>
        <row r="1409">
          <cell r="A1409" t="str">
            <v>RAIN</v>
          </cell>
          <cell r="B1409" t="str">
            <v>EQ</v>
          </cell>
          <cell r="C1409">
            <v>185.45</v>
          </cell>
          <cell r="D1409">
            <v>188</v>
          </cell>
          <cell r="E1409">
            <v>184</v>
          </cell>
          <cell r="F1409">
            <v>185.35</v>
          </cell>
          <cell r="G1409">
            <v>185.45</v>
          </cell>
          <cell r="H1409">
            <v>185.65</v>
          </cell>
          <cell r="I1409">
            <v>2252810</v>
          </cell>
          <cell r="J1409">
            <v>418752531.80000001</v>
          </cell>
          <cell r="K1409">
            <v>44816</v>
          </cell>
          <cell r="L1409">
            <v>18506</v>
          </cell>
        </row>
        <row r="1410">
          <cell r="A1410" t="str">
            <v>RAINBOW</v>
          </cell>
          <cell r="B1410" t="str">
            <v>EQ</v>
          </cell>
          <cell r="C1410">
            <v>602.5</v>
          </cell>
          <cell r="D1410">
            <v>610</v>
          </cell>
          <cell r="E1410">
            <v>598.1</v>
          </cell>
          <cell r="F1410">
            <v>604.54999999999995</v>
          </cell>
          <cell r="G1410">
            <v>604.75</v>
          </cell>
          <cell r="H1410">
            <v>599.35</v>
          </cell>
          <cell r="I1410">
            <v>115367</v>
          </cell>
          <cell r="J1410">
            <v>69748007.049999997</v>
          </cell>
          <cell r="K1410">
            <v>44816</v>
          </cell>
          <cell r="L1410">
            <v>8418</v>
          </cell>
        </row>
        <row r="1411">
          <cell r="A1411" t="str">
            <v>RAJESHEXPO</v>
          </cell>
          <cell r="B1411" t="str">
            <v>EQ</v>
          </cell>
          <cell r="C1411">
            <v>582.25</v>
          </cell>
          <cell r="D1411">
            <v>584.9</v>
          </cell>
          <cell r="E1411">
            <v>576.9</v>
          </cell>
          <cell r="F1411">
            <v>579.85</v>
          </cell>
          <cell r="G1411">
            <v>581.9</v>
          </cell>
          <cell r="H1411">
            <v>579.35</v>
          </cell>
          <cell r="I1411">
            <v>45232</v>
          </cell>
          <cell r="J1411">
            <v>26290639.75</v>
          </cell>
          <cell r="K1411">
            <v>44816</v>
          </cell>
          <cell r="L1411">
            <v>3100</v>
          </cell>
        </row>
        <row r="1412">
          <cell r="A1412" t="str">
            <v>RAJMET</v>
          </cell>
          <cell r="B1412" t="str">
            <v>EQ</v>
          </cell>
          <cell r="C1412">
            <v>434.6</v>
          </cell>
          <cell r="D1412">
            <v>444</v>
          </cell>
          <cell r="E1412">
            <v>434.25</v>
          </cell>
          <cell r="F1412">
            <v>440.45</v>
          </cell>
          <cell r="G1412">
            <v>443.95</v>
          </cell>
          <cell r="H1412">
            <v>434.6</v>
          </cell>
          <cell r="I1412">
            <v>16276</v>
          </cell>
          <cell r="J1412">
            <v>7138732.4500000002</v>
          </cell>
          <cell r="K1412">
            <v>44816</v>
          </cell>
          <cell r="L1412">
            <v>685</v>
          </cell>
        </row>
        <row r="1413">
          <cell r="A1413" t="str">
            <v>RAJRATAN</v>
          </cell>
          <cell r="B1413" t="str">
            <v>EQ</v>
          </cell>
          <cell r="C1413">
            <v>1285</v>
          </cell>
          <cell r="D1413">
            <v>1338.9</v>
          </cell>
          <cell r="E1413">
            <v>1272.45</v>
          </cell>
          <cell r="F1413">
            <v>1323.8</v>
          </cell>
          <cell r="G1413">
            <v>1330</v>
          </cell>
          <cell r="H1413">
            <v>1276.8499999999999</v>
          </cell>
          <cell r="I1413">
            <v>342875</v>
          </cell>
          <cell r="J1413">
            <v>451628172.39999998</v>
          </cell>
          <cell r="K1413">
            <v>44816</v>
          </cell>
          <cell r="L1413">
            <v>19233</v>
          </cell>
        </row>
        <row r="1414">
          <cell r="A1414" t="str">
            <v>RAJRILTD</v>
          </cell>
          <cell r="B1414" t="str">
            <v>BE</v>
          </cell>
          <cell r="C1414">
            <v>13.5</v>
          </cell>
          <cell r="D1414">
            <v>13.5</v>
          </cell>
          <cell r="E1414">
            <v>13.5</v>
          </cell>
          <cell r="F1414">
            <v>13.5</v>
          </cell>
          <cell r="G1414">
            <v>13.5</v>
          </cell>
          <cell r="H1414">
            <v>13.25</v>
          </cell>
          <cell r="I1414">
            <v>276</v>
          </cell>
          <cell r="J1414">
            <v>3726</v>
          </cell>
          <cell r="K1414">
            <v>44816</v>
          </cell>
          <cell r="L1414">
            <v>4</v>
          </cell>
        </row>
        <row r="1415">
          <cell r="A1415" t="str">
            <v>RAJSREESUG</v>
          </cell>
          <cell r="B1415" t="str">
            <v>EQ</v>
          </cell>
          <cell r="C1415">
            <v>34.950000000000003</v>
          </cell>
          <cell r="D1415">
            <v>34.950000000000003</v>
          </cell>
          <cell r="E1415">
            <v>33.5</v>
          </cell>
          <cell r="F1415">
            <v>34.25</v>
          </cell>
          <cell r="G1415">
            <v>34.75</v>
          </cell>
          <cell r="H1415">
            <v>34.65</v>
          </cell>
          <cell r="I1415">
            <v>36763</v>
          </cell>
          <cell r="J1415">
            <v>1266941.55</v>
          </cell>
          <cell r="K1415">
            <v>44816</v>
          </cell>
          <cell r="L1415">
            <v>331</v>
          </cell>
        </row>
        <row r="1416">
          <cell r="A1416" t="str">
            <v>RAJTV</v>
          </cell>
          <cell r="B1416" t="str">
            <v>BE</v>
          </cell>
          <cell r="C1416">
            <v>46.4</v>
          </cell>
          <cell r="D1416">
            <v>46.75</v>
          </cell>
          <cell r="E1416">
            <v>45.35</v>
          </cell>
          <cell r="F1416">
            <v>46</v>
          </cell>
          <cell r="G1416">
            <v>46</v>
          </cell>
          <cell r="H1416">
            <v>45.85</v>
          </cell>
          <cell r="I1416">
            <v>5317</v>
          </cell>
          <cell r="J1416">
            <v>243444.1</v>
          </cell>
          <cell r="K1416">
            <v>44816</v>
          </cell>
          <cell r="L1416">
            <v>52</v>
          </cell>
        </row>
        <row r="1417">
          <cell r="A1417" t="str">
            <v>RALLIS</v>
          </cell>
          <cell r="B1417" t="str">
            <v>EQ</v>
          </cell>
          <cell r="C1417">
            <v>225.65</v>
          </cell>
          <cell r="D1417">
            <v>231.25</v>
          </cell>
          <cell r="E1417">
            <v>225.4</v>
          </cell>
          <cell r="F1417">
            <v>228</v>
          </cell>
          <cell r="G1417">
            <v>228.15</v>
          </cell>
          <cell r="H1417">
            <v>225.25</v>
          </cell>
          <cell r="I1417">
            <v>373587</v>
          </cell>
          <cell r="J1417">
            <v>85496479.299999997</v>
          </cell>
          <cell r="K1417">
            <v>44816</v>
          </cell>
          <cell r="L1417">
            <v>5749</v>
          </cell>
        </row>
        <row r="1418">
          <cell r="A1418" t="str">
            <v>RAMANEWS</v>
          </cell>
          <cell r="B1418" t="str">
            <v>EQ</v>
          </cell>
          <cell r="C1418">
            <v>18</v>
          </cell>
          <cell r="D1418">
            <v>18.05</v>
          </cell>
          <cell r="E1418">
            <v>17.100000000000001</v>
          </cell>
          <cell r="F1418">
            <v>17.399999999999999</v>
          </cell>
          <cell r="G1418">
            <v>17.399999999999999</v>
          </cell>
          <cell r="H1418">
            <v>17.8</v>
          </cell>
          <cell r="I1418">
            <v>46527</v>
          </cell>
          <cell r="J1418">
            <v>821817.5</v>
          </cell>
          <cell r="K1418">
            <v>44816</v>
          </cell>
          <cell r="L1418">
            <v>240</v>
          </cell>
        </row>
        <row r="1419">
          <cell r="A1419" t="str">
            <v>RAMAPHO</v>
          </cell>
          <cell r="B1419" t="str">
            <v>EQ</v>
          </cell>
          <cell r="C1419">
            <v>307.7</v>
          </cell>
          <cell r="D1419">
            <v>317</v>
          </cell>
          <cell r="E1419">
            <v>304</v>
          </cell>
          <cell r="F1419">
            <v>305.3</v>
          </cell>
          <cell r="G1419">
            <v>304</v>
          </cell>
          <cell r="H1419">
            <v>307.75</v>
          </cell>
          <cell r="I1419">
            <v>21621</v>
          </cell>
          <cell r="J1419">
            <v>6650828.25</v>
          </cell>
          <cell r="K1419">
            <v>44816</v>
          </cell>
          <cell r="L1419">
            <v>1102</v>
          </cell>
        </row>
        <row r="1420">
          <cell r="A1420" t="str">
            <v>RAMASTEEL</v>
          </cell>
          <cell r="B1420" t="str">
            <v>EQ</v>
          </cell>
          <cell r="C1420">
            <v>114.2</v>
          </cell>
          <cell r="D1420">
            <v>115.9</v>
          </cell>
          <cell r="E1420">
            <v>113.15</v>
          </cell>
          <cell r="F1420">
            <v>113.85</v>
          </cell>
          <cell r="G1420">
            <v>114</v>
          </cell>
          <cell r="H1420">
            <v>113.05</v>
          </cell>
          <cell r="I1420">
            <v>254142</v>
          </cell>
          <cell r="J1420">
            <v>29057550.25</v>
          </cell>
          <cell r="K1420">
            <v>44816</v>
          </cell>
          <cell r="L1420">
            <v>2979</v>
          </cell>
        </row>
        <row r="1421">
          <cell r="A1421" t="str">
            <v>RAMCOCEM</v>
          </cell>
          <cell r="B1421" t="str">
            <v>EQ</v>
          </cell>
          <cell r="C1421">
            <v>778.45</v>
          </cell>
          <cell r="D1421">
            <v>801.5</v>
          </cell>
          <cell r="E1421">
            <v>772.2</v>
          </cell>
          <cell r="F1421">
            <v>798.5</v>
          </cell>
          <cell r="G1421">
            <v>801.5</v>
          </cell>
          <cell r="H1421">
            <v>776.65</v>
          </cell>
          <cell r="I1421">
            <v>1223536</v>
          </cell>
          <cell r="J1421">
            <v>966912153.04999995</v>
          </cell>
          <cell r="K1421">
            <v>44816</v>
          </cell>
          <cell r="L1421">
            <v>15298</v>
          </cell>
        </row>
        <row r="1422">
          <cell r="A1422" t="str">
            <v>RAMCOIND</v>
          </cell>
          <cell r="B1422" t="str">
            <v>EQ</v>
          </cell>
          <cell r="C1422">
            <v>216.7</v>
          </cell>
          <cell r="D1422">
            <v>218</v>
          </cell>
          <cell r="E1422">
            <v>214.35</v>
          </cell>
          <cell r="F1422">
            <v>215.05</v>
          </cell>
          <cell r="G1422">
            <v>215.05</v>
          </cell>
          <cell r="H1422">
            <v>215.6</v>
          </cell>
          <cell r="I1422">
            <v>25547</v>
          </cell>
          <cell r="J1422">
            <v>5510792.7999999998</v>
          </cell>
          <cell r="K1422">
            <v>44816</v>
          </cell>
          <cell r="L1422">
            <v>859</v>
          </cell>
        </row>
        <row r="1423">
          <cell r="A1423" t="str">
            <v>RAMCOSYS</v>
          </cell>
          <cell r="B1423" t="str">
            <v>EQ</v>
          </cell>
          <cell r="C1423">
            <v>296.3</v>
          </cell>
          <cell r="D1423">
            <v>304.75</v>
          </cell>
          <cell r="E1423">
            <v>295.8</v>
          </cell>
          <cell r="F1423">
            <v>297.2</v>
          </cell>
          <cell r="G1423">
            <v>297.8</v>
          </cell>
          <cell r="H1423">
            <v>294.39999999999998</v>
          </cell>
          <cell r="I1423">
            <v>151006</v>
          </cell>
          <cell r="J1423">
            <v>45280226.5</v>
          </cell>
          <cell r="K1423">
            <v>44816</v>
          </cell>
          <cell r="L1423">
            <v>5838</v>
          </cell>
        </row>
        <row r="1424">
          <cell r="A1424" t="str">
            <v>RAMKY</v>
          </cell>
          <cell r="B1424" t="str">
            <v>EQ</v>
          </cell>
          <cell r="C1424">
            <v>215.6</v>
          </cell>
          <cell r="D1424">
            <v>229.5</v>
          </cell>
          <cell r="E1424">
            <v>215.6</v>
          </cell>
          <cell r="F1424">
            <v>226.1</v>
          </cell>
          <cell r="G1424">
            <v>225.1</v>
          </cell>
          <cell r="H1424">
            <v>216.6</v>
          </cell>
          <cell r="I1424">
            <v>184948</v>
          </cell>
          <cell r="J1424">
            <v>41470148.200000003</v>
          </cell>
          <cell r="K1424">
            <v>44816</v>
          </cell>
          <cell r="L1424">
            <v>2702</v>
          </cell>
        </row>
        <row r="1425">
          <cell r="A1425" t="str">
            <v>RAMRAT</v>
          </cell>
          <cell r="B1425" t="str">
            <v>EQ</v>
          </cell>
          <cell r="C1425">
            <v>433</v>
          </cell>
          <cell r="D1425">
            <v>442.2</v>
          </cell>
          <cell r="E1425">
            <v>410.5</v>
          </cell>
          <cell r="F1425">
            <v>442.2</v>
          </cell>
          <cell r="G1425">
            <v>442.2</v>
          </cell>
          <cell r="H1425">
            <v>421.15</v>
          </cell>
          <cell r="I1425">
            <v>240917</v>
          </cell>
          <cell r="J1425">
            <v>105359958</v>
          </cell>
          <cell r="K1425">
            <v>44816</v>
          </cell>
          <cell r="L1425">
            <v>5094</v>
          </cell>
        </row>
        <row r="1426">
          <cell r="A1426" t="str">
            <v>RANASUG</v>
          </cell>
          <cell r="B1426" t="str">
            <v>EQ</v>
          </cell>
          <cell r="C1426">
            <v>25.6</v>
          </cell>
          <cell r="D1426">
            <v>25.75</v>
          </cell>
          <cell r="E1426">
            <v>25.25</v>
          </cell>
          <cell r="F1426">
            <v>25.4</v>
          </cell>
          <cell r="G1426">
            <v>25.4</v>
          </cell>
          <cell r="H1426">
            <v>25.35</v>
          </cell>
          <cell r="I1426">
            <v>311707</v>
          </cell>
          <cell r="J1426">
            <v>7935601.2000000002</v>
          </cell>
          <cell r="K1426">
            <v>44816</v>
          </cell>
          <cell r="L1426">
            <v>1287</v>
          </cell>
        </row>
        <row r="1427">
          <cell r="A1427" t="str">
            <v>RANEENGINE</v>
          </cell>
          <cell r="B1427" t="str">
            <v>EQ</v>
          </cell>
          <cell r="C1427">
            <v>250.2</v>
          </cell>
          <cell r="D1427">
            <v>257.85000000000002</v>
          </cell>
          <cell r="E1427">
            <v>250.2</v>
          </cell>
          <cell r="F1427">
            <v>253.65</v>
          </cell>
          <cell r="G1427">
            <v>253</v>
          </cell>
          <cell r="H1427">
            <v>250.1</v>
          </cell>
          <cell r="I1427">
            <v>2101</v>
          </cell>
          <cell r="J1427">
            <v>533038.15</v>
          </cell>
          <cell r="K1427">
            <v>44816</v>
          </cell>
          <cell r="L1427">
            <v>177</v>
          </cell>
        </row>
        <row r="1428">
          <cell r="A1428" t="str">
            <v>RANEHOLDIN</v>
          </cell>
          <cell r="B1428" t="str">
            <v>EQ</v>
          </cell>
          <cell r="C1428">
            <v>875.85</v>
          </cell>
          <cell r="D1428">
            <v>904</v>
          </cell>
          <cell r="E1428">
            <v>873.1</v>
          </cell>
          <cell r="F1428">
            <v>887.8</v>
          </cell>
          <cell r="G1428">
            <v>890.65</v>
          </cell>
          <cell r="H1428">
            <v>875.85</v>
          </cell>
          <cell r="I1428">
            <v>24370</v>
          </cell>
          <cell r="J1428">
            <v>21567300.850000001</v>
          </cell>
          <cell r="K1428">
            <v>44816</v>
          </cell>
          <cell r="L1428">
            <v>1979</v>
          </cell>
        </row>
        <row r="1429">
          <cell r="A1429" t="str">
            <v>RATEGAIN</v>
          </cell>
          <cell r="B1429" t="str">
            <v>EQ</v>
          </cell>
          <cell r="C1429">
            <v>291.5</v>
          </cell>
          <cell r="D1429">
            <v>295</v>
          </cell>
          <cell r="E1429">
            <v>289.3</v>
          </cell>
          <cell r="F1429">
            <v>291.60000000000002</v>
          </cell>
          <cell r="G1429">
            <v>291</v>
          </cell>
          <cell r="H1429">
            <v>289.35000000000002</v>
          </cell>
          <cell r="I1429">
            <v>213212</v>
          </cell>
          <cell r="J1429">
            <v>62300622.950000003</v>
          </cell>
          <cell r="K1429">
            <v>44816</v>
          </cell>
          <cell r="L1429">
            <v>6338</v>
          </cell>
        </row>
        <row r="1430">
          <cell r="A1430" t="str">
            <v>RATNAMANI</v>
          </cell>
          <cell r="B1430" t="str">
            <v>EQ</v>
          </cell>
          <cell r="C1430">
            <v>1942.15</v>
          </cell>
          <cell r="D1430">
            <v>1960</v>
          </cell>
          <cell r="E1430">
            <v>1875</v>
          </cell>
          <cell r="F1430">
            <v>1926.2</v>
          </cell>
          <cell r="G1430">
            <v>1928.1</v>
          </cell>
          <cell r="H1430">
            <v>1922.75</v>
          </cell>
          <cell r="I1430">
            <v>32746</v>
          </cell>
          <cell r="J1430">
            <v>62737696.850000001</v>
          </cell>
          <cell r="K1430">
            <v>44816</v>
          </cell>
          <cell r="L1430">
            <v>6530</v>
          </cell>
        </row>
        <row r="1431">
          <cell r="A1431" t="str">
            <v>RAYMOND</v>
          </cell>
          <cell r="B1431" t="str">
            <v>EQ</v>
          </cell>
          <cell r="C1431">
            <v>1055</v>
          </cell>
          <cell r="D1431">
            <v>1058.5999999999999</v>
          </cell>
          <cell r="E1431">
            <v>1006</v>
          </cell>
          <cell r="F1431">
            <v>1013.45</v>
          </cell>
          <cell r="G1431">
            <v>1014.2</v>
          </cell>
          <cell r="H1431">
            <v>1035.45</v>
          </cell>
          <cell r="I1431">
            <v>242193</v>
          </cell>
          <cell r="J1431">
            <v>247022029.80000001</v>
          </cell>
          <cell r="K1431">
            <v>44816</v>
          </cell>
          <cell r="L1431">
            <v>9580</v>
          </cell>
        </row>
        <row r="1432">
          <cell r="A1432" t="str">
            <v>RBA</v>
          </cell>
          <cell r="B1432" t="str">
            <v>EQ</v>
          </cell>
          <cell r="C1432">
            <v>132.05000000000001</v>
          </cell>
          <cell r="D1432">
            <v>133.25</v>
          </cell>
          <cell r="E1432">
            <v>131</v>
          </cell>
          <cell r="F1432">
            <v>131.15</v>
          </cell>
          <cell r="G1432">
            <v>131.1</v>
          </cell>
          <cell r="H1432">
            <v>131.85</v>
          </cell>
          <cell r="I1432">
            <v>509264</v>
          </cell>
          <cell r="J1432">
            <v>67075574</v>
          </cell>
          <cell r="K1432">
            <v>44816</v>
          </cell>
          <cell r="L1432">
            <v>12926</v>
          </cell>
        </row>
        <row r="1433">
          <cell r="A1433" t="str">
            <v>RBL</v>
          </cell>
          <cell r="B1433" t="str">
            <v>EQ</v>
          </cell>
          <cell r="C1433">
            <v>783.45</v>
          </cell>
          <cell r="D1433">
            <v>788</v>
          </cell>
          <cell r="E1433">
            <v>767.3</v>
          </cell>
          <cell r="F1433">
            <v>781.35</v>
          </cell>
          <cell r="G1433">
            <v>780</v>
          </cell>
          <cell r="H1433">
            <v>774.45</v>
          </cell>
          <cell r="I1433">
            <v>9056</v>
          </cell>
          <cell r="J1433">
            <v>7073146</v>
          </cell>
          <cell r="K1433">
            <v>44816</v>
          </cell>
          <cell r="L1433">
            <v>933</v>
          </cell>
        </row>
        <row r="1434">
          <cell r="A1434" t="str">
            <v>RBLBANK</v>
          </cell>
          <cell r="B1434" t="str">
            <v>EQ</v>
          </cell>
          <cell r="C1434">
            <v>128.25</v>
          </cell>
          <cell r="D1434">
            <v>129.69999999999999</v>
          </cell>
          <cell r="E1434">
            <v>127.45</v>
          </cell>
          <cell r="F1434">
            <v>127.95</v>
          </cell>
          <cell r="G1434">
            <v>127.9</v>
          </cell>
          <cell r="H1434">
            <v>128.6</v>
          </cell>
          <cell r="I1434">
            <v>12863957</v>
          </cell>
          <cell r="J1434">
            <v>1653872725.2</v>
          </cell>
          <cell r="K1434">
            <v>44816</v>
          </cell>
          <cell r="L1434">
            <v>41742</v>
          </cell>
        </row>
        <row r="1435">
          <cell r="A1435" t="str">
            <v>RCF</v>
          </cell>
          <cell r="B1435" t="str">
            <v>EQ</v>
          </cell>
          <cell r="C1435">
            <v>102.25</v>
          </cell>
          <cell r="D1435">
            <v>103.7</v>
          </cell>
          <cell r="E1435">
            <v>101.8</v>
          </cell>
          <cell r="F1435">
            <v>102.8</v>
          </cell>
          <cell r="G1435">
            <v>102.65</v>
          </cell>
          <cell r="H1435">
            <v>101.9</v>
          </cell>
          <cell r="I1435">
            <v>3276372</v>
          </cell>
          <cell r="J1435">
            <v>336358190.25</v>
          </cell>
          <cell r="K1435">
            <v>44816</v>
          </cell>
          <cell r="L1435">
            <v>14349</v>
          </cell>
        </row>
        <row r="1436">
          <cell r="A1436" t="str">
            <v>RCOM</v>
          </cell>
          <cell r="B1436" t="str">
            <v>BE</v>
          </cell>
          <cell r="C1436">
            <v>2.65</v>
          </cell>
          <cell r="D1436">
            <v>2.65</v>
          </cell>
          <cell r="E1436">
            <v>2.65</v>
          </cell>
          <cell r="F1436">
            <v>2.65</v>
          </cell>
          <cell r="G1436">
            <v>2.65</v>
          </cell>
          <cell r="H1436">
            <v>2.75</v>
          </cell>
          <cell r="I1436">
            <v>909395</v>
          </cell>
          <cell r="J1436">
            <v>2409896.75</v>
          </cell>
          <cell r="K1436">
            <v>44816</v>
          </cell>
          <cell r="L1436">
            <v>2297</v>
          </cell>
        </row>
        <row r="1437">
          <cell r="A1437" t="str">
            <v>RECLTD</v>
          </cell>
          <cell r="B1437" t="str">
            <v>EQ</v>
          </cell>
          <cell r="C1437">
            <v>105.5</v>
          </cell>
          <cell r="D1437">
            <v>106.6</v>
          </cell>
          <cell r="E1437">
            <v>105.35</v>
          </cell>
          <cell r="F1437">
            <v>106</v>
          </cell>
          <cell r="G1437">
            <v>106.1</v>
          </cell>
          <cell r="H1437">
            <v>105.35</v>
          </cell>
          <cell r="I1437">
            <v>3073061</v>
          </cell>
          <cell r="J1437">
            <v>325618339.60000002</v>
          </cell>
          <cell r="K1437">
            <v>44816</v>
          </cell>
          <cell r="L1437">
            <v>20710</v>
          </cell>
        </row>
        <row r="1438">
          <cell r="A1438" t="str">
            <v>REDINGTON</v>
          </cell>
          <cell r="B1438" t="str">
            <v>EQ</v>
          </cell>
          <cell r="C1438">
            <v>152.44999999999999</v>
          </cell>
          <cell r="D1438">
            <v>152.9</v>
          </cell>
          <cell r="E1438">
            <v>149.75</v>
          </cell>
          <cell r="F1438">
            <v>150.15</v>
          </cell>
          <cell r="G1438">
            <v>150.19999999999999</v>
          </cell>
          <cell r="H1438">
            <v>151.5</v>
          </cell>
          <cell r="I1438">
            <v>2395453</v>
          </cell>
          <cell r="J1438">
            <v>362574706.44999999</v>
          </cell>
          <cell r="K1438">
            <v>44816</v>
          </cell>
          <cell r="L1438">
            <v>11755</v>
          </cell>
        </row>
        <row r="1439">
          <cell r="A1439" t="str">
            <v>REFEX</v>
          </cell>
          <cell r="B1439" t="str">
            <v>EQ</v>
          </cell>
          <cell r="C1439">
            <v>145.55000000000001</v>
          </cell>
          <cell r="D1439">
            <v>149.55000000000001</v>
          </cell>
          <cell r="E1439">
            <v>145.55000000000001</v>
          </cell>
          <cell r="F1439">
            <v>146.75</v>
          </cell>
          <cell r="G1439">
            <v>148</v>
          </cell>
          <cell r="H1439">
            <v>145.19999999999999</v>
          </cell>
          <cell r="I1439">
            <v>103453</v>
          </cell>
          <cell r="J1439">
            <v>15272018.800000001</v>
          </cell>
          <cell r="K1439">
            <v>44816</v>
          </cell>
          <cell r="L1439">
            <v>2169</v>
          </cell>
        </row>
        <row r="1440">
          <cell r="A1440" t="str">
            <v>REGENCERAM</v>
          </cell>
          <cell r="B1440" t="str">
            <v>BE</v>
          </cell>
          <cell r="C1440">
            <v>22.4</v>
          </cell>
          <cell r="D1440">
            <v>22.4</v>
          </cell>
          <cell r="E1440">
            <v>22.4</v>
          </cell>
          <cell r="F1440">
            <v>22.4</v>
          </cell>
          <cell r="G1440">
            <v>22.4</v>
          </cell>
          <cell r="H1440">
            <v>21.35</v>
          </cell>
          <cell r="I1440">
            <v>1841</v>
          </cell>
          <cell r="J1440">
            <v>41238.400000000001</v>
          </cell>
          <cell r="K1440">
            <v>44816</v>
          </cell>
          <cell r="L1440">
            <v>16</v>
          </cell>
        </row>
        <row r="1441">
          <cell r="A1441" t="str">
            <v>RELAXO</v>
          </cell>
          <cell r="B1441" t="str">
            <v>EQ</v>
          </cell>
          <cell r="C1441">
            <v>1017</v>
          </cell>
          <cell r="D1441">
            <v>1019</v>
          </cell>
          <cell r="E1441">
            <v>1007.3</v>
          </cell>
          <cell r="F1441">
            <v>1009.5</v>
          </cell>
          <cell r="G1441">
            <v>1009.85</v>
          </cell>
          <cell r="H1441">
            <v>1012.15</v>
          </cell>
          <cell r="I1441">
            <v>102899</v>
          </cell>
          <cell r="J1441">
            <v>104139065.90000001</v>
          </cell>
          <cell r="K1441">
            <v>44816</v>
          </cell>
          <cell r="L1441">
            <v>8465</v>
          </cell>
        </row>
        <row r="1442">
          <cell r="A1442" t="str">
            <v>RELCAPITAL</v>
          </cell>
          <cell r="B1442" t="str">
            <v>BE</v>
          </cell>
          <cell r="C1442">
            <v>15.95</v>
          </cell>
          <cell r="D1442">
            <v>15.95</v>
          </cell>
          <cell r="E1442">
            <v>15.95</v>
          </cell>
          <cell r="F1442">
            <v>15.95</v>
          </cell>
          <cell r="G1442">
            <v>15.95</v>
          </cell>
          <cell r="H1442">
            <v>16.75</v>
          </cell>
          <cell r="I1442">
            <v>319640</v>
          </cell>
          <cell r="J1442">
            <v>5098258</v>
          </cell>
          <cell r="K1442">
            <v>44816</v>
          </cell>
          <cell r="L1442">
            <v>1158</v>
          </cell>
        </row>
        <row r="1443">
          <cell r="A1443" t="str">
            <v>RELCHEMQ</v>
          </cell>
          <cell r="B1443" t="str">
            <v>EQ</v>
          </cell>
          <cell r="C1443">
            <v>199.9</v>
          </cell>
          <cell r="D1443">
            <v>202.9</v>
          </cell>
          <cell r="E1443">
            <v>198.55</v>
          </cell>
          <cell r="F1443">
            <v>199.8</v>
          </cell>
          <cell r="G1443">
            <v>201</v>
          </cell>
          <cell r="H1443">
            <v>198.5</v>
          </cell>
          <cell r="I1443">
            <v>14498</v>
          </cell>
          <cell r="J1443">
            <v>2906747.7</v>
          </cell>
          <cell r="K1443">
            <v>44816</v>
          </cell>
          <cell r="L1443">
            <v>394</v>
          </cell>
        </row>
        <row r="1444">
          <cell r="A1444" t="str">
            <v>RELIANCE</v>
          </cell>
          <cell r="B1444" t="str">
            <v>EQ</v>
          </cell>
          <cell r="C1444">
            <v>2570.5500000000002</v>
          </cell>
          <cell r="D1444">
            <v>2612</v>
          </cell>
          <cell r="E1444">
            <v>2570.5500000000002</v>
          </cell>
          <cell r="F1444">
            <v>2598.0500000000002</v>
          </cell>
          <cell r="G1444">
            <v>2597.6</v>
          </cell>
          <cell r="H1444">
            <v>2569.3000000000002</v>
          </cell>
          <cell r="I1444">
            <v>3431445</v>
          </cell>
          <cell r="J1444">
            <v>8909527157.5</v>
          </cell>
          <cell r="K1444">
            <v>44816</v>
          </cell>
          <cell r="L1444">
            <v>123802</v>
          </cell>
        </row>
        <row r="1445">
          <cell r="A1445" t="str">
            <v>RELIGARE</v>
          </cell>
          <cell r="B1445" t="str">
            <v>EQ</v>
          </cell>
          <cell r="C1445">
            <v>151.94999999999999</v>
          </cell>
          <cell r="D1445">
            <v>167.25</v>
          </cell>
          <cell r="E1445">
            <v>150.94999999999999</v>
          </cell>
          <cell r="F1445">
            <v>161.4</v>
          </cell>
          <cell r="G1445">
            <v>161.35</v>
          </cell>
          <cell r="H1445">
            <v>151.94999999999999</v>
          </cell>
          <cell r="I1445">
            <v>3378412</v>
          </cell>
          <cell r="J1445">
            <v>546913393.45000005</v>
          </cell>
          <cell r="K1445">
            <v>44816</v>
          </cell>
          <cell r="L1445">
            <v>25836</v>
          </cell>
        </row>
        <row r="1446">
          <cell r="A1446" t="str">
            <v>RELINFRA</v>
          </cell>
          <cell r="B1446" t="str">
            <v>EQ</v>
          </cell>
          <cell r="C1446">
            <v>167</v>
          </cell>
          <cell r="D1446">
            <v>178</v>
          </cell>
          <cell r="E1446">
            <v>165.3</v>
          </cell>
          <cell r="F1446">
            <v>174.2</v>
          </cell>
          <cell r="G1446">
            <v>174</v>
          </cell>
          <cell r="H1446">
            <v>162.44999999999999</v>
          </cell>
          <cell r="I1446">
            <v>8493051</v>
          </cell>
          <cell r="J1446">
            <v>1473144988.55</v>
          </cell>
          <cell r="K1446">
            <v>44816</v>
          </cell>
          <cell r="L1446">
            <v>59158</v>
          </cell>
        </row>
        <row r="1447">
          <cell r="A1447" t="str">
            <v>REMSONSIND</v>
          </cell>
          <cell r="B1447" t="str">
            <v>EQ</v>
          </cell>
          <cell r="C1447">
            <v>221.6</v>
          </cell>
          <cell r="D1447">
            <v>239</v>
          </cell>
          <cell r="E1447">
            <v>217.4</v>
          </cell>
          <cell r="F1447">
            <v>231.6</v>
          </cell>
          <cell r="G1447">
            <v>235</v>
          </cell>
          <cell r="H1447">
            <v>222.05</v>
          </cell>
          <cell r="I1447">
            <v>10028</v>
          </cell>
          <cell r="J1447">
            <v>2305541.2000000002</v>
          </cell>
          <cell r="K1447">
            <v>44816</v>
          </cell>
          <cell r="L1447">
            <v>507</v>
          </cell>
        </row>
        <row r="1448">
          <cell r="A1448" t="str">
            <v>RENUKA</v>
          </cell>
          <cell r="B1448" t="str">
            <v>EQ</v>
          </cell>
          <cell r="C1448">
            <v>49.85</v>
          </cell>
          <cell r="D1448">
            <v>50.45</v>
          </cell>
          <cell r="E1448">
            <v>49.35</v>
          </cell>
          <cell r="F1448">
            <v>49.75</v>
          </cell>
          <cell r="G1448">
            <v>49.8</v>
          </cell>
          <cell r="H1448">
            <v>49.5</v>
          </cell>
          <cell r="I1448">
            <v>7873324</v>
          </cell>
          <cell r="J1448">
            <v>392716878.85000002</v>
          </cell>
          <cell r="K1448">
            <v>44816</v>
          </cell>
          <cell r="L1448">
            <v>22588</v>
          </cell>
        </row>
        <row r="1449">
          <cell r="A1449" t="str">
            <v>REPCOHOME</v>
          </cell>
          <cell r="B1449" t="str">
            <v>EQ</v>
          </cell>
          <cell r="C1449">
            <v>235</v>
          </cell>
          <cell r="D1449">
            <v>254.65</v>
          </cell>
          <cell r="E1449">
            <v>232.3</v>
          </cell>
          <cell r="F1449">
            <v>254.65</v>
          </cell>
          <cell r="G1449">
            <v>254.65</v>
          </cell>
          <cell r="H1449">
            <v>231.5</v>
          </cell>
          <cell r="I1449">
            <v>693070</v>
          </cell>
          <cell r="J1449">
            <v>170404355.69999999</v>
          </cell>
          <cell r="K1449">
            <v>44816</v>
          </cell>
          <cell r="L1449">
            <v>8265</v>
          </cell>
        </row>
        <row r="1450">
          <cell r="A1450" t="str">
            <v>REPL</v>
          </cell>
          <cell r="B1450" t="str">
            <v>EQ</v>
          </cell>
          <cell r="C1450">
            <v>177</v>
          </cell>
          <cell r="D1450">
            <v>178</v>
          </cell>
          <cell r="E1450">
            <v>176</v>
          </cell>
          <cell r="F1450">
            <v>176.8</v>
          </cell>
          <cell r="G1450">
            <v>177</v>
          </cell>
          <cell r="H1450">
            <v>174.7</v>
          </cell>
          <cell r="I1450">
            <v>11273</v>
          </cell>
          <cell r="J1450">
            <v>1997306.65</v>
          </cell>
          <cell r="K1450">
            <v>44816</v>
          </cell>
          <cell r="L1450">
            <v>266</v>
          </cell>
        </row>
        <row r="1451">
          <cell r="A1451" t="str">
            <v>REPRO</v>
          </cell>
          <cell r="B1451" t="str">
            <v>EQ</v>
          </cell>
          <cell r="C1451">
            <v>502.9</v>
          </cell>
          <cell r="D1451">
            <v>507.45</v>
          </cell>
          <cell r="E1451">
            <v>493.3</v>
          </cell>
          <cell r="F1451">
            <v>500</v>
          </cell>
          <cell r="G1451">
            <v>495</v>
          </cell>
          <cell r="H1451">
            <v>495.55</v>
          </cell>
          <cell r="I1451">
            <v>9857</v>
          </cell>
          <cell r="J1451">
            <v>4942439.05</v>
          </cell>
          <cell r="K1451">
            <v>44816</v>
          </cell>
          <cell r="L1451">
            <v>982</v>
          </cell>
        </row>
        <row r="1452">
          <cell r="A1452" t="str">
            <v>RESPONIND</v>
          </cell>
          <cell r="B1452" t="str">
            <v>EQ</v>
          </cell>
          <cell r="C1452">
            <v>147.85</v>
          </cell>
          <cell r="D1452">
            <v>151</v>
          </cell>
          <cell r="E1452">
            <v>138.5</v>
          </cell>
          <cell r="F1452">
            <v>139.35</v>
          </cell>
          <cell r="G1452">
            <v>140.19999999999999</v>
          </cell>
          <cell r="H1452">
            <v>144.65</v>
          </cell>
          <cell r="I1452">
            <v>289117</v>
          </cell>
          <cell r="J1452">
            <v>41571037.149999999</v>
          </cell>
          <cell r="K1452">
            <v>44816</v>
          </cell>
          <cell r="L1452">
            <v>3154</v>
          </cell>
        </row>
        <row r="1453">
          <cell r="A1453" t="str">
            <v>REVATHI</v>
          </cell>
          <cell r="B1453" t="str">
            <v>EQ</v>
          </cell>
          <cell r="C1453">
            <v>779.05</v>
          </cell>
          <cell r="D1453">
            <v>942.7</v>
          </cell>
          <cell r="E1453">
            <v>779.05</v>
          </cell>
          <cell r="F1453">
            <v>931.1</v>
          </cell>
          <cell r="G1453">
            <v>940</v>
          </cell>
          <cell r="H1453">
            <v>785.6</v>
          </cell>
          <cell r="I1453">
            <v>129826</v>
          </cell>
          <cell r="J1453">
            <v>119026298</v>
          </cell>
          <cell r="K1453">
            <v>44816</v>
          </cell>
          <cell r="L1453">
            <v>6205</v>
          </cell>
        </row>
        <row r="1454">
          <cell r="A1454" t="str">
            <v>RGL</v>
          </cell>
          <cell r="B1454" t="str">
            <v>EQ</v>
          </cell>
          <cell r="C1454">
            <v>123</v>
          </cell>
          <cell r="D1454">
            <v>123</v>
          </cell>
          <cell r="E1454">
            <v>116</v>
          </cell>
          <cell r="F1454">
            <v>116.8</v>
          </cell>
          <cell r="G1454">
            <v>117.5</v>
          </cell>
          <cell r="H1454">
            <v>118.85</v>
          </cell>
          <cell r="I1454">
            <v>85084</v>
          </cell>
          <cell r="J1454">
            <v>10130038.699999999</v>
          </cell>
          <cell r="K1454">
            <v>44816</v>
          </cell>
          <cell r="L1454">
            <v>1153</v>
          </cell>
        </row>
        <row r="1455">
          <cell r="A1455" t="str">
            <v>RHFL</v>
          </cell>
          <cell r="B1455" t="str">
            <v>EQ</v>
          </cell>
          <cell r="C1455">
            <v>4.3499999999999996</v>
          </cell>
          <cell r="D1455">
            <v>5.15</v>
          </cell>
          <cell r="E1455">
            <v>4.3499999999999996</v>
          </cell>
          <cell r="F1455">
            <v>5.15</v>
          </cell>
          <cell r="G1455">
            <v>5.15</v>
          </cell>
          <cell r="H1455">
            <v>4.7</v>
          </cell>
          <cell r="I1455">
            <v>15304343</v>
          </cell>
          <cell r="J1455">
            <v>75705794.650000006</v>
          </cell>
          <cell r="K1455">
            <v>44816</v>
          </cell>
          <cell r="L1455">
            <v>7733</v>
          </cell>
        </row>
        <row r="1456">
          <cell r="A1456" t="str">
            <v>RHIM</v>
          </cell>
          <cell r="B1456" t="str">
            <v>EQ</v>
          </cell>
          <cell r="C1456">
            <v>634.75</v>
          </cell>
          <cell r="D1456">
            <v>646.29999999999995</v>
          </cell>
          <cell r="E1456">
            <v>626</v>
          </cell>
          <cell r="F1456">
            <v>630.6</v>
          </cell>
          <cell r="G1456">
            <v>631.9</v>
          </cell>
          <cell r="H1456">
            <v>625.45000000000005</v>
          </cell>
          <cell r="I1456">
            <v>243801</v>
          </cell>
          <cell r="J1456">
            <v>155201510.30000001</v>
          </cell>
          <cell r="K1456">
            <v>44816</v>
          </cell>
          <cell r="L1456">
            <v>8766</v>
          </cell>
        </row>
        <row r="1457">
          <cell r="A1457" t="str">
            <v>RICOAUTO</v>
          </cell>
          <cell r="B1457" t="str">
            <v>EQ</v>
          </cell>
          <cell r="C1457">
            <v>56.95</v>
          </cell>
          <cell r="D1457">
            <v>58.65</v>
          </cell>
          <cell r="E1457">
            <v>56.85</v>
          </cell>
          <cell r="F1457">
            <v>58.05</v>
          </cell>
          <cell r="G1457">
            <v>58.15</v>
          </cell>
          <cell r="H1457">
            <v>56.55</v>
          </cell>
          <cell r="I1457">
            <v>1054554</v>
          </cell>
          <cell r="J1457">
            <v>61172423.5</v>
          </cell>
          <cell r="K1457">
            <v>44816</v>
          </cell>
          <cell r="L1457">
            <v>5681</v>
          </cell>
        </row>
        <row r="1458">
          <cell r="A1458" t="str">
            <v>RIIL</v>
          </cell>
          <cell r="B1458" t="str">
            <v>EQ</v>
          </cell>
          <cell r="C1458">
            <v>1180</v>
          </cell>
          <cell r="D1458">
            <v>1209.4000000000001</v>
          </cell>
          <cell r="E1458">
            <v>1171.0999999999999</v>
          </cell>
          <cell r="F1458">
            <v>1175</v>
          </cell>
          <cell r="G1458">
            <v>1172</v>
          </cell>
          <cell r="H1458">
            <v>1174.45</v>
          </cell>
          <cell r="I1458">
            <v>1146454</v>
          </cell>
          <cell r="J1458">
            <v>1362487239</v>
          </cell>
          <cell r="K1458">
            <v>44816</v>
          </cell>
          <cell r="L1458">
            <v>27434</v>
          </cell>
        </row>
        <row r="1459">
          <cell r="A1459" t="str">
            <v>RITCO</v>
          </cell>
          <cell r="B1459" t="str">
            <v>EQ</v>
          </cell>
          <cell r="C1459">
            <v>229.9</v>
          </cell>
          <cell r="D1459">
            <v>230.4</v>
          </cell>
          <cell r="E1459">
            <v>220.1</v>
          </cell>
          <cell r="F1459">
            <v>221.95</v>
          </cell>
          <cell r="G1459">
            <v>221</v>
          </cell>
          <cell r="H1459">
            <v>226.85</v>
          </cell>
          <cell r="I1459">
            <v>43315</v>
          </cell>
          <cell r="J1459">
            <v>9717755.6999999993</v>
          </cell>
          <cell r="K1459">
            <v>44816</v>
          </cell>
          <cell r="L1459">
            <v>958</v>
          </cell>
        </row>
        <row r="1460">
          <cell r="A1460" t="str">
            <v>RITES</v>
          </cell>
          <cell r="B1460" t="str">
            <v>EQ</v>
          </cell>
          <cell r="C1460">
            <v>303.3</v>
          </cell>
          <cell r="D1460">
            <v>307.7</v>
          </cell>
          <cell r="E1460">
            <v>300.85000000000002</v>
          </cell>
          <cell r="F1460">
            <v>304.3</v>
          </cell>
          <cell r="G1460">
            <v>304.35000000000002</v>
          </cell>
          <cell r="H1460">
            <v>302.8</v>
          </cell>
          <cell r="I1460">
            <v>219200</v>
          </cell>
          <cell r="J1460">
            <v>66816163.600000001</v>
          </cell>
          <cell r="K1460">
            <v>44816</v>
          </cell>
          <cell r="L1460">
            <v>4556</v>
          </cell>
        </row>
        <row r="1461">
          <cell r="A1461" t="str">
            <v>RKDL</v>
          </cell>
          <cell r="B1461" t="str">
            <v>EQ</v>
          </cell>
          <cell r="C1461">
            <v>13.05</v>
          </cell>
          <cell r="D1461">
            <v>13.6</v>
          </cell>
          <cell r="E1461">
            <v>12.9</v>
          </cell>
          <cell r="F1461">
            <v>13.1</v>
          </cell>
          <cell r="G1461">
            <v>13</v>
          </cell>
          <cell r="H1461">
            <v>13.05</v>
          </cell>
          <cell r="I1461">
            <v>40289</v>
          </cell>
          <cell r="J1461">
            <v>533088.75</v>
          </cell>
          <cell r="K1461">
            <v>44816</v>
          </cell>
          <cell r="L1461">
            <v>142</v>
          </cell>
        </row>
        <row r="1462">
          <cell r="A1462" t="str">
            <v>RKEC</v>
          </cell>
          <cell r="B1462" t="str">
            <v>EQ</v>
          </cell>
          <cell r="C1462">
            <v>52.95</v>
          </cell>
          <cell r="D1462">
            <v>52.95</v>
          </cell>
          <cell r="E1462">
            <v>49</v>
          </cell>
          <cell r="F1462">
            <v>49.8</v>
          </cell>
          <cell r="G1462">
            <v>49.65</v>
          </cell>
          <cell r="H1462">
            <v>51.55</v>
          </cell>
          <cell r="I1462">
            <v>31642</v>
          </cell>
          <cell r="J1462">
            <v>1603533.8</v>
          </cell>
          <cell r="K1462">
            <v>44816</v>
          </cell>
          <cell r="L1462">
            <v>457</v>
          </cell>
        </row>
        <row r="1463">
          <cell r="A1463" t="str">
            <v>RKFORGE</v>
          </cell>
          <cell r="B1463" t="str">
            <v>EQ</v>
          </cell>
          <cell r="C1463">
            <v>207.4</v>
          </cell>
          <cell r="D1463">
            <v>210.9</v>
          </cell>
          <cell r="E1463">
            <v>203.15</v>
          </cell>
          <cell r="F1463">
            <v>207.35</v>
          </cell>
          <cell r="G1463">
            <v>207.75</v>
          </cell>
          <cell r="H1463">
            <v>203.4</v>
          </cell>
          <cell r="I1463">
            <v>1297266</v>
          </cell>
          <cell r="J1463">
            <v>269609626.89999998</v>
          </cell>
          <cell r="K1463">
            <v>44816</v>
          </cell>
          <cell r="L1463">
            <v>17308</v>
          </cell>
        </row>
        <row r="1464">
          <cell r="A1464" t="str">
            <v>RML</v>
          </cell>
          <cell r="B1464" t="str">
            <v>EQ</v>
          </cell>
          <cell r="C1464">
            <v>400.4</v>
          </cell>
          <cell r="D1464">
            <v>405.45</v>
          </cell>
          <cell r="E1464">
            <v>397</v>
          </cell>
          <cell r="F1464">
            <v>398.4</v>
          </cell>
          <cell r="G1464">
            <v>398.1</v>
          </cell>
          <cell r="H1464">
            <v>396.5</v>
          </cell>
          <cell r="I1464">
            <v>15765</v>
          </cell>
          <cell r="J1464">
            <v>6309571.5499999998</v>
          </cell>
          <cell r="K1464">
            <v>44816</v>
          </cell>
          <cell r="L1464">
            <v>859</v>
          </cell>
        </row>
        <row r="1465">
          <cell r="A1465" t="str">
            <v>ROHLTD</v>
          </cell>
          <cell r="B1465" t="str">
            <v>EQ</v>
          </cell>
          <cell r="C1465">
            <v>248.25</v>
          </cell>
          <cell r="D1465">
            <v>258.5</v>
          </cell>
          <cell r="E1465">
            <v>245</v>
          </cell>
          <cell r="F1465">
            <v>251.4</v>
          </cell>
          <cell r="G1465">
            <v>252</v>
          </cell>
          <cell r="H1465">
            <v>248.25</v>
          </cell>
          <cell r="I1465">
            <v>95943</v>
          </cell>
          <cell r="J1465">
            <v>24144301.050000001</v>
          </cell>
          <cell r="K1465">
            <v>44816</v>
          </cell>
          <cell r="L1465">
            <v>2014</v>
          </cell>
        </row>
        <row r="1466">
          <cell r="A1466" t="str">
            <v>ROLEXRINGS</v>
          </cell>
          <cell r="B1466" t="str">
            <v>EQ</v>
          </cell>
          <cell r="C1466">
            <v>1979.8</v>
          </cell>
          <cell r="D1466">
            <v>1998</v>
          </cell>
          <cell r="E1466">
            <v>1962.05</v>
          </cell>
          <cell r="F1466">
            <v>1976.5</v>
          </cell>
          <cell r="G1466">
            <v>1979</v>
          </cell>
          <cell r="H1466">
            <v>1969.15</v>
          </cell>
          <cell r="I1466">
            <v>77340</v>
          </cell>
          <cell r="J1466">
            <v>153139076.09999999</v>
          </cell>
          <cell r="K1466">
            <v>44816</v>
          </cell>
          <cell r="L1466">
            <v>6088</v>
          </cell>
        </row>
        <row r="1467">
          <cell r="A1467" t="str">
            <v>ROLLT</v>
          </cell>
          <cell r="B1467" t="str">
            <v>EQ</v>
          </cell>
          <cell r="C1467">
            <v>1.5</v>
          </cell>
          <cell r="D1467">
            <v>1.55</v>
          </cell>
          <cell r="E1467">
            <v>1.45</v>
          </cell>
          <cell r="F1467">
            <v>1.55</v>
          </cell>
          <cell r="G1467">
            <v>1.55</v>
          </cell>
          <cell r="H1467">
            <v>1.5</v>
          </cell>
          <cell r="I1467">
            <v>985452</v>
          </cell>
          <cell r="J1467">
            <v>1496764</v>
          </cell>
          <cell r="K1467">
            <v>44816</v>
          </cell>
          <cell r="L1467">
            <v>280</v>
          </cell>
        </row>
        <row r="1468">
          <cell r="A1468" t="str">
            <v>ROLTA</v>
          </cell>
          <cell r="B1468" t="str">
            <v>BE</v>
          </cell>
          <cell r="C1468">
            <v>5</v>
          </cell>
          <cell r="D1468">
            <v>5.05</v>
          </cell>
          <cell r="E1468">
            <v>4.9000000000000004</v>
          </cell>
          <cell r="F1468">
            <v>4.9000000000000004</v>
          </cell>
          <cell r="G1468">
            <v>4.95</v>
          </cell>
          <cell r="H1468">
            <v>4.95</v>
          </cell>
          <cell r="I1468">
            <v>109639</v>
          </cell>
          <cell r="J1468">
            <v>543499.94999999995</v>
          </cell>
          <cell r="K1468">
            <v>44816</v>
          </cell>
          <cell r="L1468">
            <v>273</v>
          </cell>
        </row>
        <row r="1469">
          <cell r="A1469" t="str">
            <v>ROML</v>
          </cell>
          <cell r="B1469" t="str">
            <v>BE</v>
          </cell>
          <cell r="C1469">
            <v>61.25</v>
          </cell>
          <cell r="D1469">
            <v>61.85</v>
          </cell>
          <cell r="E1469">
            <v>61</v>
          </cell>
          <cell r="F1469">
            <v>61.05</v>
          </cell>
          <cell r="G1469">
            <v>61</v>
          </cell>
          <cell r="H1469">
            <v>61.25</v>
          </cell>
          <cell r="I1469">
            <v>5441</v>
          </cell>
          <cell r="J1469">
            <v>332824.7</v>
          </cell>
          <cell r="K1469">
            <v>44816</v>
          </cell>
          <cell r="L1469">
            <v>66</v>
          </cell>
        </row>
        <row r="1470">
          <cell r="A1470" t="str">
            <v>ROSSARI</v>
          </cell>
          <cell r="B1470" t="str">
            <v>EQ</v>
          </cell>
          <cell r="C1470">
            <v>990.95</v>
          </cell>
          <cell r="D1470">
            <v>1006</v>
          </cell>
          <cell r="E1470">
            <v>985.05</v>
          </cell>
          <cell r="F1470">
            <v>987.55</v>
          </cell>
          <cell r="G1470">
            <v>990.9</v>
          </cell>
          <cell r="H1470">
            <v>989.4</v>
          </cell>
          <cell r="I1470">
            <v>21502</v>
          </cell>
          <cell r="J1470">
            <v>21384507.899999999</v>
          </cell>
          <cell r="K1470">
            <v>44816</v>
          </cell>
          <cell r="L1470">
            <v>2135</v>
          </cell>
        </row>
        <row r="1471">
          <cell r="A1471" t="str">
            <v>ROSSELLIND</v>
          </cell>
          <cell r="B1471" t="str">
            <v>EQ</v>
          </cell>
          <cell r="C1471">
            <v>295.75</v>
          </cell>
          <cell r="D1471">
            <v>309.95</v>
          </cell>
          <cell r="E1471">
            <v>292.7</v>
          </cell>
          <cell r="F1471">
            <v>300.35000000000002</v>
          </cell>
          <cell r="G1471">
            <v>300.2</v>
          </cell>
          <cell r="H1471">
            <v>297.7</v>
          </cell>
          <cell r="I1471">
            <v>108780</v>
          </cell>
          <cell r="J1471">
            <v>32918412.949999999</v>
          </cell>
          <cell r="K1471">
            <v>44816</v>
          </cell>
          <cell r="L1471">
            <v>3668</v>
          </cell>
        </row>
        <row r="1472">
          <cell r="A1472" t="str">
            <v>ROTO</v>
          </cell>
          <cell r="B1472" t="str">
            <v>EQ</v>
          </cell>
          <cell r="C1472">
            <v>458</v>
          </cell>
          <cell r="D1472">
            <v>468</v>
          </cell>
          <cell r="E1472">
            <v>458</v>
          </cell>
          <cell r="F1472">
            <v>464.95</v>
          </cell>
          <cell r="G1472">
            <v>467.85</v>
          </cell>
          <cell r="H1472">
            <v>456.25</v>
          </cell>
          <cell r="I1472">
            <v>5257</v>
          </cell>
          <cell r="J1472">
            <v>2437356.15</v>
          </cell>
          <cell r="K1472">
            <v>44816</v>
          </cell>
          <cell r="L1472">
            <v>393</v>
          </cell>
        </row>
        <row r="1473">
          <cell r="A1473" t="str">
            <v>ROUTE</v>
          </cell>
          <cell r="B1473" t="str">
            <v>EQ</v>
          </cell>
          <cell r="C1473">
            <v>1474.4</v>
          </cell>
          <cell r="D1473">
            <v>1488.8</v>
          </cell>
          <cell r="E1473">
            <v>1470.2</v>
          </cell>
          <cell r="F1473">
            <v>1477.6</v>
          </cell>
          <cell r="G1473">
            <v>1479.05</v>
          </cell>
          <cell r="H1473">
            <v>1468.05</v>
          </cell>
          <cell r="I1473">
            <v>126061</v>
          </cell>
          <cell r="J1473">
            <v>186598759.15000001</v>
          </cell>
          <cell r="K1473">
            <v>44816</v>
          </cell>
          <cell r="L1473">
            <v>7519</v>
          </cell>
        </row>
        <row r="1474">
          <cell r="A1474" t="str">
            <v>RPGLIFE</v>
          </cell>
          <cell r="B1474" t="str">
            <v>EQ</v>
          </cell>
          <cell r="C1474">
            <v>755.9</v>
          </cell>
          <cell r="D1474">
            <v>760.6</v>
          </cell>
          <cell r="E1474">
            <v>743</v>
          </cell>
          <cell r="F1474">
            <v>750.35</v>
          </cell>
          <cell r="G1474">
            <v>752.15</v>
          </cell>
          <cell r="H1474">
            <v>751.65</v>
          </cell>
          <cell r="I1474">
            <v>24934</v>
          </cell>
          <cell r="J1474">
            <v>18750738.199999999</v>
          </cell>
          <cell r="K1474">
            <v>44816</v>
          </cell>
          <cell r="L1474">
            <v>2164</v>
          </cell>
        </row>
        <row r="1475">
          <cell r="A1475" t="str">
            <v>RPOWER</v>
          </cell>
          <cell r="B1475" t="str">
            <v>EQ</v>
          </cell>
          <cell r="C1475">
            <v>18.8</v>
          </cell>
          <cell r="D1475">
            <v>21.1</v>
          </cell>
          <cell r="E1475">
            <v>18.399999999999999</v>
          </cell>
          <cell r="F1475">
            <v>21.1</v>
          </cell>
          <cell r="G1475">
            <v>21.1</v>
          </cell>
          <cell r="H1475">
            <v>19.2</v>
          </cell>
          <cell r="I1475">
            <v>107892593</v>
          </cell>
          <cell r="J1475">
            <v>2178373613.6500001</v>
          </cell>
          <cell r="K1475">
            <v>44816</v>
          </cell>
          <cell r="L1475">
            <v>98611</v>
          </cell>
        </row>
        <row r="1476">
          <cell r="A1476" t="str">
            <v>RPPINFRA</v>
          </cell>
          <cell r="B1476" t="str">
            <v>EQ</v>
          </cell>
          <cell r="C1476">
            <v>40.700000000000003</v>
          </cell>
          <cell r="D1476">
            <v>41.75</v>
          </cell>
          <cell r="E1476">
            <v>40.700000000000003</v>
          </cell>
          <cell r="F1476">
            <v>41</v>
          </cell>
          <cell r="G1476">
            <v>40.9</v>
          </cell>
          <cell r="H1476">
            <v>41.5</v>
          </cell>
          <cell r="I1476">
            <v>58065</v>
          </cell>
          <cell r="J1476">
            <v>2398285.15</v>
          </cell>
          <cell r="K1476">
            <v>44816</v>
          </cell>
          <cell r="L1476">
            <v>551</v>
          </cell>
        </row>
        <row r="1477">
          <cell r="A1477" t="str">
            <v>RPPL</v>
          </cell>
          <cell r="B1477" t="str">
            <v>EQ</v>
          </cell>
          <cell r="C1477">
            <v>216.75</v>
          </cell>
          <cell r="D1477">
            <v>218.05</v>
          </cell>
          <cell r="E1477">
            <v>206.8</v>
          </cell>
          <cell r="F1477">
            <v>208.55</v>
          </cell>
          <cell r="G1477">
            <v>208.5</v>
          </cell>
          <cell r="H1477">
            <v>213.5</v>
          </cell>
          <cell r="I1477">
            <v>55944</v>
          </cell>
          <cell r="J1477">
            <v>11792991.75</v>
          </cell>
          <cell r="K1477">
            <v>44816</v>
          </cell>
          <cell r="L1477">
            <v>1558</v>
          </cell>
        </row>
        <row r="1478">
          <cell r="A1478" t="str">
            <v>RPSGVENT</v>
          </cell>
          <cell r="B1478" t="str">
            <v>EQ</v>
          </cell>
          <cell r="C1478">
            <v>572.70000000000005</v>
          </cell>
          <cell r="D1478">
            <v>577.15</v>
          </cell>
          <cell r="E1478">
            <v>555.5</v>
          </cell>
          <cell r="F1478">
            <v>557.79999999999995</v>
          </cell>
          <cell r="G1478">
            <v>557</v>
          </cell>
          <cell r="H1478">
            <v>570.15</v>
          </cell>
          <cell r="I1478">
            <v>40054</v>
          </cell>
          <cell r="J1478">
            <v>22685579.550000001</v>
          </cell>
          <cell r="K1478">
            <v>44816</v>
          </cell>
          <cell r="L1478">
            <v>2356</v>
          </cell>
        </row>
        <row r="1479">
          <cell r="A1479" t="str">
            <v>RSSOFTWARE</v>
          </cell>
          <cell r="B1479" t="str">
            <v>EQ</v>
          </cell>
          <cell r="C1479">
            <v>32.299999999999997</v>
          </cell>
          <cell r="D1479">
            <v>33.049999999999997</v>
          </cell>
          <cell r="E1479">
            <v>30.85</v>
          </cell>
          <cell r="F1479">
            <v>31.2</v>
          </cell>
          <cell r="G1479">
            <v>31.4</v>
          </cell>
          <cell r="H1479">
            <v>31.7</v>
          </cell>
          <cell r="I1479">
            <v>197001</v>
          </cell>
          <cell r="J1479">
            <v>6352096</v>
          </cell>
          <cell r="K1479">
            <v>44816</v>
          </cell>
          <cell r="L1479">
            <v>1632</v>
          </cell>
        </row>
        <row r="1480">
          <cell r="A1480" t="str">
            <v>RSWM</v>
          </cell>
          <cell r="B1480" t="str">
            <v>EQ</v>
          </cell>
          <cell r="C1480">
            <v>374.8</v>
          </cell>
          <cell r="D1480">
            <v>376.25</v>
          </cell>
          <cell r="E1480">
            <v>370</v>
          </cell>
          <cell r="F1480">
            <v>370.9</v>
          </cell>
          <cell r="G1480">
            <v>371</v>
          </cell>
          <cell r="H1480">
            <v>372.55</v>
          </cell>
          <cell r="I1480">
            <v>53410</v>
          </cell>
          <cell r="J1480">
            <v>19885002.850000001</v>
          </cell>
          <cell r="K1480">
            <v>44816</v>
          </cell>
          <cell r="L1480">
            <v>1761</v>
          </cell>
        </row>
        <row r="1481">
          <cell r="A1481" t="str">
            <v>RSYSTEMS</v>
          </cell>
          <cell r="B1481" t="str">
            <v>EQ</v>
          </cell>
          <cell r="C1481">
            <v>241.3</v>
          </cell>
          <cell r="D1481">
            <v>249.5</v>
          </cell>
          <cell r="E1481">
            <v>241.3</v>
          </cell>
          <cell r="F1481">
            <v>242.05</v>
          </cell>
          <cell r="G1481">
            <v>241.6</v>
          </cell>
          <cell r="H1481">
            <v>243.25</v>
          </cell>
          <cell r="I1481">
            <v>61206</v>
          </cell>
          <cell r="J1481">
            <v>14955346.050000001</v>
          </cell>
          <cell r="K1481">
            <v>44816</v>
          </cell>
          <cell r="L1481">
            <v>1508</v>
          </cell>
        </row>
        <row r="1482">
          <cell r="A1482" t="str">
            <v>RTNINDIA</v>
          </cell>
          <cell r="B1482" t="str">
            <v>EQ</v>
          </cell>
          <cell r="C1482">
            <v>52.45</v>
          </cell>
          <cell r="D1482">
            <v>53.05</v>
          </cell>
          <cell r="E1482">
            <v>51.1</v>
          </cell>
          <cell r="F1482">
            <v>51.65</v>
          </cell>
          <cell r="G1482">
            <v>51.55</v>
          </cell>
          <cell r="H1482">
            <v>52.1</v>
          </cell>
          <cell r="I1482">
            <v>2632928</v>
          </cell>
          <cell r="J1482">
            <v>137997028.25</v>
          </cell>
          <cell r="K1482">
            <v>44816</v>
          </cell>
          <cell r="L1482">
            <v>10367</v>
          </cell>
        </row>
        <row r="1483">
          <cell r="A1483" t="str">
            <v>RTNPOWER</v>
          </cell>
          <cell r="B1483" t="str">
            <v>EQ</v>
          </cell>
          <cell r="C1483">
            <v>5.15</v>
          </cell>
          <cell r="D1483">
            <v>5.4</v>
          </cell>
          <cell r="E1483">
            <v>5.15</v>
          </cell>
          <cell r="F1483">
            <v>5.4</v>
          </cell>
          <cell r="G1483">
            <v>5.4</v>
          </cell>
          <cell r="H1483">
            <v>5.15</v>
          </cell>
          <cell r="I1483">
            <v>39881378</v>
          </cell>
          <cell r="J1483">
            <v>214407075</v>
          </cell>
          <cell r="K1483">
            <v>44816</v>
          </cell>
          <cell r="L1483">
            <v>12170</v>
          </cell>
        </row>
        <row r="1484">
          <cell r="A1484" t="str">
            <v>RUBYMILLS</v>
          </cell>
          <cell r="B1484" t="str">
            <v>EQ</v>
          </cell>
          <cell r="C1484">
            <v>669.8</v>
          </cell>
          <cell r="D1484">
            <v>691.95</v>
          </cell>
          <cell r="E1484">
            <v>666.05</v>
          </cell>
          <cell r="F1484">
            <v>680.2</v>
          </cell>
          <cell r="G1484">
            <v>686</v>
          </cell>
          <cell r="H1484">
            <v>662.9</v>
          </cell>
          <cell r="I1484">
            <v>96809</v>
          </cell>
          <cell r="J1484">
            <v>65670526.5</v>
          </cell>
          <cell r="K1484">
            <v>44816</v>
          </cell>
          <cell r="L1484">
            <v>4554</v>
          </cell>
        </row>
        <row r="1485">
          <cell r="A1485" t="str">
            <v>RUCHINFRA</v>
          </cell>
          <cell r="B1485" t="str">
            <v>BE</v>
          </cell>
          <cell r="C1485">
            <v>10.9</v>
          </cell>
          <cell r="D1485">
            <v>11</v>
          </cell>
          <cell r="E1485">
            <v>10</v>
          </cell>
          <cell r="F1485">
            <v>10</v>
          </cell>
          <cell r="G1485">
            <v>10</v>
          </cell>
          <cell r="H1485">
            <v>10.5</v>
          </cell>
          <cell r="I1485">
            <v>364181</v>
          </cell>
          <cell r="J1485">
            <v>3838396.7</v>
          </cell>
          <cell r="K1485">
            <v>44816</v>
          </cell>
          <cell r="L1485">
            <v>972</v>
          </cell>
        </row>
        <row r="1486">
          <cell r="A1486" t="str">
            <v>RUCHIRA</v>
          </cell>
          <cell r="B1486" t="str">
            <v>EQ</v>
          </cell>
          <cell r="C1486">
            <v>147.30000000000001</v>
          </cell>
          <cell r="D1486">
            <v>149.30000000000001</v>
          </cell>
          <cell r="E1486">
            <v>147</v>
          </cell>
          <cell r="F1486">
            <v>147.35</v>
          </cell>
          <cell r="G1486">
            <v>147.25</v>
          </cell>
          <cell r="H1486">
            <v>146.5</v>
          </cell>
          <cell r="I1486">
            <v>173589</v>
          </cell>
          <cell r="J1486">
            <v>25679451.5</v>
          </cell>
          <cell r="K1486">
            <v>44816</v>
          </cell>
          <cell r="L1486">
            <v>2527</v>
          </cell>
        </row>
        <row r="1487">
          <cell r="A1487" t="str">
            <v>RUPA</v>
          </cell>
          <cell r="B1487" t="str">
            <v>EQ</v>
          </cell>
          <cell r="C1487">
            <v>354.7</v>
          </cell>
          <cell r="D1487">
            <v>358</v>
          </cell>
          <cell r="E1487">
            <v>345</v>
          </cell>
          <cell r="F1487">
            <v>348.55</v>
          </cell>
          <cell r="G1487">
            <v>348.4</v>
          </cell>
          <cell r="H1487">
            <v>352.5</v>
          </cell>
          <cell r="I1487">
            <v>320420</v>
          </cell>
          <cell r="J1487">
            <v>112642046.7</v>
          </cell>
          <cell r="K1487">
            <v>44816</v>
          </cell>
          <cell r="L1487">
            <v>6493</v>
          </cell>
        </row>
        <row r="1488">
          <cell r="A1488" t="str">
            <v>RUSHIL</v>
          </cell>
          <cell r="B1488" t="str">
            <v>EQ</v>
          </cell>
          <cell r="C1488">
            <v>599.5</v>
          </cell>
          <cell r="D1488">
            <v>645.20000000000005</v>
          </cell>
          <cell r="E1488">
            <v>599</v>
          </cell>
          <cell r="F1488">
            <v>626.54999999999995</v>
          </cell>
          <cell r="G1488">
            <v>629</v>
          </cell>
          <cell r="H1488">
            <v>593.9</v>
          </cell>
          <cell r="I1488">
            <v>180228</v>
          </cell>
          <cell r="J1488">
            <v>113169078.45</v>
          </cell>
          <cell r="K1488">
            <v>44816</v>
          </cell>
          <cell r="L1488">
            <v>5971</v>
          </cell>
        </row>
        <row r="1489">
          <cell r="A1489" t="str">
            <v>RVHL</v>
          </cell>
          <cell r="B1489" t="str">
            <v>EQ</v>
          </cell>
          <cell r="C1489">
            <v>21.45</v>
          </cell>
          <cell r="D1489">
            <v>22.65</v>
          </cell>
          <cell r="E1489">
            <v>21.45</v>
          </cell>
          <cell r="F1489">
            <v>22</v>
          </cell>
          <cell r="G1489">
            <v>22.2</v>
          </cell>
          <cell r="H1489">
            <v>21.45</v>
          </cell>
          <cell r="I1489">
            <v>19277</v>
          </cell>
          <cell r="J1489">
            <v>429698.1</v>
          </cell>
          <cell r="K1489">
            <v>44816</v>
          </cell>
          <cell r="L1489">
            <v>123</v>
          </cell>
        </row>
        <row r="1490">
          <cell r="A1490" t="str">
            <v>RVNL</v>
          </cell>
          <cell r="B1490" t="str">
            <v>EQ</v>
          </cell>
          <cell r="C1490">
            <v>34.25</v>
          </cell>
          <cell r="D1490">
            <v>34.5</v>
          </cell>
          <cell r="E1490">
            <v>33.9</v>
          </cell>
          <cell r="F1490">
            <v>34</v>
          </cell>
          <cell r="G1490">
            <v>34</v>
          </cell>
          <cell r="H1490">
            <v>33.85</v>
          </cell>
          <cell r="I1490">
            <v>3412159</v>
          </cell>
          <cell r="J1490">
            <v>116727610.34999999</v>
          </cell>
          <cell r="K1490">
            <v>44816</v>
          </cell>
          <cell r="L1490">
            <v>9372</v>
          </cell>
        </row>
        <row r="1491">
          <cell r="A1491" t="str">
            <v>S&amp;SPOWER</v>
          </cell>
          <cell r="B1491" t="str">
            <v>BE</v>
          </cell>
          <cell r="C1491">
            <v>20.399999999999999</v>
          </cell>
          <cell r="D1491">
            <v>20.399999999999999</v>
          </cell>
          <cell r="E1491">
            <v>20.399999999999999</v>
          </cell>
          <cell r="F1491">
            <v>20.399999999999999</v>
          </cell>
          <cell r="G1491">
            <v>20.399999999999999</v>
          </cell>
          <cell r="H1491">
            <v>21.45</v>
          </cell>
          <cell r="I1491">
            <v>201</v>
          </cell>
          <cell r="J1491">
            <v>4100.3999999999996</v>
          </cell>
          <cell r="K1491">
            <v>44816</v>
          </cell>
          <cell r="L1491">
            <v>5</v>
          </cell>
        </row>
        <row r="1492">
          <cell r="A1492" t="str">
            <v>SABEVENTS</v>
          </cell>
          <cell r="B1492" t="str">
            <v>BE</v>
          </cell>
          <cell r="C1492">
            <v>8.35</v>
          </cell>
          <cell r="D1492">
            <v>8.35</v>
          </cell>
          <cell r="E1492">
            <v>7.6</v>
          </cell>
          <cell r="F1492">
            <v>8.3000000000000007</v>
          </cell>
          <cell r="G1492">
            <v>8.0500000000000007</v>
          </cell>
          <cell r="H1492">
            <v>8</v>
          </cell>
          <cell r="I1492">
            <v>20502</v>
          </cell>
          <cell r="J1492">
            <v>167689.29999999999</v>
          </cell>
          <cell r="K1492">
            <v>44816</v>
          </cell>
          <cell r="L1492">
            <v>76</v>
          </cell>
        </row>
        <row r="1493">
          <cell r="A1493" t="str">
            <v>SABTN</v>
          </cell>
          <cell r="B1493" t="str">
            <v>BE</v>
          </cell>
          <cell r="C1493">
            <v>1.85</v>
          </cell>
          <cell r="D1493">
            <v>1.85</v>
          </cell>
          <cell r="E1493">
            <v>1.85</v>
          </cell>
          <cell r="F1493">
            <v>1.85</v>
          </cell>
          <cell r="G1493">
            <v>1.85</v>
          </cell>
          <cell r="H1493">
            <v>1.8</v>
          </cell>
          <cell r="I1493">
            <v>4881</v>
          </cell>
          <cell r="J1493">
            <v>9029.85</v>
          </cell>
          <cell r="K1493">
            <v>44816</v>
          </cell>
          <cell r="L1493">
            <v>8</v>
          </cell>
        </row>
        <row r="1494">
          <cell r="A1494" t="str">
            <v>SADBHAV</v>
          </cell>
          <cell r="B1494" t="str">
            <v>EQ</v>
          </cell>
          <cell r="C1494">
            <v>15.5</v>
          </cell>
          <cell r="D1494">
            <v>15.6</v>
          </cell>
          <cell r="E1494">
            <v>15.15</v>
          </cell>
          <cell r="F1494">
            <v>15.2</v>
          </cell>
          <cell r="G1494">
            <v>15.25</v>
          </cell>
          <cell r="H1494">
            <v>15.3</v>
          </cell>
          <cell r="I1494">
            <v>547039</v>
          </cell>
          <cell r="J1494">
            <v>8422117.3000000007</v>
          </cell>
          <cell r="K1494">
            <v>44816</v>
          </cell>
          <cell r="L1494">
            <v>1090</v>
          </cell>
        </row>
        <row r="1495">
          <cell r="A1495" t="str">
            <v>SADBHIN</v>
          </cell>
          <cell r="B1495" t="str">
            <v>EQ</v>
          </cell>
          <cell r="C1495">
            <v>7.15</v>
          </cell>
          <cell r="D1495">
            <v>7.4</v>
          </cell>
          <cell r="E1495">
            <v>7.1</v>
          </cell>
          <cell r="F1495">
            <v>7.3</v>
          </cell>
          <cell r="G1495">
            <v>7.35</v>
          </cell>
          <cell r="H1495">
            <v>7.1</v>
          </cell>
          <cell r="I1495">
            <v>439750</v>
          </cell>
          <cell r="J1495">
            <v>3166148.85</v>
          </cell>
          <cell r="K1495">
            <v>44816</v>
          </cell>
          <cell r="L1495">
            <v>905</v>
          </cell>
        </row>
        <row r="1496">
          <cell r="A1496" t="str">
            <v>SAFARI</v>
          </cell>
          <cell r="B1496" t="str">
            <v>EQ</v>
          </cell>
          <cell r="C1496">
            <v>1530</v>
          </cell>
          <cell r="D1496">
            <v>1598</v>
          </cell>
          <cell r="E1496">
            <v>1510</v>
          </cell>
          <cell r="F1496">
            <v>1568.7</v>
          </cell>
          <cell r="G1496">
            <v>1580</v>
          </cell>
          <cell r="H1496">
            <v>1513.4</v>
          </cell>
          <cell r="I1496">
            <v>29213</v>
          </cell>
          <cell r="J1496">
            <v>45784120.899999999</v>
          </cell>
          <cell r="K1496">
            <v>44816</v>
          </cell>
          <cell r="L1496">
            <v>5032</v>
          </cell>
        </row>
        <row r="1497">
          <cell r="A1497" t="str">
            <v>SAGARDEEP</v>
          </cell>
          <cell r="B1497" t="str">
            <v>EQ</v>
          </cell>
          <cell r="C1497">
            <v>30.7</v>
          </cell>
          <cell r="D1497">
            <v>32.1</v>
          </cell>
          <cell r="E1497">
            <v>30.15</v>
          </cell>
          <cell r="F1497">
            <v>31.2</v>
          </cell>
          <cell r="G1497">
            <v>31.15</v>
          </cell>
          <cell r="H1497">
            <v>31.3</v>
          </cell>
          <cell r="I1497">
            <v>27325</v>
          </cell>
          <cell r="J1497">
            <v>854482.05</v>
          </cell>
          <cell r="K1497">
            <v>44816</v>
          </cell>
          <cell r="L1497">
            <v>277</v>
          </cell>
        </row>
        <row r="1498">
          <cell r="A1498" t="str">
            <v>SAGCEM</v>
          </cell>
          <cell r="B1498" t="str">
            <v>EQ</v>
          </cell>
          <cell r="C1498">
            <v>207.45</v>
          </cell>
          <cell r="D1498">
            <v>218.6</v>
          </cell>
          <cell r="E1498">
            <v>204.2</v>
          </cell>
          <cell r="F1498">
            <v>215.65</v>
          </cell>
          <cell r="G1498">
            <v>214.9</v>
          </cell>
          <cell r="H1498">
            <v>205.1</v>
          </cell>
          <cell r="I1498">
            <v>550383</v>
          </cell>
          <cell r="J1498">
            <v>117190857.34999999</v>
          </cell>
          <cell r="K1498">
            <v>44816</v>
          </cell>
          <cell r="L1498">
            <v>9252</v>
          </cell>
        </row>
        <row r="1499">
          <cell r="A1499" t="str">
            <v>SAIL</v>
          </cell>
          <cell r="B1499" t="str">
            <v>EQ</v>
          </cell>
          <cell r="C1499">
            <v>82.7</v>
          </cell>
          <cell r="D1499">
            <v>83.5</v>
          </cell>
          <cell r="E1499">
            <v>82.5</v>
          </cell>
          <cell r="F1499">
            <v>83.25</v>
          </cell>
          <cell r="G1499">
            <v>83.5</v>
          </cell>
          <cell r="H1499">
            <v>82.15</v>
          </cell>
          <cell r="I1499">
            <v>13787059</v>
          </cell>
          <cell r="J1499">
            <v>1143478946.4000001</v>
          </cell>
          <cell r="K1499">
            <v>44816</v>
          </cell>
          <cell r="L1499">
            <v>41363</v>
          </cell>
        </row>
        <row r="1500">
          <cell r="A1500" t="str">
            <v>SAKAR</v>
          </cell>
          <cell r="B1500" t="str">
            <v>BE</v>
          </cell>
          <cell r="C1500">
            <v>221.9</v>
          </cell>
          <cell r="D1500">
            <v>222</v>
          </cell>
          <cell r="E1500">
            <v>211.5</v>
          </cell>
          <cell r="F1500">
            <v>217.55</v>
          </cell>
          <cell r="G1500">
            <v>215.7</v>
          </cell>
          <cell r="H1500">
            <v>215.95</v>
          </cell>
          <cell r="I1500">
            <v>19793</v>
          </cell>
          <cell r="J1500">
            <v>4311212.55</v>
          </cell>
          <cell r="K1500">
            <v>44816</v>
          </cell>
          <cell r="L1500">
            <v>197</v>
          </cell>
        </row>
        <row r="1501">
          <cell r="A1501" t="str">
            <v>SAKHTISUG</v>
          </cell>
          <cell r="B1501" t="str">
            <v>EQ</v>
          </cell>
          <cell r="C1501">
            <v>23.5</v>
          </cell>
          <cell r="D1501">
            <v>24.75</v>
          </cell>
          <cell r="E1501">
            <v>23.3</v>
          </cell>
          <cell r="F1501">
            <v>24.1</v>
          </cell>
          <cell r="G1501">
            <v>24.25</v>
          </cell>
          <cell r="H1501">
            <v>23.5</v>
          </cell>
          <cell r="I1501">
            <v>338955</v>
          </cell>
          <cell r="J1501">
            <v>8169007.6500000004</v>
          </cell>
          <cell r="K1501">
            <v>44816</v>
          </cell>
          <cell r="L1501">
            <v>1710</v>
          </cell>
        </row>
        <row r="1502">
          <cell r="A1502" t="str">
            <v>SAKSOFT</v>
          </cell>
          <cell r="B1502" t="str">
            <v>EQ</v>
          </cell>
          <cell r="C1502">
            <v>1085</v>
          </cell>
          <cell r="D1502">
            <v>1087.9000000000001</v>
          </cell>
          <cell r="E1502">
            <v>1066</v>
          </cell>
          <cell r="F1502">
            <v>1072.9000000000001</v>
          </cell>
          <cell r="G1502">
            <v>1075.95</v>
          </cell>
          <cell r="H1502">
            <v>1075.5</v>
          </cell>
          <cell r="I1502">
            <v>13833</v>
          </cell>
          <cell r="J1502">
            <v>14894129.050000001</v>
          </cell>
          <cell r="K1502">
            <v>44816</v>
          </cell>
          <cell r="L1502">
            <v>1854</v>
          </cell>
        </row>
        <row r="1503">
          <cell r="A1503" t="str">
            <v>SAKUMA</v>
          </cell>
          <cell r="B1503" t="str">
            <v>EQ</v>
          </cell>
          <cell r="C1503">
            <v>17.3</v>
          </cell>
          <cell r="D1503">
            <v>17.600000000000001</v>
          </cell>
          <cell r="E1503">
            <v>17</v>
          </cell>
          <cell r="F1503">
            <v>17.149999999999999</v>
          </cell>
          <cell r="G1503">
            <v>17.25</v>
          </cell>
          <cell r="H1503">
            <v>17.149999999999999</v>
          </cell>
          <cell r="I1503">
            <v>495964</v>
          </cell>
          <cell r="J1503">
            <v>8551311.1999999993</v>
          </cell>
          <cell r="K1503">
            <v>44816</v>
          </cell>
          <cell r="L1503">
            <v>1367</v>
          </cell>
        </row>
        <row r="1504">
          <cell r="A1504" t="str">
            <v>SALASAR</v>
          </cell>
          <cell r="B1504" t="str">
            <v>EQ</v>
          </cell>
          <cell r="C1504">
            <v>34.5</v>
          </cell>
          <cell r="D1504">
            <v>34.75</v>
          </cell>
          <cell r="E1504">
            <v>33.85</v>
          </cell>
          <cell r="F1504">
            <v>33.950000000000003</v>
          </cell>
          <cell r="G1504">
            <v>34</v>
          </cell>
          <cell r="H1504">
            <v>34</v>
          </cell>
          <cell r="I1504">
            <v>574619</v>
          </cell>
          <cell r="J1504">
            <v>19632162.350000001</v>
          </cell>
          <cell r="K1504">
            <v>44816</v>
          </cell>
          <cell r="L1504">
            <v>3204</v>
          </cell>
        </row>
        <row r="1505">
          <cell r="A1505" t="str">
            <v>SALONA</v>
          </cell>
          <cell r="B1505" t="str">
            <v>EQ</v>
          </cell>
          <cell r="C1505">
            <v>279.95</v>
          </cell>
          <cell r="D1505">
            <v>279.95</v>
          </cell>
          <cell r="E1505">
            <v>270</v>
          </cell>
          <cell r="F1505">
            <v>270.10000000000002</v>
          </cell>
          <cell r="G1505">
            <v>270.10000000000002</v>
          </cell>
          <cell r="H1505">
            <v>274.60000000000002</v>
          </cell>
          <cell r="I1505">
            <v>2038</v>
          </cell>
          <cell r="J1505">
            <v>553943</v>
          </cell>
          <cell r="K1505">
            <v>44816</v>
          </cell>
          <cell r="L1505">
            <v>129</v>
          </cell>
        </row>
        <row r="1506">
          <cell r="A1506" t="str">
            <v>SALSTEEL</v>
          </cell>
          <cell r="B1506" t="str">
            <v>EQ</v>
          </cell>
          <cell r="C1506">
            <v>8.6999999999999993</v>
          </cell>
          <cell r="D1506">
            <v>8.85</v>
          </cell>
          <cell r="E1506">
            <v>8.6</v>
          </cell>
          <cell r="F1506">
            <v>8.8000000000000007</v>
          </cell>
          <cell r="G1506">
            <v>8.8000000000000007</v>
          </cell>
          <cell r="H1506">
            <v>8.6999999999999993</v>
          </cell>
          <cell r="I1506">
            <v>158648</v>
          </cell>
          <cell r="J1506">
            <v>1390887.3</v>
          </cell>
          <cell r="K1506">
            <v>44816</v>
          </cell>
          <cell r="L1506">
            <v>441</v>
          </cell>
        </row>
        <row r="1507">
          <cell r="A1507" t="str">
            <v>SALZERELEC</v>
          </cell>
          <cell r="B1507" t="str">
            <v>EQ</v>
          </cell>
          <cell r="C1507">
            <v>240.25</v>
          </cell>
          <cell r="D1507">
            <v>257.3</v>
          </cell>
          <cell r="E1507">
            <v>240.1</v>
          </cell>
          <cell r="F1507">
            <v>250.05</v>
          </cell>
          <cell r="G1507">
            <v>250.45</v>
          </cell>
          <cell r="H1507">
            <v>240.25</v>
          </cell>
          <cell r="I1507">
            <v>207242</v>
          </cell>
          <cell r="J1507">
            <v>52159988.450000003</v>
          </cell>
          <cell r="K1507">
            <v>44816</v>
          </cell>
          <cell r="L1507">
            <v>4396</v>
          </cell>
        </row>
        <row r="1508">
          <cell r="A1508" t="str">
            <v>SAMBHAAV</v>
          </cell>
          <cell r="B1508" t="str">
            <v>EQ</v>
          </cell>
          <cell r="C1508">
            <v>5.55</v>
          </cell>
          <cell r="D1508">
            <v>5.7</v>
          </cell>
          <cell r="E1508">
            <v>5.0999999999999996</v>
          </cell>
          <cell r="F1508">
            <v>5.25</v>
          </cell>
          <cell r="G1508">
            <v>5.25</v>
          </cell>
          <cell r="H1508">
            <v>5.55</v>
          </cell>
          <cell r="I1508">
            <v>350157</v>
          </cell>
          <cell r="J1508">
            <v>1865244.8</v>
          </cell>
          <cell r="K1508">
            <v>44816</v>
          </cell>
          <cell r="L1508">
            <v>672</v>
          </cell>
        </row>
        <row r="1509">
          <cell r="A1509" t="str">
            <v>SANCO</v>
          </cell>
          <cell r="B1509" t="str">
            <v>EQ</v>
          </cell>
          <cell r="C1509">
            <v>9.8000000000000007</v>
          </cell>
          <cell r="D1509">
            <v>9.8000000000000007</v>
          </cell>
          <cell r="E1509">
            <v>9.5500000000000007</v>
          </cell>
          <cell r="F1509">
            <v>9.6999999999999993</v>
          </cell>
          <cell r="G1509">
            <v>9.6999999999999993</v>
          </cell>
          <cell r="H1509">
            <v>9.5500000000000007</v>
          </cell>
          <cell r="I1509">
            <v>28749</v>
          </cell>
          <cell r="J1509">
            <v>278990.40000000002</v>
          </cell>
          <cell r="K1509">
            <v>44816</v>
          </cell>
          <cell r="L1509">
            <v>103</v>
          </cell>
        </row>
        <row r="1510">
          <cell r="A1510" t="str">
            <v>SANDESH</v>
          </cell>
          <cell r="B1510" t="str">
            <v>EQ</v>
          </cell>
          <cell r="C1510">
            <v>790.65</v>
          </cell>
          <cell r="D1510">
            <v>793</v>
          </cell>
          <cell r="E1510">
            <v>781.4</v>
          </cell>
          <cell r="F1510">
            <v>787.6</v>
          </cell>
          <cell r="G1510">
            <v>791</v>
          </cell>
          <cell r="H1510">
            <v>780.05</v>
          </cell>
          <cell r="I1510">
            <v>1491</v>
          </cell>
          <cell r="J1510">
            <v>1177617.6499999999</v>
          </cell>
          <cell r="K1510">
            <v>44816</v>
          </cell>
          <cell r="L1510">
            <v>96</v>
          </cell>
        </row>
        <row r="1511">
          <cell r="A1511" t="str">
            <v>SANDHAR</v>
          </cell>
          <cell r="B1511" t="str">
            <v>EQ</v>
          </cell>
          <cell r="C1511">
            <v>235.7</v>
          </cell>
          <cell r="D1511">
            <v>235.7</v>
          </cell>
          <cell r="E1511">
            <v>230</v>
          </cell>
          <cell r="F1511">
            <v>232.45</v>
          </cell>
          <cell r="G1511">
            <v>232.45</v>
          </cell>
          <cell r="H1511">
            <v>232.65</v>
          </cell>
          <cell r="I1511">
            <v>58446</v>
          </cell>
          <cell r="J1511">
            <v>13582668.5</v>
          </cell>
          <cell r="K1511">
            <v>44816</v>
          </cell>
          <cell r="L1511">
            <v>1079</v>
          </cell>
        </row>
        <row r="1512">
          <cell r="A1512" t="str">
            <v>SANGAMIND</v>
          </cell>
          <cell r="B1512" t="str">
            <v>EQ</v>
          </cell>
          <cell r="C1512">
            <v>326.89999999999998</v>
          </cell>
          <cell r="D1512">
            <v>336</v>
          </cell>
          <cell r="E1512">
            <v>325.35000000000002</v>
          </cell>
          <cell r="F1512">
            <v>332.3</v>
          </cell>
          <cell r="G1512">
            <v>332</v>
          </cell>
          <cell r="H1512">
            <v>322.3</v>
          </cell>
          <cell r="I1512">
            <v>46265</v>
          </cell>
          <cell r="J1512">
            <v>15257548.4</v>
          </cell>
          <cell r="K1512">
            <v>44816</v>
          </cell>
          <cell r="L1512">
            <v>1471</v>
          </cell>
        </row>
        <row r="1513">
          <cell r="A1513" t="str">
            <v>SANGHIIND</v>
          </cell>
          <cell r="B1513" t="str">
            <v>EQ</v>
          </cell>
          <cell r="C1513">
            <v>63.95</v>
          </cell>
          <cell r="D1513">
            <v>64.95</v>
          </cell>
          <cell r="E1513">
            <v>60.15</v>
          </cell>
          <cell r="F1513">
            <v>61.05</v>
          </cell>
          <cell r="G1513">
            <v>61.25</v>
          </cell>
          <cell r="H1513">
            <v>64.55</v>
          </cell>
          <cell r="I1513">
            <v>2079827</v>
          </cell>
          <cell r="J1513">
            <v>128716312.09999999</v>
          </cell>
          <cell r="K1513">
            <v>44816</v>
          </cell>
          <cell r="L1513">
            <v>7578</v>
          </cell>
        </row>
        <row r="1514">
          <cell r="A1514" t="str">
            <v>SANGHVIMOV</v>
          </cell>
          <cell r="B1514" t="str">
            <v>EQ</v>
          </cell>
          <cell r="C1514">
            <v>256.05</v>
          </cell>
          <cell r="D1514">
            <v>262.25</v>
          </cell>
          <cell r="E1514">
            <v>251.05</v>
          </cell>
          <cell r="F1514">
            <v>251.7</v>
          </cell>
          <cell r="G1514">
            <v>251.9</v>
          </cell>
          <cell r="H1514">
            <v>255.6</v>
          </cell>
          <cell r="I1514">
            <v>151064</v>
          </cell>
          <cell r="J1514">
            <v>38739775.850000001</v>
          </cell>
          <cell r="K1514">
            <v>44816</v>
          </cell>
          <cell r="L1514">
            <v>4205</v>
          </cell>
        </row>
        <row r="1515">
          <cell r="A1515" t="str">
            <v>SANGINITA</v>
          </cell>
          <cell r="B1515" t="str">
            <v>EQ</v>
          </cell>
          <cell r="C1515">
            <v>28.35</v>
          </cell>
          <cell r="D1515">
            <v>32.450000000000003</v>
          </cell>
          <cell r="E1515">
            <v>27.25</v>
          </cell>
          <cell r="F1515">
            <v>30.6</v>
          </cell>
          <cell r="G1515">
            <v>30.95</v>
          </cell>
          <cell r="H1515">
            <v>27.2</v>
          </cell>
          <cell r="I1515">
            <v>1460046</v>
          </cell>
          <cell r="J1515">
            <v>45519171.700000003</v>
          </cell>
          <cell r="K1515">
            <v>44816</v>
          </cell>
          <cell r="L1515">
            <v>6336</v>
          </cell>
        </row>
        <row r="1516">
          <cell r="A1516" t="str">
            <v>SANOFI</v>
          </cell>
          <cell r="B1516" t="str">
            <v>EQ</v>
          </cell>
          <cell r="C1516">
            <v>6141</v>
          </cell>
          <cell r="D1516">
            <v>6160</v>
          </cell>
          <cell r="E1516">
            <v>6092</v>
          </cell>
          <cell r="F1516">
            <v>6105.8</v>
          </cell>
          <cell r="G1516">
            <v>6105</v>
          </cell>
          <cell r="H1516">
            <v>6118.7</v>
          </cell>
          <cell r="I1516">
            <v>14858</v>
          </cell>
          <cell r="J1516">
            <v>90769073.950000003</v>
          </cell>
          <cell r="K1516">
            <v>44816</v>
          </cell>
          <cell r="L1516">
            <v>2967</v>
          </cell>
        </row>
        <row r="1517">
          <cell r="A1517" t="str">
            <v>SANSERA</v>
          </cell>
          <cell r="B1517" t="str">
            <v>EQ</v>
          </cell>
          <cell r="C1517">
            <v>723.05</v>
          </cell>
          <cell r="D1517">
            <v>741</v>
          </cell>
          <cell r="E1517">
            <v>712.45</v>
          </cell>
          <cell r="F1517">
            <v>728.55</v>
          </cell>
          <cell r="G1517">
            <v>730</v>
          </cell>
          <cell r="H1517">
            <v>723.05</v>
          </cell>
          <cell r="I1517">
            <v>79393</v>
          </cell>
          <cell r="J1517">
            <v>57798428.5</v>
          </cell>
          <cell r="K1517">
            <v>44816</v>
          </cell>
          <cell r="L1517">
            <v>4718</v>
          </cell>
        </row>
        <row r="1518">
          <cell r="A1518" t="str">
            <v>SAPPHIRE</v>
          </cell>
          <cell r="B1518" t="str">
            <v>EQ</v>
          </cell>
          <cell r="C1518">
            <v>1414.55</v>
          </cell>
          <cell r="D1518">
            <v>1475</v>
          </cell>
          <cell r="E1518">
            <v>1385</v>
          </cell>
          <cell r="F1518">
            <v>1432.3</v>
          </cell>
          <cell r="G1518">
            <v>1444.95</v>
          </cell>
          <cell r="H1518">
            <v>1414.55</v>
          </cell>
          <cell r="I1518">
            <v>189186</v>
          </cell>
          <cell r="J1518">
            <v>270478611.94999999</v>
          </cell>
          <cell r="K1518">
            <v>44816</v>
          </cell>
          <cell r="L1518">
            <v>11393</v>
          </cell>
        </row>
        <row r="1519">
          <cell r="A1519" t="str">
            <v>SARDAEN</v>
          </cell>
          <cell r="B1519" t="str">
            <v>EQ</v>
          </cell>
          <cell r="C1519">
            <v>900.65</v>
          </cell>
          <cell r="D1519">
            <v>911</v>
          </cell>
          <cell r="E1519">
            <v>887.15</v>
          </cell>
          <cell r="F1519">
            <v>893.7</v>
          </cell>
          <cell r="G1519">
            <v>896.1</v>
          </cell>
          <cell r="H1519">
            <v>896.2</v>
          </cell>
          <cell r="I1519">
            <v>25688</v>
          </cell>
          <cell r="J1519">
            <v>23077720.850000001</v>
          </cell>
          <cell r="K1519">
            <v>44816</v>
          </cell>
          <cell r="L1519">
            <v>2518</v>
          </cell>
        </row>
        <row r="1520">
          <cell r="A1520" t="str">
            <v>SAREGAMA</v>
          </cell>
          <cell r="B1520" t="str">
            <v>EQ</v>
          </cell>
          <cell r="C1520">
            <v>425.85</v>
          </cell>
          <cell r="D1520">
            <v>429.9</v>
          </cell>
          <cell r="E1520">
            <v>410.1</v>
          </cell>
          <cell r="F1520">
            <v>413.65</v>
          </cell>
          <cell r="G1520">
            <v>414</v>
          </cell>
          <cell r="H1520">
            <v>425.85</v>
          </cell>
          <cell r="I1520">
            <v>148714</v>
          </cell>
          <cell r="J1520">
            <v>62004033</v>
          </cell>
          <cell r="K1520">
            <v>44816</v>
          </cell>
          <cell r="L1520">
            <v>7662</v>
          </cell>
        </row>
        <row r="1521">
          <cell r="A1521" t="str">
            <v>SARLAPOLY</v>
          </cell>
          <cell r="B1521" t="str">
            <v>EQ</v>
          </cell>
          <cell r="C1521">
            <v>57.65</v>
          </cell>
          <cell r="D1521">
            <v>59.5</v>
          </cell>
          <cell r="E1521">
            <v>57.65</v>
          </cell>
          <cell r="F1521">
            <v>58.7</v>
          </cell>
          <cell r="G1521">
            <v>58.75</v>
          </cell>
          <cell r="H1521">
            <v>57.65</v>
          </cell>
          <cell r="I1521">
            <v>264380</v>
          </cell>
          <cell r="J1521">
            <v>15533059.949999999</v>
          </cell>
          <cell r="K1521">
            <v>44816</v>
          </cell>
          <cell r="L1521">
            <v>2284</v>
          </cell>
        </row>
        <row r="1522">
          <cell r="A1522" t="str">
            <v>SASKEN</v>
          </cell>
          <cell r="B1522" t="str">
            <v>EQ</v>
          </cell>
          <cell r="C1522">
            <v>865</v>
          </cell>
          <cell r="D1522">
            <v>887.95</v>
          </cell>
          <cell r="E1522">
            <v>865</v>
          </cell>
          <cell r="F1522">
            <v>877.25</v>
          </cell>
          <cell r="G1522">
            <v>880</v>
          </cell>
          <cell r="H1522">
            <v>862.3</v>
          </cell>
          <cell r="I1522">
            <v>15542</v>
          </cell>
          <cell r="J1522">
            <v>13615093.800000001</v>
          </cell>
          <cell r="K1522">
            <v>44816</v>
          </cell>
          <cell r="L1522">
            <v>1675</v>
          </cell>
        </row>
        <row r="1523">
          <cell r="A1523" t="str">
            <v>SASTASUNDR</v>
          </cell>
          <cell r="B1523" t="str">
            <v>EQ</v>
          </cell>
          <cell r="C1523">
            <v>348</v>
          </cell>
          <cell r="D1523">
            <v>348</v>
          </cell>
          <cell r="E1523">
            <v>335</v>
          </cell>
          <cell r="F1523">
            <v>336.7</v>
          </cell>
          <cell r="G1523">
            <v>335.5</v>
          </cell>
          <cell r="H1523">
            <v>340.4</v>
          </cell>
          <cell r="I1523">
            <v>18147</v>
          </cell>
          <cell r="J1523">
            <v>6160655.9500000002</v>
          </cell>
          <cell r="K1523">
            <v>44816</v>
          </cell>
          <cell r="L1523">
            <v>771</v>
          </cell>
        </row>
        <row r="1524">
          <cell r="A1524" t="str">
            <v>SATHAISPAT</v>
          </cell>
          <cell r="B1524" t="str">
            <v>BE</v>
          </cell>
          <cell r="C1524">
            <v>2.4</v>
          </cell>
          <cell r="D1524">
            <v>2.4</v>
          </cell>
          <cell r="E1524">
            <v>2.4</v>
          </cell>
          <cell r="F1524">
            <v>2.4</v>
          </cell>
          <cell r="G1524">
            <v>2.4</v>
          </cell>
          <cell r="H1524">
            <v>2.4</v>
          </cell>
          <cell r="I1524">
            <v>1896</v>
          </cell>
          <cell r="J1524">
            <v>4550.3999999999996</v>
          </cell>
          <cell r="K1524">
            <v>44816</v>
          </cell>
          <cell r="L1524">
            <v>2</v>
          </cell>
        </row>
        <row r="1525">
          <cell r="A1525" t="str">
            <v>SATIA</v>
          </cell>
          <cell r="B1525" t="str">
            <v>EQ</v>
          </cell>
          <cell r="C1525">
            <v>118.25</v>
          </cell>
          <cell r="D1525">
            <v>118.9</v>
          </cell>
          <cell r="E1525">
            <v>117.1</v>
          </cell>
          <cell r="F1525">
            <v>118.2</v>
          </cell>
          <cell r="G1525">
            <v>118.4</v>
          </cell>
          <cell r="H1525">
            <v>117.55</v>
          </cell>
          <cell r="I1525">
            <v>170730</v>
          </cell>
          <cell r="J1525">
            <v>20154392.949999999</v>
          </cell>
          <cell r="K1525">
            <v>44816</v>
          </cell>
          <cell r="L1525">
            <v>1655</v>
          </cell>
        </row>
        <row r="1526">
          <cell r="A1526" t="str">
            <v>SATIN</v>
          </cell>
          <cell r="B1526" t="str">
            <v>EQ</v>
          </cell>
          <cell r="C1526">
            <v>130.85</v>
          </cell>
          <cell r="D1526">
            <v>144</v>
          </cell>
          <cell r="E1526">
            <v>130.1</v>
          </cell>
          <cell r="F1526">
            <v>139.44999999999999</v>
          </cell>
          <cell r="G1526">
            <v>141</v>
          </cell>
          <cell r="H1526">
            <v>130.85</v>
          </cell>
          <cell r="I1526">
            <v>615395</v>
          </cell>
          <cell r="J1526">
            <v>86069539.599999994</v>
          </cell>
          <cell r="K1526">
            <v>44816</v>
          </cell>
          <cell r="L1526">
            <v>7295</v>
          </cell>
        </row>
        <row r="1527">
          <cell r="A1527" t="str">
            <v>SBC</v>
          </cell>
          <cell r="B1527" t="str">
            <v>EQ</v>
          </cell>
          <cell r="C1527">
            <v>9.4</v>
          </cell>
          <cell r="D1527">
            <v>9.4</v>
          </cell>
          <cell r="E1527">
            <v>8.5</v>
          </cell>
          <cell r="F1527">
            <v>8.75</v>
          </cell>
          <cell r="G1527">
            <v>8.8000000000000007</v>
          </cell>
          <cell r="H1527">
            <v>9.1999999999999993</v>
          </cell>
          <cell r="I1527">
            <v>1897306</v>
          </cell>
          <cell r="J1527">
            <v>16876018.100000001</v>
          </cell>
          <cell r="K1527">
            <v>44816</v>
          </cell>
          <cell r="L1527">
            <v>2898</v>
          </cell>
        </row>
        <row r="1528">
          <cell r="A1528" t="str">
            <v>SBCL</v>
          </cell>
          <cell r="B1528" t="str">
            <v>EQ</v>
          </cell>
          <cell r="C1528">
            <v>618.25</v>
          </cell>
          <cell r="D1528">
            <v>626.79999999999995</v>
          </cell>
          <cell r="E1528">
            <v>601</v>
          </cell>
          <cell r="F1528">
            <v>607.54999999999995</v>
          </cell>
          <cell r="G1528">
            <v>608</v>
          </cell>
          <cell r="H1528">
            <v>616.45000000000005</v>
          </cell>
          <cell r="I1528">
            <v>64048</v>
          </cell>
          <cell r="J1528">
            <v>39094967.75</v>
          </cell>
          <cell r="K1528">
            <v>44816</v>
          </cell>
          <cell r="L1528">
            <v>3130</v>
          </cell>
        </row>
        <row r="1529">
          <cell r="A1529" t="str">
            <v>SBICARD</v>
          </cell>
          <cell r="B1529" t="str">
            <v>EQ</v>
          </cell>
          <cell r="C1529">
            <v>944</v>
          </cell>
          <cell r="D1529">
            <v>953.25</v>
          </cell>
          <cell r="E1529">
            <v>944</v>
          </cell>
          <cell r="F1529">
            <v>949.75</v>
          </cell>
          <cell r="G1529">
            <v>951.8</v>
          </cell>
          <cell r="H1529">
            <v>943.25</v>
          </cell>
          <cell r="I1529">
            <v>702008</v>
          </cell>
          <cell r="J1529">
            <v>666426374.75</v>
          </cell>
          <cell r="K1529">
            <v>44816</v>
          </cell>
          <cell r="L1529">
            <v>23871</v>
          </cell>
        </row>
        <row r="1530">
          <cell r="A1530" t="str">
            <v>SBIETFCON</v>
          </cell>
          <cell r="B1530" t="str">
            <v>EQ</v>
          </cell>
          <cell r="C1530">
            <v>80.25</v>
          </cell>
          <cell r="D1530">
            <v>80.75</v>
          </cell>
          <cell r="E1530">
            <v>78.849999999999994</v>
          </cell>
          <cell r="F1530">
            <v>80.59</v>
          </cell>
          <cell r="G1530">
            <v>80.73</v>
          </cell>
          <cell r="H1530">
            <v>80.209999999999994</v>
          </cell>
          <cell r="I1530">
            <v>3597</v>
          </cell>
          <cell r="J1530">
            <v>289594.34000000003</v>
          </cell>
          <cell r="K1530">
            <v>44816</v>
          </cell>
          <cell r="L1530">
            <v>133</v>
          </cell>
        </row>
        <row r="1531">
          <cell r="A1531" t="str">
            <v>SBIETFIT</v>
          </cell>
          <cell r="B1531" t="str">
            <v>EQ</v>
          </cell>
          <cell r="C1531">
            <v>297.89</v>
          </cell>
          <cell r="D1531">
            <v>303.2</v>
          </cell>
          <cell r="E1531">
            <v>297.89</v>
          </cell>
          <cell r="F1531">
            <v>301.98</v>
          </cell>
          <cell r="G1531">
            <v>302.7</v>
          </cell>
          <cell r="H1531">
            <v>296.58999999999997</v>
          </cell>
          <cell r="I1531">
            <v>28712</v>
          </cell>
          <cell r="J1531">
            <v>8663501.4800000004</v>
          </cell>
          <cell r="K1531">
            <v>44816</v>
          </cell>
          <cell r="L1531">
            <v>579</v>
          </cell>
        </row>
        <row r="1532">
          <cell r="A1532" t="str">
            <v>SBIETFPB</v>
          </cell>
          <cell r="B1532" t="str">
            <v>EQ</v>
          </cell>
          <cell r="C1532">
            <v>208.25</v>
          </cell>
          <cell r="D1532">
            <v>209</v>
          </cell>
          <cell r="E1532">
            <v>207.61</v>
          </cell>
          <cell r="F1532">
            <v>208.16</v>
          </cell>
          <cell r="G1532">
            <v>208</v>
          </cell>
          <cell r="H1532">
            <v>207.56</v>
          </cell>
          <cell r="I1532">
            <v>1386</v>
          </cell>
          <cell r="J1532">
            <v>288660.59000000003</v>
          </cell>
          <cell r="K1532">
            <v>44816</v>
          </cell>
          <cell r="L1532">
            <v>59</v>
          </cell>
        </row>
        <row r="1533">
          <cell r="A1533" t="str">
            <v>SBIETFQLTY</v>
          </cell>
          <cell r="B1533" t="str">
            <v>EQ</v>
          </cell>
          <cell r="C1533">
            <v>155.99</v>
          </cell>
          <cell r="D1533">
            <v>155.99</v>
          </cell>
          <cell r="E1533">
            <v>155.08000000000001</v>
          </cell>
          <cell r="F1533">
            <v>155.13999999999999</v>
          </cell>
          <cell r="G1533">
            <v>155.19999999999999</v>
          </cell>
          <cell r="H1533">
            <v>154.47999999999999</v>
          </cell>
          <cell r="I1533">
            <v>3251</v>
          </cell>
          <cell r="J1533">
            <v>506507.98</v>
          </cell>
          <cell r="K1533">
            <v>44816</v>
          </cell>
          <cell r="L1533">
            <v>97</v>
          </cell>
        </row>
        <row r="1534">
          <cell r="A1534" t="str">
            <v>SBILIFE</v>
          </cell>
          <cell r="B1534" t="str">
            <v>EQ</v>
          </cell>
          <cell r="C1534">
            <v>1297.8</v>
          </cell>
          <cell r="D1534">
            <v>1311</v>
          </cell>
          <cell r="E1534">
            <v>1295.05</v>
          </cell>
          <cell r="F1534">
            <v>1306</v>
          </cell>
          <cell r="G1534">
            <v>1305</v>
          </cell>
          <cell r="H1534">
            <v>1297.45</v>
          </cell>
          <cell r="I1534">
            <v>1002755</v>
          </cell>
          <cell r="J1534">
            <v>1304577592.4000001</v>
          </cell>
          <cell r="K1534">
            <v>44816</v>
          </cell>
          <cell r="L1534">
            <v>26260</v>
          </cell>
        </row>
        <row r="1535">
          <cell r="A1535" t="str">
            <v>SBIN</v>
          </cell>
          <cell r="B1535" t="str">
            <v>EQ</v>
          </cell>
          <cell r="C1535">
            <v>554.9</v>
          </cell>
          <cell r="D1535">
            <v>558.6</v>
          </cell>
          <cell r="E1535">
            <v>551.25</v>
          </cell>
          <cell r="F1535">
            <v>554.9</v>
          </cell>
          <cell r="G1535">
            <v>554.95000000000005</v>
          </cell>
          <cell r="H1535">
            <v>553.35</v>
          </cell>
          <cell r="I1535">
            <v>9677415</v>
          </cell>
          <cell r="J1535">
            <v>5377080074.6000004</v>
          </cell>
          <cell r="K1535">
            <v>44816</v>
          </cell>
          <cell r="L1535">
            <v>127479</v>
          </cell>
        </row>
        <row r="1536">
          <cell r="A1536" t="str">
            <v>SCAPDVR</v>
          </cell>
          <cell r="B1536" t="str">
            <v>BE</v>
          </cell>
          <cell r="C1536">
            <v>11.55</v>
          </cell>
          <cell r="D1536">
            <v>11.85</v>
          </cell>
          <cell r="E1536">
            <v>11.3</v>
          </cell>
          <cell r="F1536">
            <v>11.85</v>
          </cell>
          <cell r="G1536">
            <v>11.85</v>
          </cell>
          <cell r="H1536">
            <v>11.3</v>
          </cell>
          <cell r="I1536">
            <v>341610</v>
          </cell>
          <cell r="J1536">
            <v>4044707.45</v>
          </cell>
          <cell r="K1536">
            <v>44816</v>
          </cell>
          <cell r="L1536">
            <v>293</v>
          </cell>
        </row>
        <row r="1537">
          <cell r="A1537" t="str">
            <v>SCHAEFFLER</v>
          </cell>
          <cell r="B1537" t="str">
            <v>EQ</v>
          </cell>
          <cell r="C1537">
            <v>3670</v>
          </cell>
          <cell r="D1537">
            <v>3694.2</v>
          </cell>
          <cell r="E1537">
            <v>3585</v>
          </cell>
          <cell r="F1537">
            <v>3599.5</v>
          </cell>
          <cell r="G1537">
            <v>3605</v>
          </cell>
          <cell r="H1537">
            <v>3621.85</v>
          </cell>
          <cell r="I1537">
            <v>235152</v>
          </cell>
          <cell r="J1537">
            <v>852867214.39999998</v>
          </cell>
          <cell r="K1537">
            <v>44816</v>
          </cell>
          <cell r="L1537">
            <v>40240</v>
          </cell>
        </row>
        <row r="1538">
          <cell r="A1538" t="str">
            <v>SCHAND</v>
          </cell>
          <cell r="B1538" t="str">
            <v>EQ</v>
          </cell>
          <cell r="C1538">
            <v>189</v>
          </cell>
          <cell r="D1538">
            <v>201.85</v>
          </cell>
          <cell r="E1538">
            <v>189</v>
          </cell>
          <cell r="F1538">
            <v>197.25</v>
          </cell>
          <cell r="G1538">
            <v>196.9</v>
          </cell>
          <cell r="H1538">
            <v>188.95</v>
          </cell>
          <cell r="I1538">
            <v>390578</v>
          </cell>
          <cell r="J1538">
            <v>77382864.200000003</v>
          </cell>
          <cell r="K1538">
            <v>44816</v>
          </cell>
          <cell r="L1538">
            <v>8574</v>
          </cell>
        </row>
        <row r="1539">
          <cell r="A1539" t="str">
            <v>SCHNEIDER</v>
          </cell>
          <cell r="B1539" t="str">
            <v>EQ</v>
          </cell>
          <cell r="C1539">
            <v>159.55000000000001</v>
          </cell>
          <cell r="D1539">
            <v>160.5</v>
          </cell>
          <cell r="E1539">
            <v>153.75</v>
          </cell>
          <cell r="F1539">
            <v>154.80000000000001</v>
          </cell>
          <cell r="G1539">
            <v>154.85</v>
          </cell>
          <cell r="H1539">
            <v>158.44999999999999</v>
          </cell>
          <cell r="I1539">
            <v>1223195</v>
          </cell>
          <cell r="J1539">
            <v>191161963.25</v>
          </cell>
          <cell r="K1539">
            <v>44816</v>
          </cell>
          <cell r="L1539">
            <v>9172</v>
          </cell>
        </row>
        <row r="1540">
          <cell r="A1540" t="str">
            <v>SCI</v>
          </cell>
          <cell r="B1540" t="str">
            <v>EQ</v>
          </cell>
          <cell r="C1540">
            <v>126.4</v>
          </cell>
          <cell r="D1540">
            <v>127.45</v>
          </cell>
          <cell r="E1540">
            <v>125.25</v>
          </cell>
          <cell r="F1540">
            <v>126.45</v>
          </cell>
          <cell r="G1540">
            <v>127</v>
          </cell>
          <cell r="H1540">
            <v>125.9</v>
          </cell>
          <cell r="I1540">
            <v>762466</v>
          </cell>
          <cell r="J1540">
            <v>96323472.650000006</v>
          </cell>
          <cell r="K1540">
            <v>44816</v>
          </cell>
          <cell r="L1540">
            <v>4644</v>
          </cell>
        </row>
        <row r="1541">
          <cell r="A1541" t="str">
            <v>SDBL</v>
          </cell>
          <cell r="B1541" t="str">
            <v>EQ</v>
          </cell>
          <cell r="C1541">
            <v>102.95</v>
          </cell>
          <cell r="D1541">
            <v>104.85</v>
          </cell>
          <cell r="E1541">
            <v>99.05</v>
          </cell>
          <cell r="F1541">
            <v>99.8</v>
          </cell>
          <cell r="G1541">
            <v>100</v>
          </cell>
          <cell r="H1541">
            <v>102.1</v>
          </cell>
          <cell r="I1541">
            <v>353996</v>
          </cell>
          <cell r="J1541">
            <v>35896137.350000001</v>
          </cell>
          <cell r="K1541">
            <v>44816</v>
          </cell>
          <cell r="L1541">
            <v>3495</v>
          </cell>
        </row>
        <row r="1542">
          <cell r="A1542" t="str">
            <v>SDL24BEES</v>
          </cell>
          <cell r="B1542" t="str">
            <v>EQ</v>
          </cell>
          <cell r="C1542">
            <v>108.8</v>
          </cell>
          <cell r="D1542">
            <v>108.85</v>
          </cell>
          <cell r="E1542">
            <v>108.65</v>
          </cell>
          <cell r="F1542">
            <v>108.83</v>
          </cell>
          <cell r="G1542">
            <v>108.83</v>
          </cell>
          <cell r="H1542">
            <v>108.66</v>
          </cell>
          <cell r="I1542">
            <v>69</v>
          </cell>
          <cell r="J1542">
            <v>7503.38</v>
          </cell>
          <cell r="K1542">
            <v>44816</v>
          </cell>
          <cell r="L1542">
            <v>11</v>
          </cell>
        </row>
        <row r="1543">
          <cell r="A1543" t="str">
            <v>SDL26BEES</v>
          </cell>
          <cell r="B1543" t="str">
            <v>EQ</v>
          </cell>
          <cell r="C1543">
            <v>108.3</v>
          </cell>
          <cell r="D1543">
            <v>108.3</v>
          </cell>
          <cell r="E1543">
            <v>108.1</v>
          </cell>
          <cell r="F1543">
            <v>108.25</v>
          </cell>
          <cell r="G1543">
            <v>108.3</v>
          </cell>
          <cell r="H1543">
            <v>108.17</v>
          </cell>
          <cell r="I1543">
            <v>549</v>
          </cell>
          <cell r="J1543">
            <v>59377.7</v>
          </cell>
          <cell r="K1543">
            <v>44816</v>
          </cell>
          <cell r="L1543">
            <v>22</v>
          </cell>
        </row>
        <row r="1544">
          <cell r="A1544" t="str">
            <v>SEAMECLTD</v>
          </cell>
          <cell r="B1544" t="str">
            <v>EQ</v>
          </cell>
          <cell r="C1544">
            <v>1105.4000000000001</v>
          </cell>
          <cell r="D1544">
            <v>1129.05</v>
          </cell>
          <cell r="E1544">
            <v>1100.55</v>
          </cell>
          <cell r="F1544">
            <v>1117.1500000000001</v>
          </cell>
          <cell r="G1544">
            <v>1116.05</v>
          </cell>
          <cell r="H1544">
            <v>1104.2</v>
          </cell>
          <cell r="I1544">
            <v>5692</v>
          </cell>
          <cell r="J1544">
            <v>6367181.7000000002</v>
          </cell>
          <cell r="K1544">
            <v>44816</v>
          </cell>
          <cell r="L1544">
            <v>285</v>
          </cell>
        </row>
        <row r="1545">
          <cell r="A1545" t="str">
            <v>SECURKLOUD</v>
          </cell>
          <cell r="B1545" t="str">
            <v>BE</v>
          </cell>
          <cell r="C1545">
            <v>68.25</v>
          </cell>
          <cell r="D1545">
            <v>68.25</v>
          </cell>
          <cell r="E1545">
            <v>68.25</v>
          </cell>
          <cell r="F1545">
            <v>68.25</v>
          </cell>
          <cell r="G1545">
            <v>68.25</v>
          </cell>
          <cell r="H1545">
            <v>65</v>
          </cell>
          <cell r="I1545">
            <v>12067</v>
          </cell>
          <cell r="J1545">
            <v>823572.75</v>
          </cell>
          <cell r="K1545">
            <v>44816</v>
          </cell>
          <cell r="L1545">
            <v>61</v>
          </cell>
        </row>
        <row r="1546">
          <cell r="A1546" t="str">
            <v>SEJALLTD</v>
          </cell>
          <cell r="B1546" t="str">
            <v>BE</v>
          </cell>
          <cell r="C1546">
            <v>208</v>
          </cell>
          <cell r="D1546">
            <v>210.8</v>
          </cell>
          <cell r="E1546">
            <v>196.75</v>
          </cell>
          <cell r="F1546">
            <v>208.95</v>
          </cell>
          <cell r="G1546">
            <v>210.8</v>
          </cell>
          <cell r="H1546">
            <v>200.8</v>
          </cell>
          <cell r="I1546">
            <v>4054</v>
          </cell>
          <cell r="J1546">
            <v>833891.35</v>
          </cell>
          <cell r="K1546">
            <v>44816</v>
          </cell>
          <cell r="L1546">
            <v>155</v>
          </cell>
        </row>
        <row r="1547">
          <cell r="A1547" t="str">
            <v>SELAN</v>
          </cell>
          <cell r="B1547" t="str">
            <v>EQ</v>
          </cell>
          <cell r="C1547">
            <v>279.39999999999998</v>
          </cell>
          <cell r="D1547">
            <v>333</v>
          </cell>
          <cell r="E1547">
            <v>276</v>
          </cell>
          <cell r="F1547">
            <v>323.85000000000002</v>
          </cell>
          <cell r="G1547">
            <v>320.2</v>
          </cell>
          <cell r="H1547">
            <v>278.3</v>
          </cell>
          <cell r="I1547">
            <v>1594874</v>
          </cell>
          <cell r="J1547">
            <v>494455571.19999999</v>
          </cell>
          <cell r="K1547">
            <v>44816</v>
          </cell>
          <cell r="L1547">
            <v>25357</v>
          </cell>
        </row>
        <row r="1548">
          <cell r="A1548" t="str">
            <v>SELMC</v>
          </cell>
          <cell r="B1548" t="str">
            <v>BE</v>
          </cell>
          <cell r="C1548">
            <v>745</v>
          </cell>
          <cell r="D1548">
            <v>745</v>
          </cell>
          <cell r="E1548">
            <v>745</v>
          </cell>
          <cell r="F1548">
            <v>745</v>
          </cell>
          <cell r="G1548">
            <v>745</v>
          </cell>
          <cell r="H1548">
            <v>784.2</v>
          </cell>
          <cell r="I1548">
            <v>209</v>
          </cell>
          <cell r="J1548">
            <v>155705</v>
          </cell>
          <cell r="K1548">
            <v>44816</v>
          </cell>
          <cell r="L1548">
            <v>59</v>
          </cell>
        </row>
        <row r="1549">
          <cell r="A1549" t="str">
            <v>SEPC</v>
          </cell>
          <cell r="B1549" t="str">
            <v>EQ</v>
          </cell>
          <cell r="C1549">
            <v>9.1999999999999993</v>
          </cell>
          <cell r="D1549">
            <v>9.25</v>
          </cell>
          <cell r="E1549">
            <v>8.9</v>
          </cell>
          <cell r="F1549">
            <v>9.0500000000000007</v>
          </cell>
          <cell r="G1549">
            <v>9</v>
          </cell>
          <cell r="H1549">
            <v>8.9</v>
          </cell>
          <cell r="I1549">
            <v>398452</v>
          </cell>
          <cell r="J1549">
            <v>3611108.65</v>
          </cell>
          <cell r="K1549">
            <v>44816</v>
          </cell>
          <cell r="L1549">
            <v>528</v>
          </cell>
        </row>
        <row r="1550">
          <cell r="A1550" t="str">
            <v>SEPOWER</v>
          </cell>
          <cell r="B1550" t="str">
            <v>EQ</v>
          </cell>
          <cell r="C1550">
            <v>22.35</v>
          </cell>
          <cell r="D1550">
            <v>22.35</v>
          </cell>
          <cell r="E1550">
            <v>22.35</v>
          </cell>
          <cell r="F1550">
            <v>22.35</v>
          </cell>
          <cell r="G1550">
            <v>22.35</v>
          </cell>
          <cell r="H1550">
            <v>23.5</v>
          </cell>
          <cell r="I1550">
            <v>25002</v>
          </cell>
          <cell r="J1550">
            <v>558794.69999999995</v>
          </cell>
          <cell r="K1550">
            <v>44816</v>
          </cell>
          <cell r="L1550">
            <v>153</v>
          </cell>
        </row>
        <row r="1551">
          <cell r="A1551" t="str">
            <v>SEQUENT</v>
          </cell>
          <cell r="B1551" t="str">
            <v>EQ</v>
          </cell>
          <cell r="C1551">
            <v>116.8</v>
          </cell>
          <cell r="D1551">
            <v>117.8</v>
          </cell>
          <cell r="E1551">
            <v>115.55</v>
          </cell>
          <cell r="F1551">
            <v>116.1</v>
          </cell>
          <cell r="G1551">
            <v>116.2</v>
          </cell>
          <cell r="H1551">
            <v>116</v>
          </cell>
          <cell r="I1551">
            <v>454465</v>
          </cell>
          <cell r="J1551">
            <v>52897370.149999999</v>
          </cell>
          <cell r="K1551">
            <v>44816</v>
          </cell>
          <cell r="L1551">
            <v>5899</v>
          </cell>
        </row>
        <row r="1552">
          <cell r="A1552" t="str">
            <v>SERVOTECH</v>
          </cell>
          <cell r="B1552" t="str">
            <v>EQ</v>
          </cell>
          <cell r="C1552">
            <v>137</v>
          </cell>
          <cell r="D1552">
            <v>137</v>
          </cell>
          <cell r="E1552">
            <v>137</v>
          </cell>
          <cell r="F1552">
            <v>137</v>
          </cell>
          <cell r="G1552">
            <v>137</v>
          </cell>
          <cell r="H1552">
            <v>130.5</v>
          </cell>
          <cell r="I1552">
            <v>22705</v>
          </cell>
          <cell r="J1552">
            <v>3110585</v>
          </cell>
          <cell r="K1552">
            <v>44816</v>
          </cell>
          <cell r="L1552">
            <v>74</v>
          </cell>
        </row>
        <row r="1553">
          <cell r="A1553" t="str">
            <v>SESHAPAPER</v>
          </cell>
          <cell r="B1553" t="str">
            <v>EQ</v>
          </cell>
          <cell r="C1553">
            <v>292.89999999999998</v>
          </cell>
          <cell r="D1553">
            <v>295.75</v>
          </cell>
          <cell r="E1553">
            <v>281.5</v>
          </cell>
          <cell r="F1553">
            <v>281.89999999999998</v>
          </cell>
          <cell r="G1553">
            <v>282.89999999999998</v>
          </cell>
          <cell r="H1553">
            <v>290.55</v>
          </cell>
          <cell r="I1553">
            <v>176384</v>
          </cell>
          <cell r="J1553">
            <v>50315939</v>
          </cell>
          <cell r="K1553">
            <v>44816</v>
          </cell>
          <cell r="L1553">
            <v>4096</v>
          </cell>
        </row>
        <row r="1554">
          <cell r="A1554" t="str">
            <v>SETCO</v>
          </cell>
          <cell r="B1554" t="str">
            <v>EQ</v>
          </cell>
          <cell r="C1554">
            <v>13.05</v>
          </cell>
          <cell r="D1554">
            <v>13.1</v>
          </cell>
          <cell r="E1554">
            <v>12.5</v>
          </cell>
          <cell r="F1554">
            <v>12.65</v>
          </cell>
          <cell r="G1554">
            <v>12.65</v>
          </cell>
          <cell r="H1554">
            <v>12.9</v>
          </cell>
          <cell r="I1554">
            <v>216658</v>
          </cell>
          <cell r="J1554">
            <v>2752868</v>
          </cell>
          <cell r="K1554">
            <v>44816</v>
          </cell>
          <cell r="L1554">
            <v>703</v>
          </cell>
        </row>
        <row r="1555">
          <cell r="A1555" t="str">
            <v>SETF10GILT</v>
          </cell>
          <cell r="B1555" t="str">
            <v>EQ</v>
          </cell>
          <cell r="C1555">
            <v>205</v>
          </cell>
          <cell r="D1555">
            <v>205</v>
          </cell>
          <cell r="E1555">
            <v>205</v>
          </cell>
          <cell r="F1555">
            <v>205</v>
          </cell>
          <cell r="G1555">
            <v>205</v>
          </cell>
          <cell r="H1555">
            <v>205.1</v>
          </cell>
          <cell r="I1555">
            <v>157</v>
          </cell>
          <cell r="J1555">
            <v>32185</v>
          </cell>
          <cell r="K1555">
            <v>44816</v>
          </cell>
          <cell r="L1555">
            <v>10</v>
          </cell>
        </row>
        <row r="1556">
          <cell r="A1556" t="str">
            <v>SETFGOLD</v>
          </cell>
          <cell r="B1556" t="str">
            <v>EQ</v>
          </cell>
          <cell r="C1556">
            <v>44.79</v>
          </cell>
          <cell r="D1556">
            <v>44.79</v>
          </cell>
          <cell r="E1556">
            <v>44.44</v>
          </cell>
          <cell r="F1556">
            <v>44.64</v>
          </cell>
          <cell r="G1556">
            <v>44.75</v>
          </cell>
          <cell r="H1556">
            <v>44.82</v>
          </cell>
          <cell r="I1556">
            <v>1269775</v>
          </cell>
          <cell r="J1556">
            <v>56697060.240000002</v>
          </cell>
          <cell r="K1556">
            <v>44816</v>
          </cell>
          <cell r="L1556">
            <v>2465</v>
          </cell>
        </row>
        <row r="1557">
          <cell r="A1557" t="str">
            <v>SETFNIF50</v>
          </cell>
          <cell r="B1557" t="str">
            <v>EQ</v>
          </cell>
          <cell r="C1557">
            <v>184.69</v>
          </cell>
          <cell r="D1557">
            <v>185.45</v>
          </cell>
          <cell r="E1557">
            <v>184.28</v>
          </cell>
          <cell r="F1557">
            <v>185</v>
          </cell>
          <cell r="G1557">
            <v>185</v>
          </cell>
          <cell r="H1557">
            <v>184.04</v>
          </cell>
          <cell r="I1557">
            <v>280236</v>
          </cell>
          <cell r="J1557">
            <v>51848665.219999999</v>
          </cell>
          <cell r="K1557">
            <v>44816</v>
          </cell>
          <cell r="L1557">
            <v>2275</v>
          </cell>
        </row>
        <row r="1558">
          <cell r="A1558" t="str">
            <v>SETFNIFBK</v>
          </cell>
          <cell r="B1558" t="str">
            <v>EQ</v>
          </cell>
          <cell r="C1558">
            <v>407</v>
          </cell>
          <cell r="D1558">
            <v>408.31</v>
          </cell>
          <cell r="E1558">
            <v>405.21</v>
          </cell>
          <cell r="F1558">
            <v>406.87</v>
          </cell>
          <cell r="G1558">
            <v>406.9</v>
          </cell>
          <cell r="H1558">
            <v>405.37</v>
          </cell>
          <cell r="I1558">
            <v>532930</v>
          </cell>
          <cell r="J1558">
            <v>216864450.91</v>
          </cell>
          <cell r="K1558">
            <v>44816</v>
          </cell>
          <cell r="L1558">
            <v>1091</v>
          </cell>
        </row>
        <row r="1559">
          <cell r="A1559" t="str">
            <v>SETFNN50</v>
          </cell>
          <cell r="B1559" t="str">
            <v>EQ</v>
          </cell>
          <cell r="C1559">
            <v>464.09</v>
          </cell>
          <cell r="D1559">
            <v>468.02</v>
          </cell>
          <cell r="E1559">
            <v>461.9</v>
          </cell>
          <cell r="F1559">
            <v>467.55</v>
          </cell>
          <cell r="G1559">
            <v>467.54</v>
          </cell>
          <cell r="H1559">
            <v>462.11</v>
          </cell>
          <cell r="I1559">
            <v>10452</v>
          </cell>
          <cell r="J1559">
            <v>4865492.6399999997</v>
          </cell>
          <cell r="K1559">
            <v>44816</v>
          </cell>
          <cell r="L1559">
            <v>1194</v>
          </cell>
        </row>
        <row r="1560">
          <cell r="A1560" t="str">
            <v>SETUINFRA</v>
          </cell>
          <cell r="B1560" t="str">
            <v>EQ</v>
          </cell>
          <cell r="C1560">
            <v>2.1</v>
          </cell>
          <cell r="D1560">
            <v>2.1</v>
          </cell>
          <cell r="E1560">
            <v>2</v>
          </cell>
          <cell r="F1560">
            <v>2.0499999999999998</v>
          </cell>
          <cell r="G1560">
            <v>2.0499999999999998</v>
          </cell>
          <cell r="H1560">
            <v>2.0499999999999998</v>
          </cell>
          <cell r="I1560">
            <v>151712</v>
          </cell>
          <cell r="J1560">
            <v>307543.7</v>
          </cell>
          <cell r="K1560">
            <v>44816</v>
          </cell>
          <cell r="L1560">
            <v>176</v>
          </cell>
        </row>
        <row r="1561">
          <cell r="A1561" t="str">
            <v>SEYAIND</v>
          </cell>
          <cell r="B1561" t="str">
            <v>BE</v>
          </cell>
          <cell r="C1561">
            <v>30.45</v>
          </cell>
          <cell r="D1561">
            <v>33.65</v>
          </cell>
          <cell r="E1561">
            <v>30.45</v>
          </cell>
          <cell r="F1561">
            <v>33.15</v>
          </cell>
          <cell r="G1561">
            <v>33.65</v>
          </cell>
          <cell r="H1561">
            <v>32.049999999999997</v>
          </cell>
          <cell r="I1561">
            <v>73840</v>
          </cell>
          <cell r="J1561">
            <v>2348213.7000000002</v>
          </cell>
          <cell r="K1561">
            <v>44816</v>
          </cell>
          <cell r="L1561">
            <v>299</v>
          </cell>
        </row>
        <row r="1562">
          <cell r="A1562" t="str">
            <v>SFL</v>
          </cell>
          <cell r="B1562" t="str">
            <v>EQ</v>
          </cell>
          <cell r="C1562">
            <v>3088.4</v>
          </cell>
          <cell r="D1562">
            <v>3111.7</v>
          </cell>
          <cell r="E1562">
            <v>3060</v>
          </cell>
          <cell r="F1562">
            <v>3073.75</v>
          </cell>
          <cell r="G1562">
            <v>3080</v>
          </cell>
          <cell r="H1562">
            <v>3073</v>
          </cell>
          <cell r="I1562">
            <v>10845</v>
          </cell>
          <cell r="J1562">
            <v>33413455.699999999</v>
          </cell>
          <cell r="K1562">
            <v>44816</v>
          </cell>
          <cell r="L1562">
            <v>3796</v>
          </cell>
        </row>
        <row r="1563">
          <cell r="A1563" t="str">
            <v>SGIL</v>
          </cell>
          <cell r="B1563" t="str">
            <v>EQ</v>
          </cell>
          <cell r="C1563">
            <v>162.65</v>
          </cell>
          <cell r="D1563">
            <v>163.4</v>
          </cell>
          <cell r="E1563">
            <v>155.15</v>
          </cell>
          <cell r="F1563">
            <v>158.1</v>
          </cell>
          <cell r="G1563">
            <v>157</v>
          </cell>
          <cell r="H1563">
            <v>159.55000000000001</v>
          </cell>
          <cell r="I1563">
            <v>10045</v>
          </cell>
          <cell r="J1563">
            <v>1599076.6</v>
          </cell>
          <cell r="K1563">
            <v>44816</v>
          </cell>
          <cell r="L1563">
            <v>484</v>
          </cell>
        </row>
        <row r="1564">
          <cell r="A1564" t="str">
            <v>SGL</v>
          </cell>
          <cell r="B1564" t="str">
            <v>EQ</v>
          </cell>
          <cell r="C1564">
            <v>27</v>
          </cell>
          <cell r="D1564">
            <v>27</v>
          </cell>
          <cell r="E1564">
            <v>25.5</v>
          </cell>
          <cell r="F1564">
            <v>25.8</v>
          </cell>
          <cell r="G1564">
            <v>25.6</v>
          </cell>
          <cell r="H1564">
            <v>26.75</v>
          </cell>
          <cell r="I1564">
            <v>16186</v>
          </cell>
          <cell r="J1564">
            <v>419622.15</v>
          </cell>
          <cell r="K1564">
            <v>44816</v>
          </cell>
          <cell r="L1564">
            <v>104</v>
          </cell>
        </row>
        <row r="1565">
          <cell r="A1565" t="str">
            <v>SHAHALLOYS</v>
          </cell>
          <cell r="B1565" t="str">
            <v>EQ</v>
          </cell>
          <cell r="C1565">
            <v>52.85</v>
          </cell>
          <cell r="D1565">
            <v>53.25</v>
          </cell>
          <cell r="E1565">
            <v>50.85</v>
          </cell>
          <cell r="F1565">
            <v>51.8</v>
          </cell>
          <cell r="G1565">
            <v>51.8</v>
          </cell>
          <cell r="H1565">
            <v>51.65</v>
          </cell>
          <cell r="I1565">
            <v>34477</v>
          </cell>
          <cell r="J1565">
            <v>1783264.5</v>
          </cell>
          <cell r="K1565">
            <v>44816</v>
          </cell>
          <cell r="L1565">
            <v>575</v>
          </cell>
        </row>
        <row r="1566">
          <cell r="A1566" t="str">
            <v>SHAILY</v>
          </cell>
          <cell r="B1566" t="str">
            <v>EQ</v>
          </cell>
          <cell r="C1566">
            <v>1959.95</v>
          </cell>
          <cell r="D1566">
            <v>1966.6</v>
          </cell>
          <cell r="E1566">
            <v>1936</v>
          </cell>
          <cell r="F1566">
            <v>1952.75</v>
          </cell>
          <cell r="G1566">
            <v>1950</v>
          </cell>
          <cell r="H1566">
            <v>1959.95</v>
          </cell>
          <cell r="I1566">
            <v>2120</v>
          </cell>
          <cell r="J1566">
            <v>4145560.95</v>
          </cell>
          <cell r="K1566">
            <v>44816</v>
          </cell>
          <cell r="L1566">
            <v>212</v>
          </cell>
        </row>
        <row r="1567">
          <cell r="A1567" t="str">
            <v>SHAKTIPUMP</v>
          </cell>
          <cell r="B1567" t="str">
            <v>EQ</v>
          </cell>
          <cell r="C1567">
            <v>583</v>
          </cell>
          <cell r="D1567">
            <v>598</v>
          </cell>
          <cell r="E1567">
            <v>572</v>
          </cell>
          <cell r="F1567">
            <v>576.5</v>
          </cell>
          <cell r="G1567">
            <v>578.45000000000005</v>
          </cell>
          <cell r="H1567">
            <v>562.75</v>
          </cell>
          <cell r="I1567">
            <v>154812</v>
          </cell>
          <cell r="J1567">
            <v>89998145.25</v>
          </cell>
          <cell r="K1567">
            <v>44816</v>
          </cell>
          <cell r="L1567">
            <v>6251</v>
          </cell>
        </row>
        <row r="1568">
          <cell r="A1568" t="str">
            <v>SHALBY</v>
          </cell>
          <cell r="B1568" t="str">
            <v>EQ</v>
          </cell>
          <cell r="C1568">
            <v>134.94999999999999</v>
          </cell>
          <cell r="D1568">
            <v>134.94999999999999</v>
          </cell>
          <cell r="E1568">
            <v>131.35</v>
          </cell>
          <cell r="F1568">
            <v>133</v>
          </cell>
          <cell r="G1568">
            <v>131.55000000000001</v>
          </cell>
          <cell r="H1568">
            <v>133.05000000000001</v>
          </cell>
          <cell r="I1568">
            <v>71043</v>
          </cell>
          <cell r="J1568">
            <v>9508002.9000000004</v>
          </cell>
          <cell r="K1568">
            <v>44816</v>
          </cell>
          <cell r="L1568">
            <v>1053</v>
          </cell>
        </row>
        <row r="1569">
          <cell r="A1569" t="str">
            <v>SHALPAINTS</v>
          </cell>
          <cell r="B1569" t="str">
            <v>EQ</v>
          </cell>
          <cell r="C1569">
            <v>173.1</v>
          </cell>
          <cell r="D1569">
            <v>173.95</v>
          </cell>
          <cell r="E1569">
            <v>168.65</v>
          </cell>
          <cell r="F1569">
            <v>169.35</v>
          </cell>
          <cell r="G1569">
            <v>169.2</v>
          </cell>
          <cell r="H1569">
            <v>171.15</v>
          </cell>
          <cell r="I1569">
            <v>72080</v>
          </cell>
          <cell r="J1569">
            <v>12321501.15</v>
          </cell>
          <cell r="K1569">
            <v>44816</v>
          </cell>
          <cell r="L1569">
            <v>1482</v>
          </cell>
        </row>
        <row r="1570">
          <cell r="A1570" t="str">
            <v>SHANKARA</v>
          </cell>
          <cell r="B1570" t="str">
            <v>EQ</v>
          </cell>
          <cell r="C1570">
            <v>747.85</v>
          </cell>
          <cell r="D1570">
            <v>764</v>
          </cell>
          <cell r="E1570">
            <v>705.5</v>
          </cell>
          <cell r="F1570">
            <v>749.9</v>
          </cell>
          <cell r="G1570">
            <v>750</v>
          </cell>
          <cell r="H1570">
            <v>750.5</v>
          </cell>
          <cell r="I1570">
            <v>156796</v>
          </cell>
          <cell r="J1570">
            <v>118421813.95</v>
          </cell>
          <cell r="K1570">
            <v>44816</v>
          </cell>
          <cell r="L1570">
            <v>2321</v>
          </cell>
        </row>
        <row r="1571">
          <cell r="A1571" t="str">
            <v>SHANTI</v>
          </cell>
          <cell r="B1571" t="str">
            <v>BE</v>
          </cell>
          <cell r="C1571">
            <v>22.1</v>
          </cell>
          <cell r="D1571">
            <v>22.7</v>
          </cell>
          <cell r="E1571">
            <v>21.9</v>
          </cell>
          <cell r="F1571">
            <v>22.05</v>
          </cell>
          <cell r="G1571">
            <v>22.05</v>
          </cell>
          <cell r="H1571">
            <v>22.05</v>
          </cell>
          <cell r="I1571">
            <v>6922</v>
          </cell>
          <cell r="J1571">
            <v>153379.65</v>
          </cell>
          <cell r="K1571">
            <v>44816</v>
          </cell>
          <cell r="L1571">
            <v>43</v>
          </cell>
        </row>
        <row r="1572">
          <cell r="A1572" t="str">
            <v>SHANTIGEAR</v>
          </cell>
          <cell r="B1572" t="str">
            <v>EQ</v>
          </cell>
          <cell r="C1572">
            <v>314.8</v>
          </cell>
          <cell r="D1572">
            <v>316.39999999999998</v>
          </cell>
          <cell r="E1572">
            <v>309.75</v>
          </cell>
          <cell r="F1572">
            <v>310.2</v>
          </cell>
          <cell r="G1572">
            <v>310.60000000000002</v>
          </cell>
          <cell r="H1572">
            <v>312.64999999999998</v>
          </cell>
          <cell r="I1572">
            <v>93255</v>
          </cell>
          <cell r="J1572">
            <v>29051048.699999999</v>
          </cell>
          <cell r="K1572">
            <v>44816</v>
          </cell>
          <cell r="L1572">
            <v>2743</v>
          </cell>
        </row>
        <row r="1573">
          <cell r="A1573" t="str">
            <v>SHARDACROP</v>
          </cell>
          <cell r="B1573" t="str">
            <v>EQ</v>
          </cell>
          <cell r="C1573">
            <v>515.04999999999995</v>
          </cell>
          <cell r="D1573">
            <v>521.70000000000005</v>
          </cell>
          <cell r="E1573">
            <v>515.04999999999995</v>
          </cell>
          <cell r="F1573">
            <v>518.85</v>
          </cell>
          <cell r="G1573">
            <v>520.5</v>
          </cell>
          <cell r="H1573">
            <v>514.75</v>
          </cell>
          <cell r="I1573">
            <v>64949</v>
          </cell>
          <cell r="J1573">
            <v>33662414.350000001</v>
          </cell>
          <cell r="K1573">
            <v>44816</v>
          </cell>
          <cell r="L1573">
            <v>3182</v>
          </cell>
        </row>
        <row r="1574">
          <cell r="A1574" t="str">
            <v>SHARDAMOTR</v>
          </cell>
          <cell r="B1574" t="str">
            <v>EQ</v>
          </cell>
          <cell r="C1574">
            <v>875</v>
          </cell>
          <cell r="D1574">
            <v>879.8</v>
          </cell>
          <cell r="E1574">
            <v>846.75</v>
          </cell>
          <cell r="F1574">
            <v>852.35</v>
          </cell>
          <cell r="G1574">
            <v>851.9</v>
          </cell>
          <cell r="H1574">
            <v>871.4</v>
          </cell>
          <cell r="I1574">
            <v>47854</v>
          </cell>
          <cell r="J1574">
            <v>41063302.899999999</v>
          </cell>
          <cell r="K1574">
            <v>44816</v>
          </cell>
          <cell r="L1574">
            <v>3489</v>
          </cell>
        </row>
        <row r="1575">
          <cell r="A1575" t="str">
            <v>SHAREINDIA</v>
          </cell>
          <cell r="B1575" t="str">
            <v>EQ</v>
          </cell>
          <cell r="C1575">
            <v>1157.95</v>
          </cell>
          <cell r="D1575">
            <v>1160</v>
          </cell>
          <cell r="E1575">
            <v>1135</v>
          </cell>
          <cell r="F1575">
            <v>1144.0999999999999</v>
          </cell>
          <cell r="G1575">
            <v>1145</v>
          </cell>
          <cell r="H1575">
            <v>1146.3</v>
          </cell>
          <cell r="I1575">
            <v>74206</v>
          </cell>
          <cell r="J1575">
            <v>85229506.650000006</v>
          </cell>
          <cell r="K1575">
            <v>44816</v>
          </cell>
          <cell r="L1575">
            <v>3903</v>
          </cell>
        </row>
        <row r="1576">
          <cell r="A1576" t="str">
            <v>SHARIABEES</v>
          </cell>
          <cell r="B1576" t="str">
            <v>EQ</v>
          </cell>
          <cell r="C1576">
            <v>419.98</v>
          </cell>
          <cell r="D1576">
            <v>423.49</v>
          </cell>
          <cell r="E1576">
            <v>414.11</v>
          </cell>
          <cell r="F1576">
            <v>418.98</v>
          </cell>
          <cell r="G1576">
            <v>417.83</v>
          </cell>
          <cell r="H1576">
            <v>413.96</v>
          </cell>
          <cell r="I1576">
            <v>3464</v>
          </cell>
          <cell r="J1576">
            <v>1453311.68</v>
          </cell>
          <cell r="K1576">
            <v>44816</v>
          </cell>
          <cell r="L1576">
            <v>125</v>
          </cell>
        </row>
        <row r="1577">
          <cell r="A1577" t="str">
            <v>SHEMAROO</v>
          </cell>
          <cell r="B1577" t="str">
            <v>EQ</v>
          </cell>
          <cell r="C1577">
            <v>134</v>
          </cell>
          <cell r="D1577">
            <v>137.19999999999999</v>
          </cell>
          <cell r="E1577">
            <v>132</v>
          </cell>
          <cell r="F1577">
            <v>132.75</v>
          </cell>
          <cell r="G1577">
            <v>132</v>
          </cell>
          <cell r="H1577">
            <v>133.6</v>
          </cell>
          <cell r="I1577">
            <v>24343</v>
          </cell>
          <cell r="J1577">
            <v>3277905.8</v>
          </cell>
          <cell r="K1577">
            <v>44816</v>
          </cell>
          <cell r="L1577">
            <v>860</v>
          </cell>
        </row>
        <row r="1578">
          <cell r="A1578" t="str">
            <v>SHILPAMED</v>
          </cell>
          <cell r="B1578" t="str">
            <v>EQ</v>
          </cell>
          <cell r="C1578">
            <v>409.4</v>
          </cell>
          <cell r="D1578">
            <v>412.9</v>
          </cell>
          <cell r="E1578">
            <v>392.1</v>
          </cell>
          <cell r="F1578">
            <v>394.65</v>
          </cell>
          <cell r="G1578">
            <v>395.95</v>
          </cell>
          <cell r="H1578">
            <v>406.1</v>
          </cell>
          <cell r="I1578">
            <v>276388</v>
          </cell>
          <cell r="J1578">
            <v>110420434.34999999</v>
          </cell>
          <cell r="K1578">
            <v>44816</v>
          </cell>
          <cell r="L1578">
            <v>5589</v>
          </cell>
        </row>
        <row r="1579">
          <cell r="A1579" t="str">
            <v>SHIVALIK</v>
          </cell>
          <cell r="B1579" t="str">
            <v>EQ</v>
          </cell>
          <cell r="C1579">
            <v>933.5</v>
          </cell>
          <cell r="D1579">
            <v>980</v>
          </cell>
          <cell r="E1579">
            <v>933.5</v>
          </cell>
          <cell r="F1579">
            <v>941.9</v>
          </cell>
          <cell r="G1579">
            <v>939</v>
          </cell>
          <cell r="H1579">
            <v>942.65</v>
          </cell>
          <cell r="I1579">
            <v>9735</v>
          </cell>
          <cell r="J1579">
            <v>9308962.4499999993</v>
          </cell>
          <cell r="K1579">
            <v>44816</v>
          </cell>
          <cell r="L1579">
            <v>1178</v>
          </cell>
        </row>
        <row r="1580">
          <cell r="A1580" t="str">
            <v>SHIVAMAUTO</v>
          </cell>
          <cell r="B1580" t="str">
            <v>EQ</v>
          </cell>
          <cell r="C1580">
            <v>45</v>
          </cell>
          <cell r="D1580">
            <v>45.3</v>
          </cell>
          <cell r="E1580">
            <v>43.75</v>
          </cell>
          <cell r="F1580">
            <v>43.8</v>
          </cell>
          <cell r="G1580">
            <v>43.8</v>
          </cell>
          <cell r="H1580">
            <v>44</v>
          </cell>
          <cell r="I1580">
            <v>491598</v>
          </cell>
          <cell r="J1580">
            <v>21927832.149999999</v>
          </cell>
          <cell r="K1580">
            <v>44816</v>
          </cell>
          <cell r="L1580">
            <v>1059</v>
          </cell>
        </row>
        <row r="1581">
          <cell r="A1581" t="str">
            <v>SHIVAMILLS</v>
          </cell>
          <cell r="B1581" t="str">
            <v>EQ</v>
          </cell>
          <cell r="C1581">
            <v>131.30000000000001</v>
          </cell>
          <cell r="D1581">
            <v>134.69999999999999</v>
          </cell>
          <cell r="E1581">
            <v>130.1</v>
          </cell>
          <cell r="F1581">
            <v>130.55000000000001</v>
          </cell>
          <cell r="G1581">
            <v>130.30000000000001</v>
          </cell>
          <cell r="H1581">
            <v>132.1</v>
          </cell>
          <cell r="I1581">
            <v>27683</v>
          </cell>
          <cell r="J1581">
            <v>3630588.1</v>
          </cell>
          <cell r="K1581">
            <v>44816</v>
          </cell>
          <cell r="L1581">
            <v>568</v>
          </cell>
        </row>
        <row r="1582">
          <cell r="A1582" t="str">
            <v>SHIVATEX</v>
          </cell>
          <cell r="B1582" t="str">
            <v>EQ</v>
          </cell>
          <cell r="C1582">
            <v>167.35</v>
          </cell>
          <cell r="D1582">
            <v>168.3</v>
          </cell>
          <cell r="E1582">
            <v>163</v>
          </cell>
          <cell r="F1582">
            <v>163.80000000000001</v>
          </cell>
          <cell r="G1582">
            <v>164.8</v>
          </cell>
          <cell r="H1582">
            <v>166.05</v>
          </cell>
          <cell r="I1582">
            <v>7908</v>
          </cell>
          <cell r="J1582">
            <v>1306907.7</v>
          </cell>
          <cell r="K1582">
            <v>44816</v>
          </cell>
          <cell r="L1582">
            <v>291</v>
          </cell>
        </row>
        <row r="1583">
          <cell r="A1583" t="str">
            <v>SHK</v>
          </cell>
          <cell r="B1583" t="str">
            <v>EQ</v>
          </cell>
          <cell r="C1583">
            <v>151.44999999999999</v>
          </cell>
          <cell r="D1583">
            <v>151.44999999999999</v>
          </cell>
          <cell r="E1583">
            <v>147</v>
          </cell>
          <cell r="F1583">
            <v>147.75</v>
          </cell>
          <cell r="G1583">
            <v>148.75</v>
          </cell>
          <cell r="H1583">
            <v>149.65</v>
          </cell>
          <cell r="I1583">
            <v>114979</v>
          </cell>
          <cell r="J1583">
            <v>17095257.149999999</v>
          </cell>
          <cell r="K1583">
            <v>44816</v>
          </cell>
          <cell r="L1583">
            <v>1323</v>
          </cell>
        </row>
        <row r="1584">
          <cell r="A1584" t="str">
            <v>SHOPERSTOP</v>
          </cell>
          <cell r="B1584" t="str">
            <v>EQ</v>
          </cell>
          <cell r="C1584">
            <v>675.9</v>
          </cell>
          <cell r="D1584">
            <v>683.5</v>
          </cell>
          <cell r="E1584">
            <v>658</v>
          </cell>
          <cell r="F1584">
            <v>663</v>
          </cell>
          <cell r="G1584">
            <v>660.3</v>
          </cell>
          <cell r="H1584">
            <v>672.25</v>
          </cell>
          <cell r="I1584">
            <v>209587</v>
          </cell>
          <cell r="J1584">
            <v>140196827.59999999</v>
          </cell>
          <cell r="K1584">
            <v>44816</v>
          </cell>
          <cell r="L1584">
            <v>6857</v>
          </cell>
        </row>
        <row r="1585">
          <cell r="A1585" t="str">
            <v>SHRADHA</v>
          </cell>
          <cell r="B1585" t="str">
            <v>EQ</v>
          </cell>
          <cell r="C1585">
            <v>67.8</v>
          </cell>
          <cell r="D1585">
            <v>67.8</v>
          </cell>
          <cell r="E1585">
            <v>58.2</v>
          </cell>
          <cell r="F1585">
            <v>58.85</v>
          </cell>
          <cell r="G1585">
            <v>58.6</v>
          </cell>
          <cell r="H1585">
            <v>64.650000000000006</v>
          </cell>
          <cell r="I1585">
            <v>238871</v>
          </cell>
          <cell r="J1585">
            <v>14895051.85</v>
          </cell>
          <cell r="K1585">
            <v>44816</v>
          </cell>
          <cell r="L1585">
            <v>2656</v>
          </cell>
        </row>
        <row r="1586">
          <cell r="A1586" t="str">
            <v>SHREDIGCEM</v>
          </cell>
          <cell r="B1586" t="str">
            <v>EQ</v>
          </cell>
          <cell r="C1586">
            <v>71.7</v>
          </cell>
          <cell r="D1586">
            <v>71.900000000000006</v>
          </cell>
          <cell r="E1586">
            <v>70.5</v>
          </cell>
          <cell r="F1586">
            <v>70.75</v>
          </cell>
          <cell r="G1586">
            <v>70.75</v>
          </cell>
          <cell r="H1586">
            <v>70.55</v>
          </cell>
          <cell r="I1586">
            <v>207154</v>
          </cell>
          <cell r="J1586">
            <v>14706501.300000001</v>
          </cell>
          <cell r="K1586">
            <v>44816</v>
          </cell>
          <cell r="L1586">
            <v>1843</v>
          </cell>
        </row>
        <row r="1587">
          <cell r="A1587" t="str">
            <v>SHREECEM</v>
          </cell>
          <cell r="B1587" t="str">
            <v>EQ</v>
          </cell>
          <cell r="C1587">
            <v>24599</v>
          </cell>
          <cell r="D1587">
            <v>25000</v>
          </cell>
          <cell r="E1587">
            <v>23903.200000000001</v>
          </cell>
          <cell r="F1587">
            <v>24135.1</v>
          </cell>
          <cell r="G1587">
            <v>24130</v>
          </cell>
          <cell r="H1587">
            <v>24505.599999999999</v>
          </cell>
          <cell r="I1587">
            <v>174699</v>
          </cell>
          <cell r="J1587">
            <v>4240586162.4000001</v>
          </cell>
          <cell r="K1587">
            <v>44816</v>
          </cell>
          <cell r="L1587">
            <v>51464</v>
          </cell>
        </row>
        <row r="1588">
          <cell r="A1588" t="str">
            <v>SHREEPUSHK</v>
          </cell>
          <cell r="B1588" t="str">
            <v>EQ</v>
          </cell>
          <cell r="C1588">
            <v>261.39999999999998</v>
          </cell>
          <cell r="D1588">
            <v>262.45</v>
          </cell>
          <cell r="E1588">
            <v>253.6</v>
          </cell>
          <cell r="F1588">
            <v>256.2</v>
          </cell>
          <cell r="G1588">
            <v>255.5</v>
          </cell>
          <cell r="H1588">
            <v>258.3</v>
          </cell>
          <cell r="I1588">
            <v>65020</v>
          </cell>
          <cell r="J1588">
            <v>16789320.350000001</v>
          </cell>
          <cell r="K1588">
            <v>44816</v>
          </cell>
          <cell r="L1588">
            <v>2042</v>
          </cell>
        </row>
        <row r="1589">
          <cell r="A1589" t="str">
            <v>SHREERAMA</v>
          </cell>
          <cell r="B1589" t="str">
            <v>EQ</v>
          </cell>
          <cell r="C1589">
            <v>16.25</v>
          </cell>
          <cell r="D1589">
            <v>16.75</v>
          </cell>
          <cell r="E1589">
            <v>15.7</v>
          </cell>
          <cell r="F1589">
            <v>15.75</v>
          </cell>
          <cell r="G1589">
            <v>15.8</v>
          </cell>
          <cell r="H1589">
            <v>16.2</v>
          </cell>
          <cell r="I1589">
            <v>107735</v>
          </cell>
          <cell r="J1589">
            <v>1717113.8</v>
          </cell>
          <cell r="K1589">
            <v>44816</v>
          </cell>
          <cell r="L1589">
            <v>384</v>
          </cell>
        </row>
        <row r="1590">
          <cell r="A1590" t="str">
            <v>SHRENIK</v>
          </cell>
          <cell r="B1590" t="str">
            <v>EQ</v>
          </cell>
          <cell r="C1590">
            <v>2.15</v>
          </cell>
          <cell r="D1590">
            <v>2.25</v>
          </cell>
          <cell r="E1590">
            <v>2.15</v>
          </cell>
          <cell r="F1590">
            <v>2.2000000000000002</v>
          </cell>
          <cell r="G1590">
            <v>2.2000000000000002</v>
          </cell>
          <cell r="H1590">
            <v>2.1</v>
          </cell>
          <cell r="I1590">
            <v>2607780</v>
          </cell>
          <cell r="J1590">
            <v>5721177.6500000004</v>
          </cell>
          <cell r="K1590">
            <v>44816</v>
          </cell>
          <cell r="L1590">
            <v>1484</v>
          </cell>
        </row>
        <row r="1591">
          <cell r="A1591" t="str">
            <v>SHREYANIND</v>
          </cell>
          <cell r="B1591" t="str">
            <v>EQ</v>
          </cell>
          <cell r="C1591">
            <v>134.94999999999999</v>
          </cell>
          <cell r="D1591">
            <v>135.94999999999999</v>
          </cell>
          <cell r="E1591">
            <v>133</v>
          </cell>
          <cell r="F1591">
            <v>134.19999999999999</v>
          </cell>
          <cell r="G1591">
            <v>133</v>
          </cell>
          <cell r="H1591">
            <v>134</v>
          </cell>
          <cell r="I1591">
            <v>5465</v>
          </cell>
          <cell r="J1591">
            <v>737766.2</v>
          </cell>
          <cell r="K1591">
            <v>44816</v>
          </cell>
          <cell r="L1591">
            <v>118</v>
          </cell>
        </row>
        <row r="1592">
          <cell r="A1592" t="str">
            <v>SHREYAS</v>
          </cell>
          <cell r="B1592" t="str">
            <v>EQ</v>
          </cell>
          <cell r="C1592">
            <v>380.2</v>
          </cell>
          <cell r="D1592">
            <v>383.8</v>
          </cell>
          <cell r="E1592">
            <v>367.75</v>
          </cell>
          <cell r="F1592">
            <v>369.95</v>
          </cell>
          <cell r="G1592">
            <v>372.5</v>
          </cell>
          <cell r="H1592">
            <v>375.45</v>
          </cell>
          <cell r="I1592">
            <v>83975</v>
          </cell>
          <cell r="J1592">
            <v>31334149.149999999</v>
          </cell>
          <cell r="K1592">
            <v>44816</v>
          </cell>
          <cell r="L1592">
            <v>2896</v>
          </cell>
        </row>
        <row r="1593">
          <cell r="A1593" t="str">
            <v>SHRIPISTON</v>
          </cell>
          <cell r="B1593" t="str">
            <v>BE</v>
          </cell>
          <cell r="C1593">
            <v>848</v>
          </cell>
          <cell r="D1593">
            <v>848</v>
          </cell>
          <cell r="E1593">
            <v>802</v>
          </cell>
          <cell r="F1593">
            <v>803.95</v>
          </cell>
          <cell r="G1593">
            <v>805</v>
          </cell>
          <cell r="H1593">
            <v>810</v>
          </cell>
          <cell r="I1593">
            <v>1263</v>
          </cell>
          <cell r="J1593">
            <v>1023871.3</v>
          </cell>
          <cell r="K1593">
            <v>44816</v>
          </cell>
          <cell r="L1593">
            <v>37</v>
          </cell>
        </row>
        <row r="1594">
          <cell r="A1594" t="str">
            <v>SHRIRAMCIT</v>
          </cell>
          <cell r="B1594" t="str">
            <v>EQ</v>
          </cell>
          <cell r="C1594">
            <v>1922.4</v>
          </cell>
          <cell r="D1594">
            <v>1963</v>
          </cell>
          <cell r="E1594">
            <v>1904.9</v>
          </cell>
          <cell r="F1594">
            <v>1947.25</v>
          </cell>
          <cell r="G1594">
            <v>1948.1</v>
          </cell>
          <cell r="H1594">
            <v>1922</v>
          </cell>
          <cell r="I1594">
            <v>33081</v>
          </cell>
          <cell r="J1594">
            <v>63902344.100000001</v>
          </cell>
          <cell r="K1594">
            <v>44816</v>
          </cell>
          <cell r="L1594">
            <v>2685</v>
          </cell>
        </row>
        <row r="1595">
          <cell r="A1595" t="str">
            <v>SHRIRAMPPS</v>
          </cell>
          <cell r="B1595" t="str">
            <v>EQ</v>
          </cell>
          <cell r="C1595">
            <v>85.6</v>
          </cell>
          <cell r="D1595">
            <v>87.65</v>
          </cell>
          <cell r="E1595">
            <v>84.45</v>
          </cell>
          <cell r="F1595">
            <v>87.15</v>
          </cell>
          <cell r="G1595">
            <v>86.75</v>
          </cell>
          <cell r="H1595">
            <v>84.8</v>
          </cell>
          <cell r="I1595">
            <v>515721</v>
          </cell>
          <cell r="J1595">
            <v>44712941.399999999</v>
          </cell>
          <cell r="K1595">
            <v>44816</v>
          </cell>
          <cell r="L1595">
            <v>4113</v>
          </cell>
        </row>
        <row r="1596">
          <cell r="A1596" t="str">
            <v>SHYAMCENT</v>
          </cell>
          <cell r="B1596" t="str">
            <v>EQ</v>
          </cell>
          <cell r="C1596">
            <v>25.95</v>
          </cell>
          <cell r="D1596">
            <v>26.8</v>
          </cell>
          <cell r="E1596">
            <v>25.2</v>
          </cell>
          <cell r="F1596">
            <v>25.65</v>
          </cell>
          <cell r="G1596">
            <v>25.65</v>
          </cell>
          <cell r="H1596">
            <v>24.8</v>
          </cell>
          <cell r="I1596">
            <v>1492376</v>
          </cell>
          <cell r="J1596">
            <v>38711755.450000003</v>
          </cell>
          <cell r="K1596">
            <v>44816</v>
          </cell>
          <cell r="L1596">
            <v>5690</v>
          </cell>
        </row>
        <row r="1597">
          <cell r="A1597" t="str">
            <v>SHYAMMETL</v>
          </cell>
          <cell r="B1597" t="str">
            <v>EQ</v>
          </cell>
          <cell r="C1597">
            <v>307.45</v>
          </cell>
          <cell r="D1597">
            <v>308.5</v>
          </cell>
          <cell r="E1597">
            <v>301</v>
          </cell>
          <cell r="F1597">
            <v>303</v>
          </cell>
          <cell r="G1597">
            <v>303.75</v>
          </cell>
          <cell r="H1597">
            <v>305.45</v>
          </cell>
          <cell r="I1597">
            <v>227658</v>
          </cell>
          <cell r="J1597">
            <v>69154914.650000006</v>
          </cell>
          <cell r="K1597">
            <v>44816</v>
          </cell>
          <cell r="L1597">
            <v>3697</v>
          </cell>
        </row>
        <row r="1598">
          <cell r="A1598" t="str">
            <v>SHYAMTEL</v>
          </cell>
          <cell r="B1598" t="str">
            <v>BE</v>
          </cell>
          <cell r="C1598">
            <v>13</v>
          </cell>
          <cell r="D1598">
            <v>13</v>
          </cell>
          <cell r="E1598">
            <v>11.85</v>
          </cell>
          <cell r="F1598">
            <v>11.9</v>
          </cell>
          <cell r="G1598">
            <v>11.85</v>
          </cell>
          <cell r="H1598">
            <v>12.45</v>
          </cell>
          <cell r="I1598">
            <v>9966</v>
          </cell>
          <cell r="J1598">
            <v>121686.05</v>
          </cell>
          <cell r="K1598">
            <v>44816</v>
          </cell>
          <cell r="L1598">
            <v>66</v>
          </cell>
        </row>
        <row r="1599">
          <cell r="A1599" t="str">
            <v>SICAL</v>
          </cell>
          <cell r="B1599" t="str">
            <v>BE</v>
          </cell>
          <cell r="C1599">
            <v>9.4499999999999993</v>
          </cell>
          <cell r="D1599">
            <v>9.4499999999999993</v>
          </cell>
          <cell r="E1599">
            <v>9.4499999999999993</v>
          </cell>
          <cell r="F1599">
            <v>9.4499999999999993</v>
          </cell>
          <cell r="G1599">
            <v>9.4499999999999993</v>
          </cell>
          <cell r="H1599">
            <v>9.9</v>
          </cell>
          <cell r="I1599">
            <v>22048</v>
          </cell>
          <cell r="J1599">
            <v>208353.6</v>
          </cell>
          <cell r="K1599">
            <v>44816</v>
          </cell>
          <cell r="L1599">
            <v>57</v>
          </cell>
        </row>
        <row r="1600">
          <cell r="A1600" t="str">
            <v>SIEMENS</v>
          </cell>
          <cell r="B1600" t="str">
            <v>EQ</v>
          </cell>
          <cell r="C1600">
            <v>2902.25</v>
          </cell>
          <cell r="D1600">
            <v>2982</v>
          </cell>
          <cell r="E1600">
            <v>2902.25</v>
          </cell>
          <cell r="F1600">
            <v>2965</v>
          </cell>
          <cell r="G1600">
            <v>2971</v>
          </cell>
          <cell r="H1600">
            <v>2925.15</v>
          </cell>
          <cell r="I1600">
            <v>196959</v>
          </cell>
          <cell r="J1600">
            <v>582014748.45000005</v>
          </cell>
          <cell r="K1600">
            <v>44816</v>
          </cell>
          <cell r="L1600">
            <v>11487</v>
          </cell>
        </row>
        <row r="1601">
          <cell r="A1601" t="str">
            <v>SIGACHI</v>
          </cell>
          <cell r="B1601" t="str">
            <v>EQ</v>
          </cell>
          <cell r="C1601">
            <v>301.5</v>
          </cell>
          <cell r="D1601">
            <v>307</v>
          </cell>
          <cell r="E1601">
            <v>300.10000000000002</v>
          </cell>
          <cell r="F1601">
            <v>302</v>
          </cell>
          <cell r="G1601">
            <v>302</v>
          </cell>
          <cell r="H1601">
            <v>299.7</v>
          </cell>
          <cell r="I1601">
            <v>97737</v>
          </cell>
          <cell r="J1601">
            <v>29705257.350000001</v>
          </cell>
          <cell r="K1601">
            <v>44816</v>
          </cell>
          <cell r="L1601">
            <v>3638</v>
          </cell>
        </row>
        <row r="1602">
          <cell r="A1602" t="str">
            <v>SIGIND</v>
          </cell>
          <cell r="B1602" t="str">
            <v>EQ</v>
          </cell>
          <cell r="C1602">
            <v>43</v>
          </cell>
          <cell r="D1602">
            <v>46.5</v>
          </cell>
          <cell r="E1602">
            <v>42.4</v>
          </cell>
          <cell r="F1602">
            <v>45.15</v>
          </cell>
          <cell r="G1602">
            <v>45.3</v>
          </cell>
          <cell r="H1602">
            <v>42.6</v>
          </cell>
          <cell r="I1602">
            <v>178997</v>
          </cell>
          <cell r="J1602">
            <v>8040278.3499999996</v>
          </cell>
          <cell r="K1602">
            <v>44816</v>
          </cell>
          <cell r="L1602">
            <v>1372</v>
          </cell>
        </row>
        <row r="1603">
          <cell r="A1603" t="str">
            <v>SIKKO</v>
          </cell>
          <cell r="B1603" t="str">
            <v>EQ</v>
          </cell>
          <cell r="C1603">
            <v>124.8</v>
          </cell>
          <cell r="D1603">
            <v>124.8</v>
          </cell>
          <cell r="E1603">
            <v>115.25</v>
          </cell>
          <cell r="F1603">
            <v>124.8</v>
          </cell>
          <cell r="G1603">
            <v>124.8</v>
          </cell>
          <cell r="H1603">
            <v>118.9</v>
          </cell>
          <cell r="I1603">
            <v>238426</v>
          </cell>
          <cell r="J1603">
            <v>29338434.800000001</v>
          </cell>
          <cell r="K1603">
            <v>44816</v>
          </cell>
          <cell r="L1603">
            <v>2884</v>
          </cell>
        </row>
        <row r="1604">
          <cell r="A1604" t="str">
            <v>SIL</v>
          </cell>
          <cell r="B1604" t="str">
            <v>BE</v>
          </cell>
          <cell r="C1604">
            <v>24.95</v>
          </cell>
          <cell r="D1604">
            <v>24.95</v>
          </cell>
          <cell r="E1604">
            <v>23.75</v>
          </cell>
          <cell r="F1604">
            <v>24.25</v>
          </cell>
          <cell r="G1604">
            <v>24.35</v>
          </cell>
          <cell r="H1604">
            <v>24</v>
          </cell>
          <cell r="I1604">
            <v>143133</v>
          </cell>
          <cell r="J1604">
            <v>3474845.15</v>
          </cell>
          <cell r="K1604">
            <v>44816</v>
          </cell>
          <cell r="L1604">
            <v>754</v>
          </cell>
        </row>
        <row r="1605">
          <cell r="A1605" t="str">
            <v>SILGO</v>
          </cell>
          <cell r="B1605" t="str">
            <v>EQ</v>
          </cell>
          <cell r="C1605">
            <v>26.5</v>
          </cell>
          <cell r="D1605">
            <v>27.05</v>
          </cell>
          <cell r="E1605">
            <v>26.5</v>
          </cell>
          <cell r="F1605">
            <v>26.55</v>
          </cell>
          <cell r="G1605">
            <v>26.75</v>
          </cell>
          <cell r="H1605">
            <v>26.75</v>
          </cell>
          <cell r="I1605">
            <v>19162</v>
          </cell>
          <cell r="J1605">
            <v>512244.4</v>
          </cell>
          <cell r="K1605">
            <v>44816</v>
          </cell>
          <cell r="L1605">
            <v>140</v>
          </cell>
        </row>
        <row r="1606">
          <cell r="A1606" t="str">
            <v>SILINV</v>
          </cell>
          <cell r="B1606" t="str">
            <v>EQ</v>
          </cell>
          <cell r="C1606">
            <v>334</v>
          </cell>
          <cell r="D1606">
            <v>334</v>
          </cell>
          <cell r="E1606">
            <v>313.25</v>
          </cell>
          <cell r="F1606">
            <v>322.2</v>
          </cell>
          <cell r="G1606">
            <v>322.2</v>
          </cell>
          <cell r="H1606">
            <v>324.55</v>
          </cell>
          <cell r="I1606">
            <v>2758</v>
          </cell>
          <cell r="J1606">
            <v>887910.35</v>
          </cell>
          <cell r="K1606">
            <v>44816</v>
          </cell>
          <cell r="L1606">
            <v>149</v>
          </cell>
        </row>
        <row r="1607">
          <cell r="A1607" t="str">
            <v>SILLYMONKS</v>
          </cell>
          <cell r="B1607" t="str">
            <v>EQ</v>
          </cell>
          <cell r="C1607">
            <v>23.55</v>
          </cell>
          <cell r="D1607">
            <v>27.75</v>
          </cell>
          <cell r="E1607">
            <v>22.9</v>
          </cell>
          <cell r="F1607">
            <v>26.05</v>
          </cell>
          <cell r="G1607">
            <v>26.4</v>
          </cell>
          <cell r="H1607">
            <v>23.15</v>
          </cell>
          <cell r="I1607">
            <v>271083</v>
          </cell>
          <cell r="J1607">
            <v>7241222.5999999996</v>
          </cell>
          <cell r="K1607">
            <v>44816</v>
          </cell>
          <cell r="L1607">
            <v>776</v>
          </cell>
        </row>
        <row r="1608">
          <cell r="A1608" t="str">
            <v>SILVER</v>
          </cell>
          <cell r="B1608" t="str">
            <v>EQ</v>
          </cell>
          <cell r="C1608">
            <v>56.31</v>
          </cell>
          <cell r="D1608">
            <v>57.48</v>
          </cell>
          <cell r="E1608">
            <v>56.3</v>
          </cell>
          <cell r="F1608">
            <v>57.4</v>
          </cell>
          <cell r="G1608">
            <v>57.44</v>
          </cell>
          <cell r="H1608">
            <v>56.2</v>
          </cell>
          <cell r="I1608">
            <v>136627</v>
          </cell>
          <cell r="J1608">
            <v>7798290.79</v>
          </cell>
          <cell r="K1608">
            <v>44816</v>
          </cell>
          <cell r="L1608">
            <v>853</v>
          </cell>
        </row>
        <row r="1609">
          <cell r="A1609" t="str">
            <v>SILVERBEES</v>
          </cell>
          <cell r="B1609" t="str">
            <v>EQ</v>
          </cell>
          <cell r="C1609">
            <v>54.69</v>
          </cell>
          <cell r="D1609">
            <v>55.6</v>
          </cell>
          <cell r="E1609">
            <v>54.58</v>
          </cell>
          <cell r="F1609">
            <v>55.53</v>
          </cell>
          <cell r="G1609">
            <v>55.52</v>
          </cell>
          <cell r="H1609">
            <v>54.55</v>
          </cell>
          <cell r="I1609">
            <v>1383131</v>
          </cell>
          <cell r="J1609">
            <v>76357623.299999997</v>
          </cell>
          <cell r="K1609">
            <v>44816</v>
          </cell>
          <cell r="L1609">
            <v>3465</v>
          </cell>
        </row>
        <row r="1610">
          <cell r="A1610" t="str">
            <v>SILVERTUC</v>
          </cell>
          <cell r="B1610" t="str">
            <v>EQ</v>
          </cell>
          <cell r="C1610">
            <v>404.95</v>
          </cell>
          <cell r="D1610">
            <v>408.05</v>
          </cell>
          <cell r="E1610">
            <v>397.35</v>
          </cell>
          <cell r="F1610">
            <v>404.5</v>
          </cell>
          <cell r="G1610">
            <v>408</v>
          </cell>
          <cell r="H1610">
            <v>404</v>
          </cell>
          <cell r="I1610">
            <v>13999</v>
          </cell>
          <cell r="J1610">
            <v>5595435.9500000002</v>
          </cell>
          <cell r="K1610">
            <v>44816</v>
          </cell>
          <cell r="L1610">
            <v>224</v>
          </cell>
        </row>
        <row r="1611">
          <cell r="A1611" t="str">
            <v>SIMBHALS</v>
          </cell>
          <cell r="B1611" t="str">
            <v>EQ</v>
          </cell>
          <cell r="C1611">
            <v>22.4</v>
          </cell>
          <cell r="D1611">
            <v>22.9</v>
          </cell>
          <cell r="E1611">
            <v>22.05</v>
          </cell>
          <cell r="F1611">
            <v>22.05</v>
          </cell>
          <cell r="G1611">
            <v>22.05</v>
          </cell>
          <cell r="H1611">
            <v>23.2</v>
          </cell>
          <cell r="I1611">
            <v>100102</v>
          </cell>
          <cell r="J1611">
            <v>2229078.0499999998</v>
          </cell>
          <cell r="K1611">
            <v>44816</v>
          </cell>
          <cell r="L1611">
            <v>377</v>
          </cell>
        </row>
        <row r="1612">
          <cell r="A1612" t="str">
            <v>SIMPLEXINF</v>
          </cell>
          <cell r="B1612" t="str">
            <v>EQ</v>
          </cell>
          <cell r="C1612">
            <v>69.45</v>
          </cell>
          <cell r="D1612">
            <v>71</v>
          </cell>
          <cell r="E1612">
            <v>69</v>
          </cell>
          <cell r="F1612">
            <v>69.45</v>
          </cell>
          <cell r="G1612">
            <v>69</v>
          </cell>
          <cell r="H1612">
            <v>69.45</v>
          </cell>
          <cell r="I1612">
            <v>56729</v>
          </cell>
          <cell r="J1612">
            <v>3961934.35</v>
          </cell>
          <cell r="K1612">
            <v>44816</v>
          </cell>
          <cell r="L1612">
            <v>353</v>
          </cell>
        </row>
        <row r="1613">
          <cell r="A1613" t="str">
            <v>SINTERCOM</v>
          </cell>
          <cell r="B1613" t="str">
            <v>EQ</v>
          </cell>
          <cell r="C1613">
            <v>92.75</v>
          </cell>
          <cell r="D1613">
            <v>92.75</v>
          </cell>
          <cell r="E1613">
            <v>88.35</v>
          </cell>
          <cell r="F1613">
            <v>89.05</v>
          </cell>
          <cell r="G1613">
            <v>89</v>
          </cell>
          <cell r="H1613">
            <v>90.7</v>
          </cell>
          <cell r="I1613">
            <v>5641</v>
          </cell>
          <cell r="J1613">
            <v>507001.75</v>
          </cell>
          <cell r="K1613">
            <v>44816</v>
          </cell>
          <cell r="L1613">
            <v>103</v>
          </cell>
        </row>
        <row r="1614">
          <cell r="A1614" t="str">
            <v>SIRCA</v>
          </cell>
          <cell r="B1614" t="str">
            <v>EQ</v>
          </cell>
          <cell r="C1614">
            <v>639.65</v>
          </cell>
          <cell r="D1614">
            <v>669.95</v>
          </cell>
          <cell r="E1614">
            <v>622.35</v>
          </cell>
          <cell r="F1614">
            <v>641.20000000000005</v>
          </cell>
          <cell r="G1614">
            <v>642.5</v>
          </cell>
          <cell r="H1614">
            <v>613.70000000000005</v>
          </cell>
          <cell r="I1614">
            <v>311329</v>
          </cell>
          <cell r="J1614">
            <v>202139490.40000001</v>
          </cell>
          <cell r="K1614">
            <v>44816</v>
          </cell>
          <cell r="L1614">
            <v>12666</v>
          </cell>
        </row>
        <row r="1615">
          <cell r="A1615" t="str">
            <v>SIS</v>
          </cell>
          <cell r="B1615" t="str">
            <v>EQ</v>
          </cell>
          <cell r="C1615">
            <v>454.9</v>
          </cell>
          <cell r="D1615">
            <v>459</v>
          </cell>
          <cell r="E1615">
            <v>453</v>
          </cell>
          <cell r="F1615">
            <v>454.2</v>
          </cell>
          <cell r="G1615">
            <v>454</v>
          </cell>
          <cell r="H1615">
            <v>452.6</v>
          </cell>
          <cell r="I1615">
            <v>50705</v>
          </cell>
          <cell r="J1615">
            <v>23093297.899999999</v>
          </cell>
          <cell r="K1615">
            <v>44816</v>
          </cell>
          <cell r="L1615">
            <v>2172</v>
          </cell>
        </row>
        <row r="1616">
          <cell r="A1616" t="str">
            <v>SITINET</v>
          </cell>
          <cell r="B1616" t="str">
            <v>EQ</v>
          </cell>
          <cell r="C1616">
            <v>1.75</v>
          </cell>
          <cell r="D1616">
            <v>1.85</v>
          </cell>
          <cell r="E1616">
            <v>1.75</v>
          </cell>
          <cell r="F1616">
            <v>1.85</v>
          </cell>
          <cell r="G1616">
            <v>1.85</v>
          </cell>
          <cell r="H1616">
            <v>1.8</v>
          </cell>
          <cell r="I1616">
            <v>3998033</v>
          </cell>
          <cell r="J1616">
            <v>7125353.7999999998</v>
          </cell>
          <cell r="K1616">
            <v>44816</v>
          </cell>
          <cell r="L1616">
            <v>1353</v>
          </cell>
        </row>
        <row r="1617">
          <cell r="A1617" t="str">
            <v>SIYSIL</v>
          </cell>
          <cell r="B1617" t="str">
            <v>EQ</v>
          </cell>
          <cell r="C1617">
            <v>497.5</v>
          </cell>
          <cell r="D1617">
            <v>499.9</v>
          </cell>
          <cell r="E1617">
            <v>472</v>
          </cell>
          <cell r="F1617">
            <v>481.1</v>
          </cell>
          <cell r="G1617">
            <v>481.5</v>
          </cell>
          <cell r="H1617">
            <v>500.05</v>
          </cell>
          <cell r="I1617">
            <v>297889</v>
          </cell>
          <cell r="J1617">
            <v>143814484.19999999</v>
          </cell>
          <cell r="K1617">
            <v>44816</v>
          </cell>
          <cell r="L1617">
            <v>12652</v>
          </cell>
        </row>
        <row r="1618">
          <cell r="A1618" t="str">
            <v>SJS</v>
          </cell>
          <cell r="B1618" t="str">
            <v>EQ</v>
          </cell>
          <cell r="C1618">
            <v>487</v>
          </cell>
          <cell r="D1618">
            <v>494.9</v>
          </cell>
          <cell r="E1618">
            <v>477</v>
          </cell>
          <cell r="F1618">
            <v>479.25</v>
          </cell>
          <cell r="G1618">
            <v>480.5</v>
          </cell>
          <cell r="H1618">
            <v>490.1</v>
          </cell>
          <cell r="I1618">
            <v>154234</v>
          </cell>
          <cell r="J1618">
            <v>74878227.650000006</v>
          </cell>
          <cell r="K1618">
            <v>44816</v>
          </cell>
          <cell r="L1618">
            <v>5962</v>
          </cell>
        </row>
        <row r="1619">
          <cell r="A1619" t="str">
            <v>SJVN</v>
          </cell>
          <cell r="B1619" t="str">
            <v>EQ</v>
          </cell>
          <cell r="C1619">
            <v>31.5</v>
          </cell>
          <cell r="D1619">
            <v>32.1</v>
          </cell>
          <cell r="E1619">
            <v>31.35</v>
          </cell>
          <cell r="F1619">
            <v>31.6</v>
          </cell>
          <cell r="G1619">
            <v>31.5</v>
          </cell>
          <cell r="H1619">
            <v>31.35</v>
          </cell>
          <cell r="I1619">
            <v>2247045</v>
          </cell>
          <cell r="J1619">
            <v>71207998.150000006</v>
          </cell>
          <cell r="K1619">
            <v>44816</v>
          </cell>
          <cell r="L1619">
            <v>6469</v>
          </cell>
        </row>
        <row r="1620">
          <cell r="A1620" t="str">
            <v>SKFINDIA</v>
          </cell>
          <cell r="B1620" t="str">
            <v>EQ</v>
          </cell>
          <cell r="C1620">
            <v>5023.8500000000004</v>
          </cell>
          <cell r="D1620">
            <v>5052</v>
          </cell>
          <cell r="E1620">
            <v>4861</v>
          </cell>
          <cell r="F1620">
            <v>4895.1499999999996</v>
          </cell>
          <cell r="G1620">
            <v>4895.3500000000004</v>
          </cell>
          <cell r="H1620">
            <v>4973.8500000000004</v>
          </cell>
          <cell r="I1620">
            <v>88808</v>
          </cell>
          <cell r="J1620">
            <v>438838306.60000002</v>
          </cell>
          <cell r="K1620">
            <v>44816</v>
          </cell>
          <cell r="L1620">
            <v>10414</v>
          </cell>
        </row>
        <row r="1621">
          <cell r="A1621" t="str">
            <v>SKIL</v>
          </cell>
          <cell r="B1621" t="str">
            <v>BE</v>
          </cell>
          <cell r="C1621">
            <v>3.3</v>
          </cell>
          <cell r="D1621">
            <v>3.6</v>
          </cell>
          <cell r="E1621">
            <v>3.3</v>
          </cell>
          <cell r="F1621">
            <v>3.4</v>
          </cell>
          <cell r="G1621">
            <v>3.4</v>
          </cell>
          <cell r="H1621">
            <v>3.45</v>
          </cell>
          <cell r="I1621">
            <v>103812</v>
          </cell>
          <cell r="J1621">
            <v>353845.25</v>
          </cell>
          <cell r="K1621">
            <v>44816</v>
          </cell>
          <cell r="L1621">
            <v>60</v>
          </cell>
        </row>
        <row r="1622">
          <cell r="A1622" t="str">
            <v>SKIPPER</v>
          </cell>
          <cell r="B1622" t="str">
            <v>EQ</v>
          </cell>
          <cell r="C1622">
            <v>69.7</v>
          </cell>
          <cell r="D1622">
            <v>71</v>
          </cell>
          <cell r="E1622">
            <v>67.8</v>
          </cell>
          <cell r="F1622">
            <v>69.45</v>
          </cell>
          <cell r="G1622">
            <v>69.55</v>
          </cell>
          <cell r="H1622">
            <v>68.75</v>
          </cell>
          <cell r="I1622">
            <v>223200</v>
          </cell>
          <cell r="J1622">
            <v>15585883.4</v>
          </cell>
          <cell r="K1622">
            <v>44816</v>
          </cell>
          <cell r="L1622">
            <v>2106</v>
          </cell>
        </row>
        <row r="1623">
          <cell r="A1623" t="str">
            <v>SKMEGGPROD</v>
          </cell>
          <cell r="B1623" t="str">
            <v>EQ</v>
          </cell>
          <cell r="C1623">
            <v>103.95</v>
          </cell>
          <cell r="D1623">
            <v>105.9</v>
          </cell>
          <cell r="E1623">
            <v>101</v>
          </cell>
          <cell r="F1623">
            <v>101.55</v>
          </cell>
          <cell r="G1623">
            <v>101.3</v>
          </cell>
          <cell r="H1623">
            <v>101.8</v>
          </cell>
          <cell r="I1623">
            <v>215857</v>
          </cell>
          <cell r="J1623">
            <v>22259859.100000001</v>
          </cell>
          <cell r="K1623">
            <v>44816</v>
          </cell>
          <cell r="L1623">
            <v>2048</v>
          </cell>
        </row>
        <row r="1624">
          <cell r="A1624" t="str">
            <v>SMARTLINK</v>
          </cell>
          <cell r="B1624" t="str">
            <v>EQ</v>
          </cell>
          <cell r="C1624">
            <v>137.9</v>
          </cell>
          <cell r="D1624">
            <v>140</v>
          </cell>
          <cell r="E1624">
            <v>136</v>
          </cell>
          <cell r="F1624">
            <v>138.4</v>
          </cell>
          <cell r="G1624">
            <v>138.1</v>
          </cell>
          <cell r="H1624">
            <v>135.85</v>
          </cell>
          <cell r="I1624">
            <v>28559</v>
          </cell>
          <cell r="J1624">
            <v>3948594.85</v>
          </cell>
          <cell r="K1624">
            <v>44816</v>
          </cell>
          <cell r="L1624">
            <v>615</v>
          </cell>
        </row>
        <row r="1625">
          <cell r="A1625" t="str">
            <v>SMCGLOBAL</v>
          </cell>
          <cell r="B1625" t="str">
            <v>EQ</v>
          </cell>
          <cell r="C1625">
            <v>86</v>
          </cell>
          <cell r="D1625">
            <v>86</v>
          </cell>
          <cell r="E1625">
            <v>84.5</v>
          </cell>
          <cell r="F1625">
            <v>84.85</v>
          </cell>
          <cell r="G1625">
            <v>85</v>
          </cell>
          <cell r="H1625">
            <v>85.25</v>
          </cell>
          <cell r="I1625">
            <v>53522</v>
          </cell>
          <cell r="J1625">
            <v>4550051.55</v>
          </cell>
          <cell r="K1625">
            <v>44816</v>
          </cell>
          <cell r="L1625">
            <v>664</v>
          </cell>
        </row>
        <row r="1626">
          <cell r="A1626" t="str">
            <v>SMLISUZU</v>
          </cell>
          <cell r="B1626" t="str">
            <v>EQ</v>
          </cell>
          <cell r="C1626">
            <v>790.55</v>
          </cell>
          <cell r="D1626">
            <v>805.45</v>
          </cell>
          <cell r="E1626">
            <v>785.1</v>
          </cell>
          <cell r="F1626">
            <v>794.7</v>
          </cell>
          <cell r="G1626">
            <v>791.25</v>
          </cell>
          <cell r="H1626">
            <v>786.05</v>
          </cell>
          <cell r="I1626">
            <v>37710</v>
          </cell>
          <cell r="J1626">
            <v>30020379.399999999</v>
          </cell>
          <cell r="K1626">
            <v>44816</v>
          </cell>
          <cell r="L1626">
            <v>3218</v>
          </cell>
        </row>
        <row r="1627">
          <cell r="A1627" t="str">
            <v>SMLT</v>
          </cell>
          <cell r="B1627" t="str">
            <v>EQ</v>
          </cell>
          <cell r="C1627">
            <v>154.69999999999999</v>
          </cell>
          <cell r="D1627">
            <v>167</v>
          </cell>
          <cell r="E1627">
            <v>154.69999999999999</v>
          </cell>
          <cell r="F1627">
            <v>163.1</v>
          </cell>
          <cell r="G1627">
            <v>162.80000000000001</v>
          </cell>
          <cell r="H1627">
            <v>153.80000000000001</v>
          </cell>
          <cell r="I1627">
            <v>319446</v>
          </cell>
          <cell r="J1627">
            <v>51757956.75</v>
          </cell>
          <cell r="K1627">
            <v>44816</v>
          </cell>
          <cell r="L1627">
            <v>4782</v>
          </cell>
        </row>
        <row r="1628">
          <cell r="A1628" t="str">
            <v>SMSLIFE</v>
          </cell>
          <cell r="B1628" t="str">
            <v>EQ</v>
          </cell>
          <cell r="C1628">
            <v>705.65</v>
          </cell>
          <cell r="D1628">
            <v>706</v>
          </cell>
          <cell r="E1628">
            <v>685.1</v>
          </cell>
          <cell r="F1628">
            <v>689.15</v>
          </cell>
          <cell r="G1628">
            <v>688</v>
          </cell>
          <cell r="H1628">
            <v>695.95</v>
          </cell>
          <cell r="I1628">
            <v>673</v>
          </cell>
          <cell r="J1628">
            <v>467120.95</v>
          </cell>
          <cell r="K1628">
            <v>44816</v>
          </cell>
          <cell r="L1628">
            <v>100</v>
          </cell>
        </row>
        <row r="1629">
          <cell r="A1629" t="str">
            <v>SMSPHARMA</v>
          </cell>
          <cell r="B1629" t="str">
            <v>EQ</v>
          </cell>
          <cell r="C1629">
            <v>84.4</v>
          </cell>
          <cell r="D1629">
            <v>84.4</v>
          </cell>
          <cell r="E1629">
            <v>82.1</v>
          </cell>
          <cell r="F1629">
            <v>82.85</v>
          </cell>
          <cell r="G1629">
            <v>83.4</v>
          </cell>
          <cell r="H1629">
            <v>82.35</v>
          </cell>
          <cell r="I1629">
            <v>57065</v>
          </cell>
          <cell r="J1629">
            <v>4714600.5</v>
          </cell>
          <cell r="K1629">
            <v>44816</v>
          </cell>
          <cell r="L1629">
            <v>438</v>
          </cell>
        </row>
        <row r="1630">
          <cell r="A1630" t="str">
            <v>SNOWMAN</v>
          </cell>
          <cell r="B1630" t="str">
            <v>EQ</v>
          </cell>
          <cell r="C1630">
            <v>37.75</v>
          </cell>
          <cell r="D1630">
            <v>38.4</v>
          </cell>
          <cell r="E1630">
            <v>37.25</v>
          </cell>
          <cell r="F1630">
            <v>37.35</v>
          </cell>
          <cell r="G1630">
            <v>37.35</v>
          </cell>
          <cell r="H1630">
            <v>37.5</v>
          </cell>
          <cell r="I1630">
            <v>233450</v>
          </cell>
          <cell r="J1630">
            <v>8775249</v>
          </cell>
          <cell r="K1630">
            <v>44816</v>
          </cell>
          <cell r="L1630">
            <v>1477</v>
          </cell>
        </row>
        <row r="1631">
          <cell r="A1631" t="str">
            <v>SOBHA</v>
          </cell>
          <cell r="B1631" t="str">
            <v>EQ</v>
          </cell>
          <cell r="C1631">
            <v>737.9</v>
          </cell>
          <cell r="D1631">
            <v>740</v>
          </cell>
          <cell r="E1631">
            <v>718</v>
          </cell>
          <cell r="F1631">
            <v>719.15</v>
          </cell>
          <cell r="G1631">
            <v>719.95</v>
          </cell>
          <cell r="H1631">
            <v>732.3</v>
          </cell>
          <cell r="I1631">
            <v>261274</v>
          </cell>
          <cell r="J1631">
            <v>189714942.94999999</v>
          </cell>
          <cell r="K1631">
            <v>44816</v>
          </cell>
          <cell r="L1631">
            <v>9261</v>
          </cell>
        </row>
        <row r="1632">
          <cell r="A1632" t="str">
            <v>SOFTTECH</v>
          </cell>
          <cell r="B1632" t="str">
            <v>BE</v>
          </cell>
          <cell r="C1632">
            <v>162</v>
          </cell>
          <cell r="D1632">
            <v>169.5</v>
          </cell>
          <cell r="E1632">
            <v>160</v>
          </cell>
          <cell r="F1632">
            <v>161</v>
          </cell>
          <cell r="G1632">
            <v>161</v>
          </cell>
          <cell r="H1632">
            <v>162</v>
          </cell>
          <cell r="I1632">
            <v>1669</v>
          </cell>
          <cell r="J1632">
            <v>270915.90000000002</v>
          </cell>
          <cell r="K1632">
            <v>44816</v>
          </cell>
          <cell r="L1632">
            <v>40</v>
          </cell>
        </row>
        <row r="1633">
          <cell r="A1633" t="str">
            <v>SOLARA</v>
          </cell>
          <cell r="B1633" t="str">
            <v>EQ</v>
          </cell>
          <cell r="C1633">
            <v>446.8</v>
          </cell>
          <cell r="D1633">
            <v>468.8</v>
          </cell>
          <cell r="E1633">
            <v>446.05</v>
          </cell>
          <cell r="F1633">
            <v>459.7</v>
          </cell>
          <cell r="G1633">
            <v>461</v>
          </cell>
          <cell r="H1633">
            <v>446.8</v>
          </cell>
          <cell r="I1633">
            <v>264771</v>
          </cell>
          <cell r="J1633">
            <v>121824669.7</v>
          </cell>
          <cell r="K1633">
            <v>44816</v>
          </cell>
          <cell r="L1633">
            <v>8196</v>
          </cell>
        </row>
        <row r="1634">
          <cell r="A1634" t="str">
            <v>SOLARINDS</v>
          </cell>
          <cell r="B1634" t="str">
            <v>EQ</v>
          </cell>
          <cell r="C1634">
            <v>3550</v>
          </cell>
          <cell r="D1634">
            <v>3579</v>
          </cell>
          <cell r="E1634">
            <v>3522.5</v>
          </cell>
          <cell r="F1634">
            <v>3534.8</v>
          </cell>
          <cell r="G1634">
            <v>3531</v>
          </cell>
          <cell r="H1634">
            <v>3549.05</v>
          </cell>
          <cell r="I1634">
            <v>25438</v>
          </cell>
          <cell r="J1634">
            <v>90123613.900000006</v>
          </cell>
          <cell r="K1634">
            <v>44816</v>
          </cell>
          <cell r="L1634">
            <v>5541</v>
          </cell>
        </row>
        <row r="1635">
          <cell r="A1635" t="str">
            <v>SOMANYCERA</v>
          </cell>
          <cell r="B1635" t="str">
            <v>EQ</v>
          </cell>
          <cell r="C1635">
            <v>633.54999999999995</v>
          </cell>
          <cell r="D1635">
            <v>644</v>
          </cell>
          <cell r="E1635">
            <v>626</v>
          </cell>
          <cell r="F1635">
            <v>629.9</v>
          </cell>
          <cell r="G1635">
            <v>629</v>
          </cell>
          <cell r="H1635">
            <v>630.35</v>
          </cell>
          <cell r="I1635">
            <v>77606</v>
          </cell>
          <cell r="J1635">
            <v>48918494.600000001</v>
          </cell>
          <cell r="K1635">
            <v>44816</v>
          </cell>
          <cell r="L1635">
            <v>2441</v>
          </cell>
        </row>
        <row r="1636">
          <cell r="A1636" t="str">
            <v>SOMATEX</v>
          </cell>
          <cell r="B1636" t="str">
            <v>EQ</v>
          </cell>
          <cell r="C1636">
            <v>7.5</v>
          </cell>
          <cell r="D1636">
            <v>7.9</v>
          </cell>
          <cell r="E1636">
            <v>7.5</v>
          </cell>
          <cell r="F1636">
            <v>7.5</v>
          </cell>
          <cell r="G1636">
            <v>7.5</v>
          </cell>
          <cell r="H1636">
            <v>7.65</v>
          </cell>
          <cell r="I1636">
            <v>13918</v>
          </cell>
          <cell r="J1636">
            <v>106091.4</v>
          </cell>
          <cell r="K1636">
            <v>44816</v>
          </cell>
          <cell r="L1636">
            <v>53</v>
          </cell>
        </row>
        <row r="1637">
          <cell r="A1637" t="str">
            <v>SOMICONVEY</v>
          </cell>
          <cell r="B1637" t="str">
            <v>EQ</v>
          </cell>
          <cell r="C1637">
            <v>53.45</v>
          </cell>
          <cell r="D1637">
            <v>55</v>
          </cell>
          <cell r="E1637">
            <v>51.4</v>
          </cell>
          <cell r="F1637">
            <v>53.6</v>
          </cell>
          <cell r="G1637">
            <v>53.5</v>
          </cell>
          <cell r="H1637">
            <v>51.4</v>
          </cell>
          <cell r="I1637">
            <v>45190</v>
          </cell>
          <cell r="J1637">
            <v>2420657</v>
          </cell>
          <cell r="K1637">
            <v>44816</v>
          </cell>
          <cell r="L1637">
            <v>408</v>
          </cell>
        </row>
        <row r="1638">
          <cell r="A1638" t="str">
            <v>SONACOMS</v>
          </cell>
          <cell r="B1638" t="str">
            <v>EQ</v>
          </cell>
          <cell r="C1638">
            <v>528.79999999999995</v>
          </cell>
          <cell r="D1638">
            <v>531</v>
          </cell>
          <cell r="E1638">
            <v>524.70000000000005</v>
          </cell>
          <cell r="F1638">
            <v>525.75</v>
          </cell>
          <cell r="G1638">
            <v>525.25</v>
          </cell>
          <cell r="H1638">
            <v>527</v>
          </cell>
          <cell r="I1638">
            <v>1272764</v>
          </cell>
          <cell r="J1638">
            <v>672606880.85000002</v>
          </cell>
          <cell r="K1638">
            <v>44816</v>
          </cell>
          <cell r="L1638">
            <v>37727</v>
          </cell>
        </row>
        <row r="1639">
          <cell r="A1639" t="str">
            <v>SONAMCLOCK</v>
          </cell>
          <cell r="B1639" t="str">
            <v>EQ</v>
          </cell>
          <cell r="C1639">
            <v>42.55</v>
          </cell>
          <cell r="D1639">
            <v>48.2</v>
          </cell>
          <cell r="E1639">
            <v>42.55</v>
          </cell>
          <cell r="F1639">
            <v>44.4</v>
          </cell>
          <cell r="G1639">
            <v>44.85</v>
          </cell>
          <cell r="H1639">
            <v>44</v>
          </cell>
          <cell r="I1639">
            <v>8128</v>
          </cell>
          <cell r="J1639">
            <v>366083.4</v>
          </cell>
          <cell r="K1639">
            <v>44816</v>
          </cell>
          <cell r="L1639">
            <v>337</v>
          </cell>
        </row>
        <row r="1640">
          <cell r="A1640" t="str">
            <v>SONATSOFTW</v>
          </cell>
          <cell r="B1640" t="str">
            <v>EQ</v>
          </cell>
          <cell r="C1640">
            <v>588</v>
          </cell>
          <cell r="D1640">
            <v>592.5</v>
          </cell>
          <cell r="E1640">
            <v>585.65</v>
          </cell>
          <cell r="F1640">
            <v>587.75</v>
          </cell>
          <cell r="G1640">
            <v>587.4</v>
          </cell>
          <cell r="H1640">
            <v>585.5</v>
          </cell>
          <cell r="I1640">
            <v>192370</v>
          </cell>
          <cell r="J1640">
            <v>113401136.7</v>
          </cell>
          <cell r="K1640">
            <v>44816</v>
          </cell>
          <cell r="L1640">
            <v>7493</v>
          </cell>
        </row>
        <row r="1641">
          <cell r="A1641" t="str">
            <v>SOTL</v>
          </cell>
          <cell r="B1641" t="str">
            <v>EQ</v>
          </cell>
          <cell r="C1641">
            <v>350.1</v>
          </cell>
          <cell r="D1641">
            <v>361.75</v>
          </cell>
          <cell r="E1641">
            <v>350.1</v>
          </cell>
          <cell r="F1641">
            <v>357</v>
          </cell>
          <cell r="G1641">
            <v>358.15</v>
          </cell>
          <cell r="H1641">
            <v>346.7</v>
          </cell>
          <cell r="I1641">
            <v>192674</v>
          </cell>
          <cell r="J1641">
            <v>68769177.650000006</v>
          </cell>
          <cell r="K1641">
            <v>44816</v>
          </cell>
          <cell r="L1641">
            <v>5236</v>
          </cell>
        </row>
        <row r="1642">
          <cell r="A1642" t="str">
            <v>SOUTHBANK</v>
          </cell>
          <cell r="B1642" t="str">
            <v>EQ</v>
          </cell>
          <cell r="C1642">
            <v>8.8000000000000007</v>
          </cell>
          <cell r="D1642">
            <v>8.85</v>
          </cell>
          <cell r="E1642">
            <v>8.6</v>
          </cell>
          <cell r="F1642">
            <v>8.65</v>
          </cell>
          <cell r="G1642">
            <v>8.6999999999999993</v>
          </cell>
          <cell r="H1642">
            <v>8.6999999999999993</v>
          </cell>
          <cell r="I1642">
            <v>9975995</v>
          </cell>
          <cell r="J1642">
            <v>87093579</v>
          </cell>
          <cell r="K1642">
            <v>44816</v>
          </cell>
          <cell r="L1642">
            <v>6907</v>
          </cell>
        </row>
        <row r="1643">
          <cell r="A1643" t="str">
            <v>SOUTHWEST</v>
          </cell>
          <cell r="B1643" t="str">
            <v>EQ</v>
          </cell>
          <cell r="C1643">
            <v>186.95</v>
          </cell>
          <cell r="D1643">
            <v>186.95</v>
          </cell>
          <cell r="E1643">
            <v>174</v>
          </cell>
          <cell r="F1643">
            <v>177.8</v>
          </cell>
          <cell r="G1643">
            <v>178</v>
          </cell>
          <cell r="H1643">
            <v>182.85</v>
          </cell>
          <cell r="I1643">
            <v>63562</v>
          </cell>
          <cell r="J1643">
            <v>11398027.75</v>
          </cell>
          <cell r="K1643">
            <v>44816</v>
          </cell>
          <cell r="L1643">
            <v>777</v>
          </cell>
        </row>
        <row r="1644">
          <cell r="A1644" t="str">
            <v>SPAL</v>
          </cell>
          <cell r="B1644" t="str">
            <v>EQ</v>
          </cell>
          <cell r="C1644">
            <v>439.9</v>
          </cell>
          <cell r="D1644">
            <v>440.9</v>
          </cell>
          <cell r="E1644">
            <v>421.35</v>
          </cell>
          <cell r="F1644">
            <v>438.05</v>
          </cell>
          <cell r="G1644">
            <v>438</v>
          </cell>
          <cell r="H1644">
            <v>428.8</v>
          </cell>
          <cell r="I1644">
            <v>40535</v>
          </cell>
          <cell r="J1644">
            <v>17589707.550000001</v>
          </cell>
          <cell r="K1644">
            <v>44816</v>
          </cell>
          <cell r="L1644">
            <v>1916</v>
          </cell>
        </row>
        <row r="1645">
          <cell r="A1645" t="str">
            <v>SPANDANA</v>
          </cell>
          <cell r="B1645" t="str">
            <v>EQ</v>
          </cell>
          <cell r="C1645">
            <v>605</v>
          </cell>
          <cell r="D1645">
            <v>615</v>
          </cell>
          <cell r="E1645">
            <v>596.29999999999995</v>
          </cell>
          <cell r="F1645">
            <v>604.45000000000005</v>
          </cell>
          <cell r="G1645">
            <v>607</v>
          </cell>
          <cell r="H1645">
            <v>601.65</v>
          </cell>
          <cell r="I1645">
            <v>281840</v>
          </cell>
          <cell r="J1645">
            <v>169732024.55000001</v>
          </cell>
          <cell r="K1645">
            <v>44816</v>
          </cell>
          <cell r="L1645">
            <v>7216</v>
          </cell>
        </row>
        <row r="1646">
          <cell r="A1646" t="str">
            <v>SPARC</v>
          </cell>
          <cell r="B1646" t="str">
            <v>EQ</v>
          </cell>
          <cell r="C1646">
            <v>231.95</v>
          </cell>
          <cell r="D1646">
            <v>234.9</v>
          </cell>
          <cell r="E1646">
            <v>231.95</v>
          </cell>
          <cell r="F1646">
            <v>232.85</v>
          </cell>
          <cell r="G1646">
            <v>232.8</v>
          </cell>
          <cell r="H1646">
            <v>230.85</v>
          </cell>
          <cell r="I1646">
            <v>134605</v>
          </cell>
          <cell r="J1646">
            <v>31411707.449999999</v>
          </cell>
          <cell r="K1646">
            <v>44816</v>
          </cell>
          <cell r="L1646">
            <v>1798</v>
          </cell>
        </row>
        <row r="1647">
          <cell r="A1647" t="str">
            <v>SPCENET</v>
          </cell>
          <cell r="B1647" t="str">
            <v>BE</v>
          </cell>
          <cell r="C1647">
            <v>17.899999999999999</v>
          </cell>
          <cell r="D1647">
            <v>18</v>
          </cell>
          <cell r="E1647">
            <v>17.2</v>
          </cell>
          <cell r="F1647">
            <v>17.75</v>
          </cell>
          <cell r="G1647">
            <v>17.7</v>
          </cell>
          <cell r="H1647">
            <v>18</v>
          </cell>
          <cell r="I1647">
            <v>100584</v>
          </cell>
          <cell r="J1647">
            <v>1762246.05</v>
          </cell>
          <cell r="K1647">
            <v>44816</v>
          </cell>
          <cell r="L1647">
            <v>592</v>
          </cell>
        </row>
        <row r="1648">
          <cell r="A1648" t="str">
            <v>SPECIALITY</v>
          </cell>
          <cell r="B1648" t="str">
            <v>EQ</v>
          </cell>
          <cell r="C1648">
            <v>223.8</v>
          </cell>
          <cell r="D1648">
            <v>242</v>
          </cell>
          <cell r="E1648">
            <v>223.5</v>
          </cell>
          <cell r="F1648">
            <v>238.2</v>
          </cell>
          <cell r="G1648">
            <v>236.8</v>
          </cell>
          <cell r="H1648">
            <v>222.3</v>
          </cell>
          <cell r="I1648">
            <v>797822</v>
          </cell>
          <cell r="J1648">
            <v>188582203.90000001</v>
          </cell>
          <cell r="K1648">
            <v>44816</v>
          </cell>
          <cell r="L1648">
            <v>15520</v>
          </cell>
        </row>
        <row r="1649">
          <cell r="A1649" t="str">
            <v>SPENCERS</v>
          </cell>
          <cell r="B1649" t="str">
            <v>EQ</v>
          </cell>
          <cell r="C1649">
            <v>81.599999999999994</v>
          </cell>
          <cell r="D1649">
            <v>81.900000000000006</v>
          </cell>
          <cell r="E1649">
            <v>80.650000000000006</v>
          </cell>
          <cell r="F1649">
            <v>81.400000000000006</v>
          </cell>
          <cell r="G1649">
            <v>81.5</v>
          </cell>
          <cell r="H1649">
            <v>80.95</v>
          </cell>
          <cell r="I1649">
            <v>103083</v>
          </cell>
          <cell r="J1649">
            <v>8379182.2999999998</v>
          </cell>
          <cell r="K1649">
            <v>44816</v>
          </cell>
          <cell r="L1649">
            <v>1303</v>
          </cell>
        </row>
        <row r="1650">
          <cell r="A1650" t="str">
            <v>SPIC</v>
          </cell>
          <cell r="B1650" t="str">
            <v>EQ</v>
          </cell>
          <cell r="C1650">
            <v>62</v>
          </cell>
          <cell r="D1650">
            <v>63.65</v>
          </cell>
          <cell r="E1650">
            <v>62</v>
          </cell>
          <cell r="F1650">
            <v>62.65</v>
          </cell>
          <cell r="G1650">
            <v>62.6</v>
          </cell>
          <cell r="H1650">
            <v>61.95</v>
          </cell>
          <cell r="I1650">
            <v>546894</v>
          </cell>
          <cell r="J1650">
            <v>34329433.950000003</v>
          </cell>
          <cell r="K1650">
            <v>44816</v>
          </cell>
          <cell r="L1650">
            <v>3139</v>
          </cell>
        </row>
        <row r="1651">
          <cell r="A1651" t="str">
            <v>SPICEJET</v>
          </cell>
          <cell r="B1651" t="str">
            <v>EQ</v>
          </cell>
          <cell r="C1651">
            <v>45.2</v>
          </cell>
          <cell r="D1651">
            <v>46.1</v>
          </cell>
          <cell r="E1651">
            <v>44.9</v>
          </cell>
          <cell r="F1651">
            <v>45.15</v>
          </cell>
          <cell r="G1651">
            <v>45.15</v>
          </cell>
          <cell r="H1651">
            <v>45.55</v>
          </cell>
          <cell r="I1651">
            <v>1940909</v>
          </cell>
          <cell r="J1651">
            <v>87990174</v>
          </cell>
          <cell r="K1651">
            <v>44816</v>
          </cell>
          <cell r="L1651">
            <v>6503</v>
          </cell>
        </row>
        <row r="1652">
          <cell r="A1652" t="str">
            <v>SPLIL</v>
          </cell>
          <cell r="B1652" t="str">
            <v>EQ</v>
          </cell>
          <cell r="C1652">
            <v>65.95</v>
          </cell>
          <cell r="D1652">
            <v>74.2</v>
          </cell>
          <cell r="E1652">
            <v>65</v>
          </cell>
          <cell r="F1652">
            <v>73.3</v>
          </cell>
          <cell r="G1652">
            <v>72.7</v>
          </cell>
          <cell r="H1652">
            <v>61.85</v>
          </cell>
          <cell r="I1652">
            <v>1846356</v>
          </cell>
          <cell r="J1652">
            <v>133393857.7</v>
          </cell>
          <cell r="K1652">
            <v>44816</v>
          </cell>
          <cell r="L1652">
            <v>16188</v>
          </cell>
        </row>
        <row r="1653">
          <cell r="A1653" t="str">
            <v>SPLPETRO</v>
          </cell>
          <cell r="B1653" t="str">
            <v>EQ</v>
          </cell>
          <cell r="C1653">
            <v>793.7</v>
          </cell>
          <cell r="D1653">
            <v>799.75</v>
          </cell>
          <cell r="E1653">
            <v>792</v>
          </cell>
          <cell r="F1653">
            <v>797.15</v>
          </cell>
          <cell r="G1653">
            <v>798.45</v>
          </cell>
          <cell r="H1653">
            <v>793.7</v>
          </cell>
          <cell r="I1653">
            <v>16770</v>
          </cell>
          <cell r="J1653">
            <v>13371429.449999999</v>
          </cell>
          <cell r="K1653">
            <v>44816</v>
          </cell>
          <cell r="L1653">
            <v>1212</v>
          </cell>
        </row>
        <row r="1654">
          <cell r="A1654" t="str">
            <v>SPMLINFRA</v>
          </cell>
          <cell r="B1654" t="str">
            <v>BE</v>
          </cell>
          <cell r="C1654">
            <v>41.05</v>
          </cell>
          <cell r="D1654">
            <v>41.45</v>
          </cell>
          <cell r="E1654">
            <v>39</v>
          </cell>
          <cell r="F1654">
            <v>39.049999999999997</v>
          </cell>
          <cell r="G1654">
            <v>39</v>
          </cell>
          <cell r="H1654">
            <v>41.05</v>
          </cell>
          <cell r="I1654">
            <v>62053</v>
          </cell>
          <cell r="J1654">
            <v>2480398.1</v>
          </cell>
          <cell r="K1654">
            <v>44816</v>
          </cell>
          <cell r="L1654">
            <v>222</v>
          </cell>
        </row>
        <row r="1655">
          <cell r="A1655" t="str">
            <v>SPORTKING</v>
          </cell>
          <cell r="B1655" t="str">
            <v>EQ</v>
          </cell>
          <cell r="C1655">
            <v>909.95</v>
          </cell>
          <cell r="D1655">
            <v>909.95</v>
          </cell>
          <cell r="E1655">
            <v>896.45</v>
          </cell>
          <cell r="F1655">
            <v>898.9</v>
          </cell>
          <cell r="G1655">
            <v>902</v>
          </cell>
          <cell r="H1655">
            <v>899.15</v>
          </cell>
          <cell r="I1655">
            <v>25000</v>
          </cell>
          <cell r="J1655">
            <v>22574947.600000001</v>
          </cell>
          <cell r="K1655">
            <v>44816</v>
          </cell>
          <cell r="L1655">
            <v>2205</v>
          </cell>
        </row>
        <row r="1656">
          <cell r="A1656" t="str">
            <v>SPTL</v>
          </cell>
          <cell r="B1656" t="str">
            <v>BE</v>
          </cell>
          <cell r="C1656">
            <v>3.6</v>
          </cell>
          <cell r="D1656">
            <v>3.65</v>
          </cell>
          <cell r="E1656">
            <v>3.5</v>
          </cell>
          <cell r="F1656">
            <v>3.5</v>
          </cell>
          <cell r="G1656">
            <v>3.5</v>
          </cell>
          <cell r="H1656">
            <v>3.6</v>
          </cell>
          <cell r="I1656">
            <v>1601849</v>
          </cell>
          <cell r="J1656">
            <v>5685291.75</v>
          </cell>
          <cell r="K1656">
            <v>44816</v>
          </cell>
          <cell r="L1656">
            <v>1963</v>
          </cell>
        </row>
        <row r="1657">
          <cell r="A1657" t="str">
            <v>SPYL</v>
          </cell>
          <cell r="B1657" t="str">
            <v>BE</v>
          </cell>
          <cell r="C1657">
            <v>1.05</v>
          </cell>
          <cell r="D1657">
            <v>1.05</v>
          </cell>
          <cell r="E1657">
            <v>0.95</v>
          </cell>
          <cell r="F1657">
            <v>0.95</v>
          </cell>
          <cell r="G1657">
            <v>0.95</v>
          </cell>
          <cell r="H1657">
            <v>1</v>
          </cell>
          <cell r="I1657">
            <v>107910</v>
          </cell>
          <cell r="J1657">
            <v>108677</v>
          </cell>
          <cell r="K1657">
            <v>44816</v>
          </cell>
          <cell r="L1657">
            <v>38</v>
          </cell>
        </row>
        <row r="1658">
          <cell r="A1658" t="str">
            <v>SREEL</v>
          </cell>
          <cell r="B1658" t="str">
            <v>EQ</v>
          </cell>
          <cell r="C1658">
            <v>216.05</v>
          </cell>
          <cell r="D1658">
            <v>229</v>
          </cell>
          <cell r="E1658">
            <v>216.05</v>
          </cell>
          <cell r="F1658">
            <v>223</v>
          </cell>
          <cell r="G1658">
            <v>225.3</v>
          </cell>
          <cell r="H1658">
            <v>218.65</v>
          </cell>
          <cell r="I1658">
            <v>48096</v>
          </cell>
          <cell r="J1658">
            <v>10688154.75</v>
          </cell>
          <cell r="K1658">
            <v>44816</v>
          </cell>
          <cell r="L1658">
            <v>1329</v>
          </cell>
        </row>
        <row r="1659">
          <cell r="A1659" t="str">
            <v>SRF</v>
          </cell>
          <cell r="B1659" t="str">
            <v>EQ</v>
          </cell>
          <cell r="C1659">
            <v>2658.8</v>
          </cell>
          <cell r="D1659">
            <v>2739.6</v>
          </cell>
          <cell r="E1659">
            <v>2647</v>
          </cell>
          <cell r="F1659">
            <v>2727.2</v>
          </cell>
          <cell r="G1659">
            <v>2730.2</v>
          </cell>
          <cell r="H1659">
            <v>2639.25</v>
          </cell>
          <cell r="I1659">
            <v>1056499</v>
          </cell>
          <cell r="J1659">
            <v>2861299591</v>
          </cell>
          <cell r="K1659">
            <v>44816</v>
          </cell>
          <cell r="L1659">
            <v>52963</v>
          </cell>
        </row>
        <row r="1660">
          <cell r="A1660" t="str">
            <v>SRHHYPOLTD</v>
          </cell>
          <cell r="B1660" t="str">
            <v>EQ</v>
          </cell>
          <cell r="C1660">
            <v>762</v>
          </cell>
          <cell r="D1660">
            <v>769.05</v>
          </cell>
          <cell r="E1660">
            <v>744</v>
          </cell>
          <cell r="F1660">
            <v>760.8</v>
          </cell>
          <cell r="G1660">
            <v>763.05</v>
          </cell>
          <cell r="H1660">
            <v>749.9</v>
          </cell>
          <cell r="I1660">
            <v>29267</v>
          </cell>
          <cell r="J1660">
            <v>22178384.800000001</v>
          </cell>
          <cell r="K1660">
            <v>44816</v>
          </cell>
          <cell r="L1660">
            <v>2243</v>
          </cell>
        </row>
        <row r="1661">
          <cell r="A1661" t="str">
            <v>SRPL</v>
          </cell>
          <cell r="B1661" t="str">
            <v>BE</v>
          </cell>
          <cell r="C1661">
            <v>86</v>
          </cell>
          <cell r="D1661">
            <v>88.9</v>
          </cell>
          <cell r="E1661">
            <v>84</v>
          </cell>
          <cell r="F1661">
            <v>88.1</v>
          </cell>
          <cell r="G1661">
            <v>88.5</v>
          </cell>
          <cell r="H1661">
            <v>86</v>
          </cell>
          <cell r="I1661">
            <v>62753</v>
          </cell>
          <cell r="J1661">
            <v>5363819.45</v>
          </cell>
          <cell r="K1661">
            <v>44816</v>
          </cell>
          <cell r="L1661">
            <v>346</v>
          </cell>
        </row>
        <row r="1662">
          <cell r="A1662" t="str">
            <v>SRTRANSFIN</v>
          </cell>
          <cell r="B1662" t="str">
            <v>EQ</v>
          </cell>
          <cell r="C1662">
            <v>1331.25</v>
          </cell>
          <cell r="D1662">
            <v>1334.35</v>
          </cell>
          <cell r="E1662">
            <v>1310</v>
          </cell>
          <cell r="F1662">
            <v>1328.5</v>
          </cell>
          <cell r="G1662">
            <v>1331.35</v>
          </cell>
          <cell r="H1662">
            <v>1324.1</v>
          </cell>
          <cell r="I1662">
            <v>949073</v>
          </cell>
          <cell r="J1662">
            <v>1253072554.8</v>
          </cell>
          <cell r="K1662">
            <v>44816</v>
          </cell>
          <cell r="L1662">
            <v>21205</v>
          </cell>
        </row>
        <row r="1663">
          <cell r="A1663" t="str">
            <v>SSWL</v>
          </cell>
          <cell r="B1663" t="str">
            <v>EQ</v>
          </cell>
          <cell r="C1663">
            <v>875</v>
          </cell>
          <cell r="D1663">
            <v>884</v>
          </cell>
          <cell r="E1663">
            <v>854.7</v>
          </cell>
          <cell r="F1663">
            <v>865.15</v>
          </cell>
          <cell r="G1663">
            <v>864</v>
          </cell>
          <cell r="H1663">
            <v>873.15</v>
          </cell>
          <cell r="I1663">
            <v>56441</v>
          </cell>
          <cell r="J1663">
            <v>49305203.899999999</v>
          </cell>
          <cell r="K1663">
            <v>44816</v>
          </cell>
          <cell r="L1663">
            <v>4912</v>
          </cell>
        </row>
        <row r="1664">
          <cell r="A1664" t="str">
            <v>STAMPEDE</v>
          </cell>
          <cell r="B1664" t="str">
            <v>BE</v>
          </cell>
          <cell r="C1664">
            <v>0.6</v>
          </cell>
          <cell r="D1664">
            <v>0.6</v>
          </cell>
          <cell r="E1664">
            <v>0.6</v>
          </cell>
          <cell r="F1664">
            <v>0.6</v>
          </cell>
          <cell r="G1664">
            <v>0.6</v>
          </cell>
          <cell r="H1664">
            <v>0.65</v>
          </cell>
          <cell r="I1664">
            <v>34151</v>
          </cell>
          <cell r="J1664">
            <v>20490.599999999999</v>
          </cell>
          <cell r="K1664">
            <v>44816</v>
          </cell>
          <cell r="L1664">
            <v>8</v>
          </cell>
        </row>
        <row r="1665">
          <cell r="A1665" t="str">
            <v>STAR</v>
          </cell>
          <cell r="B1665" t="str">
            <v>EQ</v>
          </cell>
          <cell r="C1665">
            <v>331</v>
          </cell>
          <cell r="D1665">
            <v>334.15</v>
          </cell>
          <cell r="E1665">
            <v>330.05</v>
          </cell>
          <cell r="F1665">
            <v>331.35</v>
          </cell>
          <cell r="G1665">
            <v>331.05</v>
          </cell>
          <cell r="H1665">
            <v>331.15</v>
          </cell>
          <cell r="I1665">
            <v>133898</v>
          </cell>
          <cell r="J1665">
            <v>44432823</v>
          </cell>
          <cell r="K1665">
            <v>44816</v>
          </cell>
          <cell r="L1665">
            <v>3964</v>
          </cell>
        </row>
        <row r="1666">
          <cell r="A1666" t="str">
            <v>STARCEMENT</v>
          </cell>
          <cell r="B1666" t="str">
            <v>EQ</v>
          </cell>
          <cell r="C1666">
            <v>102.1</v>
          </cell>
          <cell r="D1666">
            <v>102.1</v>
          </cell>
          <cell r="E1666">
            <v>100</v>
          </cell>
          <cell r="F1666">
            <v>100.25</v>
          </cell>
          <cell r="G1666">
            <v>100.5</v>
          </cell>
          <cell r="H1666">
            <v>102.1</v>
          </cell>
          <cell r="I1666">
            <v>244119</v>
          </cell>
          <cell r="J1666">
            <v>24575412.899999999</v>
          </cell>
          <cell r="K1666">
            <v>44816</v>
          </cell>
          <cell r="L1666">
            <v>3317</v>
          </cell>
        </row>
        <row r="1667">
          <cell r="A1667" t="str">
            <v>STARHEALTH</v>
          </cell>
          <cell r="B1667" t="str">
            <v>EQ</v>
          </cell>
          <cell r="C1667">
            <v>749</v>
          </cell>
          <cell r="D1667">
            <v>774</v>
          </cell>
          <cell r="E1667">
            <v>743.6</v>
          </cell>
          <cell r="F1667">
            <v>757</v>
          </cell>
          <cell r="G1667">
            <v>761</v>
          </cell>
          <cell r="H1667">
            <v>741.65</v>
          </cell>
          <cell r="I1667">
            <v>490633</v>
          </cell>
          <cell r="J1667">
            <v>375222781.19999999</v>
          </cell>
          <cell r="K1667">
            <v>44816</v>
          </cell>
          <cell r="L1667">
            <v>16654</v>
          </cell>
        </row>
        <row r="1668">
          <cell r="A1668" t="str">
            <v>STARPAPER</v>
          </cell>
          <cell r="B1668" t="str">
            <v>EQ</v>
          </cell>
          <cell r="C1668">
            <v>213.1</v>
          </cell>
          <cell r="D1668">
            <v>215.75</v>
          </cell>
          <cell r="E1668">
            <v>211.05</v>
          </cell>
          <cell r="F1668">
            <v>214</v>
          </cell>
          <cell r="G1668">
            <v>214.3</v>
          </cell>
          <cell r="H1668">
            <v>213.45</v>
          </cell>
          <cell r="I1668">
            <v>139890</v>
          </cell>
          <cell r="J1668">
            <v>29802700.949999999</v>
          </cell>
          <cell r="K1668">
            <v>44816</v>
          </cell>
          <cell r="L1668">
            <v>2610</v>
          </cell>
        </row>
        <row r="1669">
          <cell r="A1669" t="str">
            <v>STARTECK</v>
          </cell>
          <cell r="B1669" t="str">
            <v>EQ</v>
          </cell>
          <cell r="C1669">
            <v>136.94999999999999</v>
          </cell>
          <cell r="D1669">
            <v>150</v>
          </cell>
          <cell r="E1669">
            <v>135.1</v>
          </cell>
          <cell r="F1669">
            <v>138.55000000000001</v>
          </cell>
          <cell r="G1669">
            <v>137</v>
          </cell>
          <cell r="H1669">
            <v>137.85</v>
          </cell>
          <cell r="I1669">
            <v>14869</v>
          </cell>
          <cell r="J1669">
            <v>2095660.75</v>
          </cell>
          <cell r="K1669">
            <v>44816</v>
          </cell>
          <cell r="L1669">
            <v>398</v>
          </cell>
        </row>
        <row r="1670">
          <cell r="A1670" t="str">
            <v>STCINDIA</v>
          </cell>
          <cell r="B1670" t="str">
            <v>EQ</v>
          </cell>
          <cell r="C1670">
            <v>89</v>
          </cell>
          <cell r="D1670">
            <v>90.05</v>
          </cell>
          <cell r="E1670">
            <v>88.15</v>
          </cell>
          <cell r="F1670">
            <v>88.8</v>
          </cell>
          <cell r="G1670">
            <v>89</v>
          </cell>
          <cell r="H1670">
            <v>89.75</v>
          </cell>
          <cell r="I1670">
            <v>40933</v>
          </cell>
          <cell r="J1670">
            <v>3645837.05</v>
          </cell>
          <cell r="K1670">
            <v>44816</v>
          </cell>
          <cell r="L1670">
            <v>832</v>
          </cell>
        </row>
        <row r="1671">
          <cell r="A1671" t="str">
            <v>STEELCAS</v>
          </cell>
          <cell r="B1671" t="str">
            <v>EQ</v>
          </cell>
          <cell r="C1671">
            <v>447.8</v>
          </cell>
          <cell r="D1671">
            <v>469</v>
          </cell>
          <cell r="E1671">
            <v>442.8</v>
          </cell>
          <cell r="F1671">
            <v>457.5</v>
          </cell>
          <cell r="G1671">
            <v>456.25</v>
          </cell>
          <cell r="H1671">
            <v>446.35</v>
          </cell>
          <cell r="I1671">
            <v>12628</v>
          </cell>
          <cell r="J1671">
            <v>5796108.2000000002</v>
          </cell>
          <cell r="K1671">
            <v>44816</v>
          </cell>
          <cell r="L1671">
            <v>605</v>
          </cell>
        </row>
        <row r="1672">
          <cell r="A1672" t="str">
            <v>STEELCITY</v>
          </cell>
          <cell r="B1672" t="str">
            <v>EQ</v>
          </cell>
          <cell r="C1672">
            <v>62.05</v>
          </cell>
          <cell r="D1672">
            <v>62.05</v>
          </cell>
          <cell r="E1672">
            <v>60.05</v>
          </cell>
          <cell r="F1672">
            <v>60.2</v>
          </cell>
          <cell r="G1672">
            <v>60.15</v>
          </cell>
          <cell r="H1672">
            <v>60.9</v>
          </cell>
          <cell r="I1672">
            <v>13780</v>
          </cell>
          <cell r="J1672">
            <v>834141.5</v>
          </cell>
          <cell r="K1672">
            <v>44816</v>
          </cell>
          <cell r="L1672">
            <v>203</v>
          </cell>
        </row>
        <row r="1673">
          <cell r="A1673" t="str">
            <v>STEELXIND</v>
          </cell>
          <cell r="B1673" t="str">
            <v>EQ</v>
          </cell>
          <cell r="C1673">
            <v>13.9</v>
          </cell>
          <cell r="D1673">
            <v>14</v>
          </cell>
          <cell r="E1673">
            <v>13.55</v>
          </cell>
          <cell r="F1673">
            <v>13.6</v>
          </cell>
          <cell r="G1673">
            <v>13.6</v>
          </cell>
          <cell r="H1673">
            <v>13.75</v>
          </cell>
          <cell r="I1673">
            <v>2036292</v>
          </cell>
          <cell r="J1673">
            <v>27968577.649999999</v>
          </cell>
          <cell r="K1673">
            <v>44816</v>
          </cell>
          <cell r="L1673">
            <v>1964</v>
          </cell>
        </row>
        <row r="1674">
          <cell r="A1674" t="str">
            <v>STEL</v>
          </cell>
          <cell r="B1674" t="str">
            <v>EQ</v>
          </cell>
          <cell r="C1674">
            <v>144.85</v>
          </cell>
          <cell r="D1674">
            <v>144.85</v>
          </cell>
          <cell r="E1674">
            <v>139</v>
          </cell>
          <cell r="F1674">
            <v>142.1</v>
          </cell>
          <cell r="G1674">
            <v>143</v>
          </cell>
          <cell r="H1674">
            <v>142</v>
          </cell>
          <cell r="I1674">
            <v>8067</v>
          </cell>
          <cell r="J1674">
            <v>1142659.3500000001</v>
          </cell>
          <cell r="K1674">
            <v>44816</v>
          </cell>
          <cell r="L1674">
            <v>199</v>
          </cell>
        </row>
        <row r="1675">
          <cell r="A1675" t="str">
            <v>STERTOOLS</v>
          </cell>
          <cell r="B1675" t="str">
            <v>EQ</v>
          </cell>
          <cell r="C1675">
            <v>225</v>
          </cell>
          <cell r="D1675">
            <v>234.7</v>
          </cell>
          <cell r="E1675">
            <v>220.8</v>
          </cell>
          <cell r="F1675">
            <v>229.9</v>
          </cell>
          <cell r="G1675">
            <v>230</v>
          </cell>
          <cell r="H1675">
            <v>224.3</v>
          </cell>
          <cell r="I1675">
            <v>89083</v>
          </cell>
          <cell r="J1675">
            <v>20248621.699999999</v>
          </cell>
          <cell r="K1675">
            <v>44816</v>
          </cell>
          <cell r="L1675">
            <v>1871</v>
          </cell>
        </row>
        <row r="1676">
          <cell r="A1676" t="str">
            <v>STLTECH</v>
          </cell>
          <cell r="B1676" t="str">
            <v>EQ</v>
          </cell>
          <cell r="C1676">
            <v>168.4</v>
          </cell>
          <cell r="D1676">
            <v>171.15</v>
          </cell>
          <cell r="E1676">
            <v>167.2</v>
          </cell>
          <cell r="F1676">
            <v>168.4</v>
          </cell>
          <cell r="G1676">
            <v>168.65</v>
          </cell>
          <cell r="H1676">
            <v>167.5</v>
          </cell>
          <cell r="I1676">
            <v>879921</v>
          </cell>
          <cell r="J1676">
            <v>148982568.15000001</v>
          </cell>
          <cell r="K1676">
            <v>44816</v>
          </cell>
          <cell r="L1676">
            <v>5763</v>
          </cell>
        </row>
        <row r="1677">
          <cell r="A1677" t="str">
            <v>STOVEKRAFT</v>
          </cell>
          <cell r="B1677" t="str">
            <v>EQ</v>
          </cell>
          <cell r="C1677">
            <v>702.5</v>
          </cell>
          <cell r="D1677">
            <v>730</v>
          </cell>
          <cell r="E1677">
            <v>687</v>
          </cell>
          <cell r="F1677">
            <v>720.35</v>
          </cell>
          <cell r="G1677">
            <v>719</v>
          </cell>
          <cell r="H1677">
            <v>694.1</v>
          </cell>
          <cell r="I1677">
            <v>1165161</v>
          </cell>
          <cell r="J1677">
            <v>831214412.85000002</v>
          </cell>
          <cell r="K1677">
            <v>44816</v>
          </cell>
          <cell r="L1677">
            <v>38386</v>
          </cell>
        </row>
        <row r="1678">
          <cell r="A1678" t="str">
            <v>STYLAMIND</v>
          </cell>
          <cell r="B1678" t="str">
            <v>EQ</v>
          </cell>
          <cell r="C1678">
            <v>1169.95</v>
          </cell>
          <cell r="D1678">
            <v>1172</v>
          </cell>
          <cell r="E1678">
            <v>1140</v>
          </cell>
          <cell r="F1678">
            <v>1163.45</v>
          </cell>
          <cell r="G1678">
            <v>1166</v>
          </cell>
          <cell r="H1678">
            <v>1153.3</v>
          </cell>
          <cell r="I1678">
            <v>28949</v>
          </cell>
          <cell r="J1678">
            <v>33437492.149999999</v>
          </cell>
          <cell r="K1678">
            <v>44816</v>
          </cell>
          <cell r="L1678">
            <v>2121</v>
          </cell>
        </row>
        <row r="1679">
          <cell r="A1679" t="str">
            <v>SUBCAPCITY</v>
          </cell>
          <cell r="B1679" t="str">
            <v>BE</v>
          </cell>
          <cell r="C1679">
            <v>162.80000000000001</v>
          </cell>
          <cell r="D1679">
            <v>177.1</v>
          </cell>
          <cell r="E1679">
            <v>160.30000000000001</v>
          </cell>
          <cell r="F1679">
            <v>177.1</v>
          </cell>
          <cell r="G1679">
            <v>177.1</v>
          </cell>
          <cell r="H1679">
            <v>168.7</v>
          </cell>
          <cell r="I1679">
            <v>8483</v>
          </cell>
          <cell r="J1679">
            <v>1438540.65</v>
          </cell>
          <cell r="K1679">
            <v>44816</v>
          </cell>
          <cell r="L1679">
            <v>224</v>
          </cell>
        </row>
        <row r="1680">
          <cell r="A1680" t="str">
            <v>SUBEXLTD</v>
          </cell>
          <cell r="B1680" t="str">
            <v>EQ</v>
          </cell>
          <cell r="C1680">
            <v>37.5</v>
          </cell>
          <cell r="D1680">
            <v>37.5</v>
          </cell>
          <cell r="E1680">
            <v>36.700000000000003</v>
          </cell>
          <cell r="F1680">
            <v>36.799999999999997</v>
          </cell>
          <cell r="G1680">
            <v>36.75</v>
          </cell>
          <cell r="H1680">
            <v>37.15</v>
          </cell>
          <cell r="I1680">
            <v>3257833</v>
          </cell>
          <cell r="J1680">
            <v>120633452</v>
          </cell>
          <cell r="K1680">
            <v>44816</v>
          </cell>
          <cell r="L1680">
            <v>7374</v>
          </cell>
        </row>
        <row r="1681">
          <cell r="A1681" t="str">
            <v>SUBROS</v>
          </cell>
          <cell r="B1681" t="str">
            <v>EQ</v>
          </cell>
          <cell r="C1681">
            <v>396.9</v>
          </cell>
          <cell r="D1681">
            <v>400.95</v>
          </cell>
          <cell r="E1681">
            <v>392.05</v>
          </cell>
          <cell r="F1681">
            <v>395</v>
          </cell>
          <cell r="G1681">
            <v>394</v>
          </cell>
          <cell r="H1681">
            <v>393.2</v>
          </cell>
          <cell r="I1681">
            <v>68277</v>
          </cell>
          <cell r="J1681">
            <v>27161649.550000001</v>
          </cell>
          <cell r="K1681">
            <v>44816</v>
          </cell>
          <cell r="L1681">
            <v>1855</v>
          </cell>
        </row>
        <row r="1682">
          <cell r="A1682" t="str">
            <v>SUDARSCHEM</v>
          </cell>
          <cell r="B1682" t="str">
            <v>EQ</v>
          </cell>
          <cell r="C1682">
            <v>474</v>
          </cell>
          <cell r="D1682">
            <v>481.15</v>
          </cell>
          <cell r="E1682">
            <v>473.7</v>
          </cell>
          <cell r="F1682">
            <v>478.6</v>
          </cell>
          <cell r="G1682">
            <v>478.1</v>
          </cell>
          <cell r="H1682">
            <v>472.95</v>
          </cell>
          <cell r="I1682">
            <v>72602</v>
          </cell>
          <cell r="J1682">
            <v>34686645.600000001</v>
          </cell>
          <cell r="K1682">
            <v>44816</v>
          </cell>
          <cell r="L1682">
            <v>2935</v>
          </cell>
        </row>
        <row r="1683">
          <cell r="A1683" t="str">
            <v>SUMEETINDS</v>
          </cell>
          <cell r="B1683" t="str">
            <v>EQ</v>
          </cell>
          <cell r="C1683">
            <v>6.5</v>
          </cell>
          <cell r="D1683">
            <v>6.55</v>
          </cell>
          <cell r="E1683">
            <v>6.25</v>
          </cell>
          <cell r="F1683">
            <v>6.4</v>
          </cell>
          <cell r="G1683">
            <v>6.45</v>
          </cell>
          <cell r="H1683">
            <v>6.45</v>
          </cell>
          <cell r="I1683">
            <v>441216</v>
          </cell>
          <cell r="J1683">
            <v>2839576.35</v>
          </cell>
          <cell r="K1683">
            <v>44816</v>
          </cell>
          <cell r="L1683">
            <v>473</v>
          </cell>
        </row>
        <row r="1684">
          <cell r="A1684" t="str">
            <v>SUMICHEM</v>
          </cell>
          <cell r="B1684" t="str">
            <v>EQ</v>
          </cell>
          <cell r="C1684">
            <v>505</v>
          </cell>
          <cell r="D1684">
            <v>510.65</v>
          </cell>
          <cell r="E1684">
            <v>499.65</v>
          </cell>
          <cell r="F1684">
            <v>503.35</v>
          </cell>
          <cell r="G1684">
            <v>501.5</v>
          </cell>
          <cell r="H1684">
            <v>501.75</v>
          </cell>
          <cell r="I1684">
            <v>464981</v>
          </cell>
          <cell r="J1684">
            <v>234506975.19999999</v>
          </cell>
          <cell r="K1684">
            <v>44816</v>
          </cell>
          <cell r="L1684">
            <v>9781</v>
          </cell>
        </row>
        <row r="1685">
          <cell r="A1685" t="str">
            <v>SUMIT</v>
          </cell>
          <cell r="B1685" t="str">
            <v>BE</v>
          </cell>
          <cell r="C1685">
            <v>12.85</v>
          </cell>
          <cell r="D1685">
            <v>12.85</v>
          </cell>
          <cell r="E1685">
            <v>12</v>
          </cell>
          <cell r="F1685">
            <v>12.4</v>
          </cell>
          <cell r="G1685">
            <v>12.35</v>
          </cell>
          <cell r="H1685">
            <v>12.6</v>
          </cell>
          <cell r="I1685">
            <v>69826</v>
          </cell>
          <cell r="J1685">
            <v>865060.35</v>
          </cell>
          <cell r="K1685">
            <v>44816</v>
          </cell>
          <cell r="L1685">
            <v>204</v>
          </cell>
        </row>
        <row r="1686">
          <cell r="A1686" t="str">
            <v>SUMMITSEC</v>
          </cell>
          <cell r="B1686" t="str">
            <v>EQ</v>
          </cell>
          <cell r="C1686">
            <v>613.5</v>
          </cell>
          <cell r="D1686">
            <v>625.5</v>
          </cell>
          <cell r="E1686">
            <v>600</v>
          </cell>
          <cell r="F1686">
            <v>623.65</v>
          </cell>
          <cell r="G1686">
            <v>624.9</v>
          </cell>
          <cell r="H1686">
            <v>604.15</v>
          </cell>
          <cell r="I1686">
            <v>9526</v>
          </cell>
          <cell r="J1686">
            <v>5860723</v>
          </cell>
          <cell r="K1686">
            <v>44816</v>
          </cell>
          <cell r="L1686">
            <v>583</v>
          </cell>
        </row>
        <row r="1687">
          <cell r="A1687" t="str">
            <v>SUNCLAYLTD</v>
          </cell>
          <cell r="B1687" t="str">
            <v>EQ</v>
          </cell>
          <cell r="C1687">
            <v>4750</v>
          </cell>
          <cell r="D1687">
            <v>4750</v>
          </cell>
          <cell r="E1687">
            <v>4669.05</v>
          </cell>
          <cell r="F1687">
            <v>4688.75</v>
          </cell>
          <cell r="G1687">
            <v>4699.8999999999996</v>
          </cell>
          <cell r="H1687">
            <v>4686.1499999999996</v>
          </cell>
          <cell r="I1687">
            <v>1377</v>
          </cell>
          <cell r="J1687">
            <v>6477222.6500000004</v>
          </cell>
          <cell r="K1687">
            <v>44816</v>
          </cell>
          <cell r="L1687">
            <v>417</v>
          </cell>
        </row>
        <row r="1688">
          <cell r="A1688" t="str">
            <v>SUNDARAM</v>
          </cell>
          <cell r="B1688" t="str">
            <v>EQ</v>
          </cell>
          <cell r="C1688">
            <v>3.3</v>
          </cell>
          <cell r="D1688">
            <v>3.3</v>
          </cell>
          <cell r="E1688">
            <v>3.1</v>
          </cell>
          <cell r="F1688">
            <v>3.15</v>
          </cell>
          <cell r="G1688">
            <v>3.2</v>
          </cell>
          <cell r="H1688">
            <v>3.25</v>
          </cell>
          <cell r="I1688">
            <v>1285070</v>
          </cell>
          <cell r="J1688">
            <v>4103963.25</v>
          </cell>
          <cell r="K1688">
            <v>44816</v>
          </cell>
          <cell r="L1688">
            <v>821</v>
          </cell>
        </row>
        <row r="1689">
          <cell r="A1689" t="str">
            <v>SUNDARMFIN</v>
          </cell>
          <cell r="B1689" t="str">
            <v>EQ</v>
          </cell>
          <cell r="C1689">
            <v>2253.5</v>
          </cell>
          <cell r="D1689">
            <v>2272.15</v>
          </cell>
          <cell r="E1689">
            <v>2207</v>
          </cell>
          <cell r="F1689">
            <v>2253</v>
          </cell>
          <cell r="G1689">
            <v>2259</v>
          </cell>
          <cell r="H1689">
            <v>2253.5</v>
          </cell>
          <cell r="I1689">
            <v>47898</v>
          </cell>
          <cell r="J1689">
            <v>107222574</v>
          </cell>
          <cell r="K1689">
            <v>44816</v>
          </cell>
          <cell r="L1689">
            <v>4821</v>
          </cell>
        </row>
        <row r="1690">
          <cell r="A1690" t="str">
            <v>SUNDARMHLD</v>
          </cell>
          <cell r="B1690" t="str">
            <v>EQ</v>
          </cell>
          <cell r="C1690">
            <v>80</v>
          </cell>
          <cell r="D1690">
            <v>81.3</v>
          </cell>
          <cell r="E1690">
            <v>79.8</v>
          </cell>
          <cell r="F1690">
            <v>80.95</v>
          </cell>
          <cell r="G1690">
            <v>81.099999999999994</v>
          </cell>
          <cell r="H1690">
            <v>79.45</v>
          </cell>
          <cell r="I1690">
            <v>98422</v>
          </cell>
          <cell r="J1690">
            <v>7941795.9500000002</v>
          </cell>
          <cell r="K1690">
            <v>44816</v>
          </cell>
          <cell r="L1690">
            <v>665</v>
          </cell>
        </row>
        <row r="1691">
          <cell r="A1691" t="str">
            <v>SUNDRMBRAK</v>
          </cell>
          <cell r="B1691" t="str">
            <v>EQ</v>
          </cell>
          <cell r="C1691">
            <v>364.9</v>
          </cell>
          <cell r="D1691">
            <v>365.7</v>
          </cell>
          <cell r="E1691">
            <v>359</v>
          </cell>
          <cell r="F1691">
            <v>362.8</v>
          </cell>
          <cell r="G1691">
            <v>362.05</v>
          </cell>
          <cell r="H1691">
            <v>358.65</v>
          </cell>
          <cell r="I1691">
            <v>1436</v>
          </cell>
          <cell r="J1691">
            <v>521899.15</v>
          </cell>
          <cell r="K1691">
            <v>44816</v>
          </cell>
          <cell r="L1691">
            <v>106</v>
          </cell>
        </row>
        <row r="1692">
          <cell r="A1692" t="str">
            <v>SUNDRMFAST</v>
          </cell>
          <cell r="B1692" t="str">
            <v>EQ</v>
          </cell>
          <cell r="C1692">
            <v>883.7</v>
          </cell>
          <cell r="D1692">
            <v>895</v>
          </cell>
          <cell r="E1692">
            <v>878</v>
          </cell>
          <cell r="F1692">
            <v>883.9</v>
          </cell>
          <cell r="G1692">
            <v>883</v>
          </cell>
          <cell r="H1692">
            <v>879.05</v>
          </cell>
          <cell r="I1692">
            <v>119948</v>
          </cell>
          <cell r="J1692">
            <v>106194719.34999999</v>
          </cell>
          <cell r="K1692">
            <v>44816</v>
          </cell>
          <cell r="L1692">
            <v>6752</v>
          </cell>
        </row>
        <row r="1693">
          <cell r="A1693" t="str">
            <v>SUNFLAG</v>
          </cell>
          <cell r="B1693" t="str">
            <v>EQ</v>
          </cell>
          <cell r="C1693">
            <v>88.1</v>
          </cell>
          <cell r="D1693">
            <v>89.55</v>
          </cell>
          <cell r="E1693">
            <v>88.05</v>
          </cell>
          <cell r="F1693">
            <v>88.85</v>
          </cell>
          <cell r="G1693">
            <v>89.4</v>
          </cell>
          <cell r="H1693">
            <v>87.35</v>
          </cell>
          <cell r="I1693">
            <v>294675</v>
          </cell>
          <cell r="J1693">
            <v>26139376.550000001</v>
          </cell>
          <cell r="K1693">
            <v>44816</v>
          </cell>
          <cell r="L1693">
            <v>3686</v>
          </cell>
        </row>
        <row r="1694">
          <cell r="A1694" t="str">
            <v>SUNPHARMA</v>
          </cell>
          <cell r="B1694" t="str">
            <v>EQ</v>
          </cell>
          <cell r="C1694">
            <v>891.2</v>
          </cell>
          <cell r="D1694">
            <v>895.15</v>
          </cell>
          <cell r="E1694">
            <v>885.1</v>
          </cell>
          <cell r="F1694">
            <v>887.7</v>
          </cell>
          <cell r="G1694">
            <v>886.4</v>
          </cell>
          <cell r="H1694">
            <v>890</v>
          </cell>
          <cell r="I1694">
            <v>1571387</v>
          </cell>
          <cell r="J1694">
            <v>1397144257.55</v>
          </cell>
          <cell r="K1694">
            <v>44816</v>
          </cell>
          <cell r="L1694">
            <v>63670</v>
          </cell>
        </row>
        <row r="1695">
          <cell r="A1695" t="str">
            <v>SUNTECK</v>
          </cell>
          <cell r="B1695" t="str">
            <v>EQ</v>
          </cell>
          <cell r="C1695">
            <v>466.45</v>
          </cell>
          <cell r="D1695">
            <v>470.2</v>
          </cell>
          <cell r="E1695">
            <v>461.5</v>
          </cell>
          <cell r="F1695">
            <v>463.05</v>
          </cell>
          <cell r="G1695">
            <v>463</v>
          </cell>
          <cell r="H1695">
            <v>459.1</v>
          </cell>
          <cell r="I1695">
            <v>272446</v>
          </cell>
          <cell r="J1695">
            <v>126550716.59999999</v>
          </cell>
          <cell r="K1695">
            <v>44816</v>
          </cell>
          <cell r="L1695">
            <v>7035</v>
          </cell>
        </row>
        <row r="1696">
          <cell r="A1696" t="str">
            <v>SUNTV</v>
          </cell>
          <cell r="B1696" t="str">
            <v>EQ</v>
          </cell>
          <cell r="C1696">
            <v>512</v>
          </cell>
          <cell r="D1696">
            <v>522</v>
          </cell>
          <cell r="E1696">
            <v>512</v>
          </cell>
          <cell r="F1696">
            <v>520.20000000000005</v>
          </cell>
          <cell r="G1696">
            <v>519.5</v>
          </cell>
          <cell r="H1696">
            <v>510.5</v>
          </cell>
          <cell r="I1696">
            <v>838623</v>
          </cell>
          <cell r="J1696">
            <v>434954686.44999999</v>
          </cell>
          <cell r="K1696">
            <v>44816</v>
          </cell>
          <cell r="L1696">
            <v>16963</v>
          </cell>
        </row>
        <row r="1697">
          <cell r="A1697" t="str">
            <v>SUPERHOUSE</v>
          </cell>
          <cell r="B1697" t="str">
            <v>EQ</v>
          </cell>
          <cell r="C1697">
            <v>214.45</v>
          </cell>
          <cell r="D1697">
            <v>219</v>
          </cell>
          <cell r="E1697">
            <v>213.05</v>
          </cell>
          <cell r="F1697">
            <v>215.75</v>
          </cell>
          <cell r="G1697">
            <v>215.4</v>
          </cell>
          <cell r="H1697">
            <v>214.4</v>
          </cell>
          <cell r="I1697">
            <v>17588</v>
          </cell>
          <cell r="J1697">
            <v>3791733.3</v>
          </cell>
          <cell r="K1697">
            <v>44816</v>
          </cell>
          <cell r="L1697">
            <v>768</v>
          </cell>
        </row>
        <row r="1698">
          <cell r="A1698" t="str">
            <v>SUPERSPIN</v>
          </cell>
          <cell r="B1698" t="str">
            <v>EQ</v>
          </cell>
          <cell r="C1698">
            <v>10.6</v>
          </cell>
          <cell r="D1698">
            <v>10.6</v>
          </cell>
          <cell r="E1698">
            <v>10.15</v>
          </cell>
          <cell r="F1698">
            <v>10.3</v>
          </cell>
          <cell r="G1698">
            <v>10.4</v>
          </cell>
          <cell r="H1698">
            <v>10.35</v>
          </cell>
          <cell r="I1698">
            <v>67864</v>
          </cell>
          <cell r="J1698">
            <v>705760.1</v>
          </cell>
          <cell r="K1698">
            <v>44816</v>
          </cell>
          <cell r="L1698">
            <v>201</v>
          </cell>
        </row>
        <row r="1699">
          <cell r="A1699" t="str">
            <v>SUPRAJIT</v>
          </cell>
          <cell r="B1699" t="str">
            <v>EQ</v>
          </cell>
          <cell r="C1699">
            <v>345.9</v>
          </cell>
          <cell r="D1699">
            <v>349.3</v>
          </cell>
          <cell r="E1699">
            <v>344.6</v>
          </cell>
          <cell r="F1699">
            <v>347</v>
          </cell>
          <cell r="G1699">
            <v>347.5</v>
          </cell>
          <cell r="H1699">
            <v>343.85</v>
          </cell>
          <cell r="I1699">
            <v>248820</v>
          </cell>
          <cell r="J1699">
            <v>86425699.299999997</v>
          </cell>
          <cell r="K1699">
            <v>44816</v>
          </cell>
          <cell r="L1699">
            <v>12491</v>
          </cell>
        </row>
        <row r="1700">
          <cell r="A1700" t="str">
            <v>SUPREMEENG</v>
          </cell>
          <cell r="B1700" t="str">
            <v>EQ</v>
          </cell>
          <cell r="C1700">
            <v>2.2999999999999998</v>
          </cell>
          <cell r="D1700">
            <v>2.2999999999999998</v>
          </cell>
          <cell r="E1700">
            <v>2.25</v>
          </cell>
          <cell r="F1700">
            <v>2.25</v>
          </cell>
          <cell r="G1700">
            <v>2.2999999999999998</v>
          </cell>
          <cell r="H1700">
            <v>2.2999999999999998</v>
          </cell>
          <cell r="I1700">
            <v>671057</v>
          </cell>
          <cell r="J1700">
            <v>1516963.8</v>
          </cell>
          <cell r="K1700">
            <v>44816</v>
          </cell>
          <cell r="L1700">
            <v>309</v>
          </cell>
        </row>
        <row r="1701">
          <cell r="A1701" t="str">
            <v>SUPREMEIND</v>
          </cell>
          <cell r="B1701" t="str">
            <v>EQ</v>
          </cell>
          <cell r="C1701">
            <v>2137.4</v>
          </cell>
          <cell r="D1701">
            <v>2175</v>
          </cell>
          <cell r="E1701">
            <v>2111</v>
          </cell>
          <cell r="F1701">
            <v>2116.4</v>
          </cell>
          <cell r="G1701">
            <v>2120</v>
          </cell>
          <cell r="H1701">
            <v>2137.4</v>
          </cell>
          <cell r="I1701">
            <v>53219</v>
          </cell>
          <cell r="J1701">
            <v>113900063</v>
          </cell>
          <cell r="K1701">
            <v>44816</v>
          </cell>
          <cell r="L1701">
            <v>7520</v>
          </cell>
        </row>
        <row r="1702">
          <cell r="A1702" t="str">
            <v>SUPREMEINF</v>
          </cell>
          <cell r="B1702" t="str">
            <v>BE</v>
          </cell>
          <cell r="C1702">
            <v>31.2</v>
          </cell>
          <cell r="D1702">
            <v>34.4</v>
          </cell>
          <cell r="E1702">
            <v>31.2</v>
          </cell>
          <cell r="F1702">
            <v>34.4</v>
          </cell>
          <cell r="G1702">
            <v>34.4</v>
          </cell>
          <cell r="H1702">
            <v>32.799999999999997</v>
          </cell>
          <cell r="I1702">
            <v>71502</v>
          </cell>
          <cell r="J1702">
            <v>2377556.9</v>
          </cell>
          <cell r="K1702">
            <v>44816</v>
          </cell>
          <cell r="L1702">
            <v>179</v>
          </cell>
        </row>
        <row r="1703">
          <cell r="A1703" t="str">
            <v>SUPRIYA</v>
          </cell>
          <cell r="B1703" t="str">
            <v>EQ</v>
          </cell>
          <cell r="C1703">
            <v>350</v>
          </cell>
          <cell r="D1703">
            <v>350.45</v>
          </cell>
          <cell r="E1703">
            <v>345.8</v>
          </cell>
          <cell r="F1703">
            <v>346.5</v>
          </cell>
          <cell r="G1703">
            <v>346.8</v>
          </cell>
          <cell r="H1703">
            <v>347.75</v>
          </cell>
          <cell r="I1703">
            <v>141092</v>
          </cell>
          <cell r="J1703">
            <v>49132085.049999997</v>
          </cell>
          <cell r="K1703">
            <v>44816</v>
          </cell>
          <cell r="L1703">
            <v>3538</v>
          </cell>
        </row>
        <row r="1704">
          <cell r="A1704" t="str">
            <v>SURANASOL</v>
          </cell>
          <cell r="B1704" t="str">
            <v>EQ</v>
          </cell>
          <cell r="C1704">
            <v>27.7</v>
          </cell>
          <cell r="D1704">
            <v>28.8</v>
          </cell>
          <cell r="E1704">
            <v>27</v>
          </cell>
          <cell r="F1704">
            <v>27.35</v>
          </cell>
          <cell r="G1704">
            <v>27.5</v>
          </cell>
          <cell r="H1704">
            <v>27.7</v>
          </cell>
          <cell r="I1704">
            <v>186247</v>
          </cell>
          <cell r="J1704">
            <v>5117900</v>
          </cell>
          <cell r="K1704">
            <v>44816</v>
          </cell>
          <cell r="L1704">
            <v>1813</v>
          </cell>
        </row>
        <row r="1705">
          <cell r="A1705" t="str">
            <v>SURANAT&amp;P</v>
          </cell>
          <cell r="B1705" t="str">
            <v>EQ</v>
          </cell>
          <cell r="C1705">
            <v>13.1</v>
          </cell>
          <cell r="D1705">
            <v>13.3</v>
          </cell>
          <cell r="E1705">
            <v>12.6</v>
          </cell>
          <cell r="F1705">
            <v>12.65</v>
          </cell>
          <cell r="G1705">
            <v>12.7</v>
          </cell>
          <cell r="H1705">
            <v>12.95</v>
          </cell>
          <cell r="I1705">
            <v>112185</v>
          </cell>
          <cell r="J1705">
            <v>1428752.2</v>
          </cell>
          <cell r="K1705">
            <v>44816</v>
          </cell>
          <cell r="L1705">
            <v>464</v>
          </cell>
        </row>
        <row r="1706">
          <cell r="A1706" t="str">
            <v>SURYALAXMI</v>
          </cell>
          <cell r="B1706" t="str">
            <v>EQ</v>
          </cell>
          <cell r="C1706">
            <v>76.849999999999994</v>
          </cell>
          <cell r="D1706">
            <v>77.75</v>
          </cell>
          <cell r="E1706">
            <v>73.599999999999994</v>
          </cell>
          <cell r="F1706">
            <v>74.599999999999994</v>
          </cell>
          <cell r="G1706">
            <v>74</v>
          </cell>
          <cell r="H1706">
            <v>75.099999999999994</v>
          </cell>
          <cell r="I1706">
            <v>24379</v>
          </cell>
          <cell r="J1706">
            <v>1818018.9</v>
          </cell>
          <cell r="K1706">
            <v>44816</v>
          </cell>
          <cell r="L1706">
            <v>565</v>
          </cell>
        </row>
        <row r="1707">
          <cell r="A1707" t="str">
            <v>SURYAROSNI</v>
          </cell>
          <cell r="B1707" t="str">
            <v>EQ</v>
          </cell>
          <cell r="C1707">
            <v>522</v>
          </cell>
          <cell r="D1707">
            <v>531.9</v>
          </cell>
          <cell r="E1707">
            <v>511</v>
          </cell>
          <cell r="F1707">
            <v>514.20000000000005</v>
          </cell>
          <cell r="G1707">
            <v>514</v>
          </cell>
          <cell r="H1707">
            <v>516.79999999999995</v>
          </cell>
          <cell r="I1707">
            <v>110317</v>
          </cell>
          <cell r="J1707">
            <v>57335373.75</v>
          </cell>
          <cell r="K1707">
            <v>44816</v>
          </cell>
          <cell r="L1707">
            <v>4074</v>
          </cell>
        </row>
        <row r="1708">
          <cell r="A1708" t="str">
            <v>SURYODAY</v>
          </cell>
          <cell r="B1708" t="str">
            <v>EQ</v>
          </cell>
          <cell r="C1708">
            <v>112</v>
          </cell>
          <cell r="D1708">
            <v>117</v>
          </cell>
          <cell r="E1708">
            <v>112</v>
          </cell>
          <cell r="F1708">
            <v>114.25</v>
          </cell>
          <cell r="G1708">
            <v>114.5</v>
          </cell>
          <cell r="H1708">
            <v>110.5</v>
          </cell>
          <cell r="I1708">
            <v>557387</v>
          </cell>
          <cell r="J1708">
            <v>63975772.899999999</v>
          </cell>
          <cell r="K1708">
            <v>44816</v>
          </cell>
          <cell r="L1708">
            <v>7209</v>
          </cell>
        </row>
        <row r="1709">
          <cell r="A1709" t="str">
            <v>SUTLEJTEX</v>
          </cell>
          <cell r="B1709" t="str">
            <v>EQ</v>
          </cell>
          <cell r="C1709">
            <v>76.5</v>
          </cell>
          <cell r="D1709">
            <v>83.9</v>
          </cell>
          <cell r="E1709">
            <v>76.5</v>
          </cell>
          <cell r="F1709">
            <v>76.900000000000006</v>
          </cell>
          <cell r="G1709">
            <v>77.099999999999994</v>
          </cell>
          <cell r="H1709">
            <v>75.25</v>
          </cell>
          <cell r="I1709">
            <v>279557</v>
          </cell>
          <cell r="J1709">
            <v>21645727.199999999</v>
          </cell>
          <cell r="K1709">
            <v>44816</v>
          </cell>
          <cell r="L1709">
            <v>3058</v>
          </cell>
        </row>
        <row r="1710">
          <cell r="A1710" t="str">
            <v>SUULD</v>
          </cell>
          <cell r="B1710" t="str">
            <v>EQ</v>
          </cell>
          <cell r="C1710">
            <v>44.9</v>
          </cell>
          <cell r="D1710">
            <v>45.7</v>
          </cell>
          <cell r="E1710">
            <v>43.5</v>
          </cell>
          <cell r="F1710">
            <v>44.5</v>
          </cell>
          <cell r="G1710">
            <v>45.15</v>
          </cell>
          <cell r="H1710">
            <v>43.75</v>
          </cell>
          <cell r="I1710">
            <v>533488</v>
          </cell>
          <cell r="J1710">
            <v>23705844.100000001</v>
          </cell>
          <cell r="K1710">
            <v>44816</v>
          </cell>
          <cell r="L1710">
            <v>915</v>
          </cell>
        </row>
        <row r="1711">
          <cell r="A1711" t="str">
            <v>SUVEN</v>
          </cell>
          <cell r="B1711" t="str">
            <v>EQ</v>
          </cell>
          <cell r="C1711">
            <v>77.400000000000006</v>
          </cell>
          <cell r="D1711">
            <v>79.2</v>
          </cell>
          <cell r="E1711">
            <v>76.349999999999994</v>
          </cell>
          <cell r="F1711">
            <v>76.7</v>
          </cell>
          <cell r="G1711">
            <v>76.55</v>
          </cell>
          <cell r="H1711">
            <v>76.8</v>
          </cell>
          <cell r="I1711">
            <v>314423</v>
          </cell>
          <cell r="J1711">
            <v>24345703.899999999</v>
          </cell>
          <cell r="K1711">
            <v>44816</v>
          </cell>
          <cell r="L1711">
            <v>2299</v>
          </cell>
        </row>
        <row r="1712">
          <cell r="A1712" t="str">
            <v>SUVENPHAR</v>
          </cell>
          <cell r="B1712" t="str">
            <v>EQ</v>
          </cell>
          <cell r="C1712">
            <v>477.4</v>
          </cell>
          <cell r="D1712">
            <v>480.65</v>
          </cell>
          <cell r="E1712">
            <v>473.25</v>
          </cell>
          <cell r="F1712">
            <v>476.05</v>
          </cell>
          <cell r="G1712">
            <v>474.5</v>
          </cell>
          <cell r="H1712">
            <v>477.4</v>
          </cell>
          <cell r="I1712">
            <v>600547</v>
          </cell>
          <cell r="J1712">
            <v>285579157.94999999</v>
          </cell>
          <cell r="K1712">
            <v>44816</v>
          </cell>
          <cell r="L1712">
            <v>6307</v>
          </cell>
        </row>
        <row r="1713">
          <cell r="A1713" t="str">
            <v>SUVIDHAA</v>
          </cell>
          <cell r="B1713" t="str">
            <v>EQ</v>
          </cell>
          <cell r="C1713">
            <v>6.25</v>
          </cell>
          <cell r="D1713">
            <v>6.3</v>
          </cell>
          <cell r="E1713">
            <v>6.2</v>
          </cell>
          <cell r="F1713">
            <v>6.3</v>
          </cell>
          <cell r="G1713">
            <v>6.3</v>
          </cell>
          <cell r="H1713">
            <v>6.25</v>
          </cell>
          <cell r="I1713">
            <v>294786</v>
          </cell>
          <cell r="J1713">
            <v>1846102.8</v>
          </cell>
          <cell r="K1713">
            <v>44816</v>
          </cell>
          <cell r="L1713">
            <v>480</v>
          </cell>
        </row>
        <row r="1714">
          <cell r="A1714" t="str">
            <v>SUZLON</v>
          </cell>
          <cell r="B1714" t="str">
            <v>EQ</v>
          </cell>
          <cell r="C1714">
            <v>9.6999999999999993</v>
          </cell>
          <cell r="D1714">
            <v>10</v>
          </cell>
          <cell r="E1714">
            <v>9.6</v>
          </cell>
          <cell r="F1714">
            <v>9.85</v>
          </cell>
          <cell r="G1714">
            <v>9.85</v>
          </cell>
          <cell r="H1714">
            <v>9.6</v>
          </cell>
          <cell r="I1714">
            <v>71201395</v>
          </cell>
          <cell r="J1714">
            <v>700342829.45000005</v>
          </cell>
          <cell r="K1714">
            <v>44816</v>
          </cell>
          <cell r="L1714">
            <v>44099</v>
          </cell>
        </row>
        <row r="1715">
          <cell r="A1715" t="str">
            <v>SVPGLOB</v>
          </cell>
          <cell r="B1715" t="str">
            <v>EQ</v>
          </cell>
          <cell r="C1715">
            <v>39.6</v>
          </cell>
          <cell r="D1715">
            <v>40.200000000000003</v>
          </cell>
          <cell r="E1715">
            <v>38.9</v>
          </cell>
          <cell r="F1715">
            <v>39.5</v>
          </cell>
          <cell r="G1715">
            <v>39.5</v>
          </cell>
          <cell r="H1715">
            <v>38.9</v>
          </cell>
          <cell r="I1715">
            <v>154505</v>
          </cell>
          <cell r="J1715">
            <v>6099527.5999999996</v>
          </cell>
          <cell r="K1715">
            <v>44816</v>
          </cell>
          <cell r="L1715">
            <v>1051</v>
          </cell>
        </row>
        <row r="1716">
          <cell r="A1716" t="str">
            <v>SWANENERGY</v>
          </cell>
          <cell r="B1716" t="str">
            <v>EQ</v>
          </cell>
          <cell r="C1716">
            <v>235.6</v>
          </cell>
          <cell r="D1716">
            <v>245</v>
          </cell>
          <cell r="E1716">
            <v>232.05</v>
          </cell>
          <cell r="F1716">
            <v>243</v>
          </cell>
          <cell r="G1716">
            <v>244</v>
          </cell>
          <cell r="H1716">
            <v>234.4</v>
          </cell>
          <cell r="I1716">
            <v>1159307</v>
          </cell>
          <cell r="J1716">
            <v>277244217.60000002</v>
          </cell>
          <cell r="K1716">
            <v>44816</v>
          </cell>
          <cell r="L1716">
            <v>13752</v>
          </cell>
        </row>
        <row r="1717">
          <cell r="A1717" t="str">
            <v>SWARAJENG</v>
          </cell>
          <cell r="B1717" t="str">
            <v>EQ</v>
          </cell>
          <cell r="C1717">
            <v>1639.45</v>
          </cell>
          <cell r="D1717">
            <v>1640.05</v>
          </cell>
          <cell r="E1717">
            <v>1619.15</v>
          </cell>
          <cell r="F1717">
            <v>1628.45</v>
          </cell>
          <cell r="G1717">
            <v>1624</v>
          </cell>
          <cell r="H1717">
            <v>1631.25</v>
          </cell>
          <cell r="I1717">
            <v>6037</v>
          </cell>
          <cell r="J1717">
            <v>9836636.6500000004</v>
          </cell>
          <cell r="K1717">
            <v>44816</v>
          </cell>
          <cell r="L1717">
            <v>761</v>
          </cell>
        </row>
        <row r="1718">
          <cell r="A1718" t="str">
            <v>SWELECTES</v>
          </cell>
          <cell r="B1718" t="str">
            <v>EQ</v>
          </cell>
          <cell r="C1718">
            <v>342</v>
          </cell>
          <cell r="D1718">
            <v>347.85</v>
          </cell>
          <cell r="E1718">
            <v>337.65</v>
          </cell>
          <cell r="F1718">
            <v>339.75</v>
          </cell>
          <cell r="G1718">
            <v>343</v>
          </cell>
          <cell r="H1718">
            <v>340.8</v>
          </cell>
          <cell r="I1718">
            <v>20589</v>
          </cell>
          <cell r="J1718">
            <v>7040546.7999999998</v>
          </cell>
          <cell r="K1718">
            <v>44816</v>
          </cell>
          <cell r="L1718">
            <v>1093</v>
          </cell>
        </row>
        <row r="1719">
          <cell r="A1719" t="str">
            <v>SWSOLAR</v>
          </cell>
          <cell r="B1719" t="str">
            <v>EQ</v>
          </cell>
          <cell r="C1719">
            <v>302.8</v>
          </cell>
          <cell r="D1719">
            <v>305.55</v>
          </cell>
          <cell r="E1719">
            <v>296.60000000000002</v>
          </cell>
          <cell r="F1719">
            <v>297.3</v>
          </cell>
          <cell r="G1719">
            <v>297.5</v>
          </cell>
          <cell r="H1719">
            <v>301.25</v>
          </cell>
          <cell r="I1719">
            <v>266178</v>
          </cell>
          <cell r="J1719">
            <v>80042407.099999994</v>
          </cell>
          <cell r="K1719">
            <v>44816</v>
          </cell>
          <cell r="L1719">
            <v>5086</v>
          </cell>
        </row>
        <row r="1720">
          <cell r="A1720" t="str">
            <v>SYMPHONY</v>
          </cell>
          <cell r="B1720" t="str">
            <v>EQ</v>
          </cell>
          <cell r="C1720">
            <v>914</v>
          </cell>
          <cell r="D1720">
            <v>919.8</v>
          </cell>
          <cell r="E1720">
            <v>903</v>
          </cell>
          <cell r="F1720">
            <v>905.65</v>
          </cell>
          <cell r="G1720">
            <v>909</v>
          </cell>
          <cell r="H1720">
            <v>910.55</v>
          </cell>
          <cell r="I1720">
            <v>42547</v>
          </cell>
          <cell r="J1720">
            <v>38801151.549999997</v>
          </cell>
          <cell r="K1720">
            <v>44816</v>
          </cell>
          <cell r="L1720">
            <v>2070</v>
          </cell>
        </row>
        <row r="1721">
          <cell r="A1721" t="str">
            <v>SYNGENE</v>
          </cell>
          <cell r="B1721" t="str">
            <v>EQ</v>
          </cell>
          <cell r="C1721">
            <v>574</v>
          </cell>
          <cell r="D1721">
            <v>576</v>
          </cell>
          <cell r="E1721">
            <v>568</v>
          </cell>
          <cell r="F1721">
            <v>569.5</v>
          </cell>
          <cell r="G1721">
            <v>568</v>
          </cell>
          <cell r="H1721">
            <v>571.85</v>
          </cell>
          <cell r="I1721">
            <v>351778</v>
          </cell>
          <cell r="J1721">
            <v>201007552.69999999</v>
          </cell>
          <cell r="K1721">
            <v>44816</v>
          </cell>
          <cell r="L1721">
            <v>13860</v>
          </cell>
        </row>
        <row r="1722">
          <cell r="A1722" t="str">
            <v>SYRMA</v>
          </cell>
          <cell r="B1722" t="str">
            <v>EQ</v>
          </cell>
          <cell r="C1722">
            <v>304.5</v>
          </cell>
          <cell r="D1722">
            <v>307.95</v>
          </cell>
          <cell r="E1722">
            <v>300</v>
          </cell>
          <cell r="F1722">
            <v>300.75</v>
          </cell>
          <cell r="G1722">
            <v>300.8</v>
          </cell>
          <cell r="H1722">
            <v>303.7</v>
          </cell>
          <cell r="I1722">
            <v>1008692</v>
          </cell>
          <cell r="J1722">
            <v>305584271.19999999</v>
          </cell>
          <cell r="K1722">
            <v>44816</v>
          </cell>
          <cell r="L1722">
            <v>15470</v>
          </cell>
        </row>
        <row r="1723">
          <cell r="A1723" t="str">
            <v>TAINWALCHM</v>
          </cell>
          <cell r="B1723" t="str">
            <v>EQ</v>
          </cell>
          <cell r="C1723">
            <v>101.05</v>
          </cell>
          <cell r="D1723">
            <v>101.05</v>
          </cell>
          <cell r="E1723">
            <v>97.85</v>
          </cell>
          <cell r="F1723">
            <v>99.1</v>
          </cell>
          <cell r="G1723">
            <v>98.8</v>
          </cell>
          <cell r="H1723">
            <v>100.7</v>
          </cell>
          <cell r="I1723">
            <v>20723</v>
          </cell>
          <cell r="J1723">
            <v>2057140.35</v>
          </cell>
          <cell r="K1723">
            <v>44816</v>
          </cell>
          <cell r="L1723">
            <v>511</v>
          </cell>
        </row>
        <row r="1724">
          <cell r="A1724" t="str">
            <v>TAJGVK</v>
          </cell>
          <cell r="B1724" t="str">
            <v>EQ</v>
          </cell>
          <cell r="C1724">
            <v>184.75</v>
          </cell>
          <cell r="D1724">
            <v>185.9</v>
          </cell>
          <cell r="E1724">
            <v>180.25</v>
          </cell>
          <cell r="F1724">
            <v>180.9</v>
          </cell>
          <cell r="G1724">
            <v>181.6</v>
          </cell>
          <cell r="H1724">
            <v>183.4</v>
          </cell>
          <cell r="I1724">
            <v>164031</v>
          </cell>
          <cell r="J1724">
            <v>30030662</v>
          </cell>
          <cell r="K1724">
            <v>44816</v>
          </cell>
          <cell r="L1724">
            <v>3128</v>
          </cell>
        </row>
        <row r="1725">
          <cell r="A1725" t="str">
            <v>TAKE</v>
          </cell>
          <cell r="B1725" t="str">
            <v>EQ</v>
          </cell>
          <cell r="C1725">
            <v>27.5</v>
          </cell>
          <cell r="D1725">
            <v>27.85</v>
          </cell>
          <cell r="E1725">
            <v>27</v>
          </cell>
          <cell r="F1725">
            <v>27.05</v>
          </cell>
          <cell r="G1725">
            <v>27.2</v>
          </cell>
          <cell r="H1725">
            <v>27.35</v>
          </cell>
          <cell r="I1725">
            <v>318928</v>
          </cell>
          <cell r="J1725">
            <v>8732588.1500000004</v>
          </cell>
          <cell r="K1725">
            <v>44816</v>
          </cell>
          <cell r="L1725">
            <v>1734</v>
          </cell>
        </row>
        <row r="1726">
          <cell r="A1726" t="str">
            <v>TALBROAUTO</v>
          </cell>
          <cell r="B1726" t="str">
            <v>EQ</v>
          </cell>
          <cell r="C1726">
            <v>490</v>
          </cell>
          <cell r="D1726">
            <v>510.5</v>
          </cell>
          <cell r="E1726">
            <v>490</v>
          </cell>
          <cell r="F1726">
            <v>494.2</v>
          </cell>
          <cell r="G1726">
            <v>495</v>
          </cell>
          <cell r="H1726">
            <v>481.8</v>
          </cell>
          <cell r="I1726">
            <v>57950</v>
          </cell>
          <cell r="J1726">
            <v>28930135.850000001</v>
          </cell>
          <cell r="K1726">
            <v>44816</v>
          </cell>
          <cell r="L1726">
            <v>3360</v>
          </cell>
        </row>
        <row r="1727">
          <cell r="A1727" t="str">
            <v>TANLA</v>
          </cell>
          <cell r="B1727" t="str">
            <v>EQ</v>
          </cell>
          <cell r="C1727">
            <v>889.9</v>
          </cell>
          <cell r="D1727">
            <v>893.8</v>
          </cell>
          <cell r="E1727">
            <v>845</v>
          </cell>
          <cell r="F1727">
            <v>858.95</v>
          </cell>
          <cell r="G1727">
            <v>858</v>
          </cell>
          <cell r="H1727">
            <v>873.6</v>
          </cell>
          <cell r="I1727">
            <v>994595</v>
          </cell>
          <cell r="J1727">
            <v>861033818.39999998</v>
          </cell>
          <cell r="K1727">
            <v>44816</v>
          </cell>
          <cell r="L1727">
            <v>38155</v>
          </cell>
        </row>
        <row r="1728">
          <cell r="A1728" t="str">
            <v>TARAPUR</v>
          </cell>
          <cell r="B1728" t="str">
            <v>EQ</v>
          </cell>
          <cell r="C1728">
            <v>4.5</v>
          </cell>
          <cell r="D1728">
            <v>4.95</v>
          </cell>
          <cell r="E1728">
            <v>4.5</v>
          </cell>
          <cell r="F1728">
            <v>4.95</v>
          </cell>
          <cell r="G1728">
            <v>4.95</v>
          </cell>
          <cell r="H1728">
            <v>4.5</v>
          </cell>
          <cell r="I1728">
            <v>31366</v>
          </cell>
          <cell r="J1728">
            <v>153773.54999999999</v>
          </cell>
          <cell r="K1728">
            <v>44816</v>
          </cell>
          <cell r="L1728">
            <v>42</v>
          </cell>
        </row>
        <row r="1729">
          <cell r="A1729" t="str">
            <v>TARC</v>
          </cell>
          <cell r="B1729" t="str">
            <v>EQ</v>
          </cell>
          <cell r="C1729">
            <v>47.1</v>
          </cell>
          <cell r="D1729">
            <v>48</v>
          </cell>
          <cell r="E1729">
            <v>45.65</v>
          </cell>
          <cell r="F1729">
            <v>46.2</v>
          </cell>
          <cell r="G1729">
            <v>46.15</v>
          </cell>
          <cell r="H1729">
            <v>46.75</v>
          </cell>
          <cell r="I1729">
            <v>2263532</v>
          </cell>
          <cell r="J1729">
            <v>106521322</v>
          </cell>
          <cell r="K1729">
            <v>44816</v>
          </cell>
          <cell r="L1729">
            <v>6076</v>
          </cell>
        </row>
        <row r="1730">
          <cell r="A1730" t="str">
            <v>TARMAT</v>
          </cell>
          <cell r="B1730" t="str">
            <v>EQ</v>
          </cell>
          <cell r="C1730">
            <v>62</v>
          </cell>
          <cell r="D1730">
            <v>62.05</v>
          </cell>
          <cell r="E1730">
            <v>60.05</v>
          </cell>
          <cell r="F1730">
            <v>60.45</v>
          </cell>
          <cell r="G1730">
            <v>60.25</v>
          </cell>
          <cell r="H1730">
            <v>61.15</v>
          </cell>
          <cell r="I1730">
            <v>15832</v>
          </cell>
          <cell r="J1730">
            <v>962205</v>
          </cell>
          <cell r="K1730">
            <v>44816</v>
          </cell>
          <cell r="L1730">
            <v>350</v>
          </cell>
        </row>
        <row r="1731">
          <cell r="A1731" t="str">
            <v>TARSONS</v>
          </cell>
          <cell r="B1731" t="str">
            <v>EQ</v>
          </cell>
          <cell r="C1731">
            <v>859.9</v>
          </cell>
          <cell r="D1731">
            <v>914.45</v>
          </cell>
          <cell r="E1731">
            <v>846.5</v>
          </cell>
          <cell r="F1731">
            <v>857.7</v>
          </cell>
          <cell r="G1731">
            <v>855</v>
          </cell>
          <cell r="H1731">
            <v>855.65</v>
          </cell>
          <cell r="I1731">
            <v>627456</v>
          </cell>
          <cell r="J1731">
            <v>554220355.39999998</v>
          </cell>
          <cell r="K1731">
            <v>44816</v>
          </cell>
          <cell r="L1731">
            <v>27139</v>
          </cell>
        </row>
        <row r="1732">
          <cell r="A1732" t="str">
            <v>TASTYBITE</v>
          </cell>
          <cell r="B1732" t="str">
            <v>EQ</v>
          </cell>
          <cell r="C1732">
            <v>11996</v>
          </cell>
          <cell r="D1732">
            <v>12224</v>
          </cell>
          <cell r="E1732">
            <v>11955</v>
          </cell>
          <cell r="F1732">
            <v>12144.5</v>
          </cell>
          <cell r="G1732">
            <v>12162</v>
          </cell>
          <cell r="H1732">
            <v>11964.95</v>
          </cell>
          <cell r="I1732">
            <v>1310</v>
          </cell>
          <cell r="J1732">
            <v>15892285.35</v>
          </cell>
          <cell r="K1732">
            <v>44816</v>
          </cell>
          <cell r="L1732">
            <v>607</v>
          </cell>
        </row>
        <row r="1733">
          <cell r="A1733" t="str">
            <v>TATACHEM</v>
          </cell>
          <cell r="B1733" t="str">
            <v>EQ</v>
          </cell>
          <cell r="C1733">
            <v>1119.8</v>
          </cell>
          <cell r="D1733">
            <v>1163.2</v>
          </cell>
          <cell r="E1733">
            <v>1115.55</v>
          </cell>
          <cell r="F1733">
            <v>1159.75</v>
          </cell>
          <cell r="G1733">
            <v>1163</v>
          </cell>
          <cell r="H1733">
            <v>1113.05</v>
          </cell>
          <cell r="I1733">
            <v>3385341</v>
          </cell>
          <cell r="J1733">
            <v>3895657740.0500002</v>
          </cell>
          <cell r="K1733">
            <v>44816</v>
          </cell>
          <cell r="L1733">
            <v>77116</v>
          </cell>
        </row>
        <row r="1734">
          <cell r="A1734" t="str">
            <v>TATACOFFEE</v>
          </cell>
          <cell r="B1734" t="str">
            <v>EQ</v>
          </cell>
          <cell r="C1734">
            <v>239.5</v>
          </cell>
          <cell r="D1734">
            <v>242.7</v>
          </cell>
          <cell r="E1734">
            <v>238.1</v>
          </cell>
          <cell r="F1734">
            <v>239.75</v>
          </cell>
          <cell r="G1734">
            <v>239.4</v>
          </cell>
          <cell r="H1734">
            <v>238.3</v>
          </cell>
          <cell r="I1734">
            <v>1041957</v>
          </cell>
          <cell r="J1734">
            <v>250512104.94999999</v>
          </cell>
          <cell r="K1734">
            <v>44816</v>
          </cell>
          <cell r="L1734">
            <v>12046</v>
          </cell>
        </row>
        <row r="1735">
          <cell r="A1735" t="str">
            <v>TATACOMM</v>
          </cell>
          <cell r="B1735" t="str">
            <v>EQ</v>
          </cell>
          <cell r="C1735">
            <v>1254.2</v>
          </cell>
          <cell r="D1735">
            <v>1271.0999999999999</v>
          </cell>
          <cell r="E1735">
            <v>1241.6500000000001</v>
          </cell>
          <cell r="F1735">
            <v>1254.3499999999999</v>
          </cell>
          <cell r="G1735">
            <v>1259</v>
          </cell>
          <cell r="H1735">
            <v>1249.5999999999999</v>
          </cell>
          <cell r="I1735">
            <v>306515</v>
          </cell>
          <cell r="J1735">
            <v>385779606.35000002</v>
          </cell>
          <cell r="K1735">
            <v>44816</v>
          </cell>
          <cell r="L1735">
            <v>13736</v>
          </cell>
        </row>
        <row r="1736">
          <cell r="A1736" t="str">
            <v>TATACONSUM</v>
          </cell>
          <cell r="B1736" t="str">
            <v>EQ</v>
          </cell>
          <cell r="C1736">
            <v>820.4</v>
          </cell>
          <cell r="D1736">
            <v>831</v>
          </cell>
          <cell r="E1736">
            <v>820.4</v>
          </cell>
          <cell r="F1736">
            <v>825.5</v>
          </cell>
          <cell r="G1736">
            <v>826</v>
          </cell>
          <cell r="H1736">
            <v>816.3</v>
          </cell>
          <cell r="I1736">
            <v>1300582</v>
          </cell>
          <cell r="J1736">
            <v>1074242478.6500001</v>
          </cell>
          <cell r="K1736">
            <v>44816</v>
          </cell>
          <cell r="L1736">
            <v>40080</v>
          </cell>
        </row>
        <row r="1737">
          <cell r="A1737" t="str">
            <v>TATAELXSI</v>
          </cell>
          <cell r="B1737" t="str">
            <v>EQ</v>
          </cell>
          <cell r="C1737">
            <v>8873.7999999999993</v>
          </cell>
          <cell r="D1737">
            <v>8960</v>
          </cell>
          <cell r="E1737">
            <v>8860</v>
          </cell>
          <cell r="F1737">
            <v>8885.4</v>
          </cell>
          <cell r="G1737">
            <v>8878</v>
          </cell>
          <cell r="H1737">
            <v>8816.7999999999993</v>
          </cell>
          <cell r="I1737">
            <v>191956</v>
          </cell>
          <cell r="J1737">
            <v>1710582534.95</v>
          </cell>
          <cell r="K1737">
            <v>44816</v>
          </cell>
          <cell r="L1737">
            <v>30416</v>
          </cell>
        </row>
        <row r="1738">
          <cell r="A1738" t="str">
            <v>TATAINVEST</v>
          </cell>
          <cell r="B1738" t="str">
            <v>EQ</v>
          </cell>
          <cell r="C1738">
            <v>1850</v>
          </cell>
          <cell r="D1738">
            <v>1973</v>
          </cell>
          <cell r="E1738">
            <v>1850</v>
          </cell>
          <cell r="F1738">
            <v>1959.65</v>
          </cell>
          <cell r="G1738">
            <v>1949.9</v>
          </cell>
          <cell r="H1738">
            <v>1828.35</v>
          </cell>
          <cell r="I1738">
            <v>694035</v>
          </cell>
          <cell r="J1738">
            <v>1346191748.05</v>
          </cell>
          <cell r="K1738">
            <v>44816</v>
          </cell>
          <cell r="L1738">
            <v>36975</v>
          </cell>
        </row>
        <row r="1739">
          <cell r="A1739" t="str">
            <v>TATAMETALI</v>
          </cell>
          <cell r="B1739" t="str">
            <v>EQ</v>
          </cell>
          <cell r="C1739">
            <v>800.15</v>
          </cell>
          <cell r="D1739">
            <v>807.95</v>
          </cell>
          <cell r="E1739">
            <v>799</v>
          </cell>
          <cell r="F1739">
            <v>802.45</v>
          </cell>
          <cell r="G1739">
            <v>799.3</v>
          </cell>
          <cell r="H1739">
            <v>800.15</v>
          </cell>
          <cell r="I1739">
            <v>44191</v>
          </cell>
          <cell r="J1739">
            <v>35451665.399999999</v>
          </cell>
          <cell r="K1739">
            <v>44816</v>
          </cell>
          <cell r="L1739">
            <v>2620</v>
          </cell>
        </row>
        <row r="1740">
          <cell r="A1740" t="str">
            <v>TATAMOTORS</v>
          </cell>
          <cell r="B1740" t="str">
            <v>EQ</v>
          </cell>
          <cell r="C1740">
            <v>447.7</v>
          </cell>
          <cell r="D1740">
            <v>453</v>
          </cell>
          <cell r="E1740">
            <v>447</v>
          </cell>
          <cell r="F1740">
            <v>451</v>
          </cell>
          <cell r="G1740">
            <v>450.9</v>
          </cell>
          <cell r="H1740">
            <v>445.9</v>
          </cell>
          <cell r="I1740">
            <v>8962633</v>
          </cell>
          <cell r="J1740">
            <v>4035300959.6500001</v>
          </cell>
          <cell r="K1740">
            <v>44816</v>
          </cell>
          <cell r="L1740">
            <v>117848</v>
          </cell>
        </row>
        <row r="1741">
          <cell r="A1741" t="str">
            <v>TATAMTRDVR</v>
          </cell>
          <cell r="B1741" t="str">
            <v>EQ</v>
          </cell>
          <cell r="C1741">
            <v>222.4</v>
          </cell>
          <cell r="D1741">
            <v>224.2</v>
          </cell>
          <cell r="E1741">
            <v>222.05</v>
          </cell>
          <cell r="F1741">
            <v>222.45</v>
          </cell>
          <cell r="G1741">
            <v>222.5</v>
          </cell>
          <cell r="H1741">
            <v>221.95</v>
          </cell>
          <cell r="I1741">
            <v>2884855</v>
          </cell>
          <cell r="J1741">
            <v>642858236.54999995</v>
          </cell>
          <cell r="K1741">
            <v>44816</v>
          </cell>
          <cell r="L1741">
            <v>23548</v>
          </cell>
        </row>
        <row r="1742">
          <cell r="A1742" t="str">
            <v>TATAPOWER</v>
          </cell>
          <cell r="B1742" t="str">
            <v>EQ</v>
          </cell>
          <cell r="C1742">
            <v>243.7</v>
          </cell>
          <cell r="D1742">
            <v>245.2</v>
          </cell>
          <cell r="E1742">
            <v>241.7</v>
          </cell>
          <cell r="F1742">
            <v>242.8</v>
          </cell>
          <cell r="G1742">
            <v>243</v>
          </cell>
          <cell r="H1742">
            <v>242.35</v>
          </cell>
          <cell r="I1742">
            <v>10322525</v>
          </cell>
          <cell r="J1742">
            <v>2508865057.25</v>
          </cell>
          <cell r="K1742">
            <v>44816</v>
          </cell>
          <cell r="L1742">
            <v>79550</v>
          </cell>
        </row>
        <row r="1743">
          <cell r="A1743" t="str">
            <v>TATASTEEL</v>
          </cell>
          <cell r="B1743" t="str">
            <v>EQ</v>
          </cell>
          <cell r="C1743">
            <v>106.8</v>
          </cell>
          <cell r="D1743">
            <v>107.95</v>
          </cell>
          <cell r="E1743">
            <v>106.5</v>
          </cell>
          <cell r="F1743">
            <v>107.75</v>
          </cell>
          <cell r="G1743">
            <v>107.65</v>
          </cell>
          <cell r="H1743">
            <v>105.7</v>
          </cell>
          <cell r="I1743">
            <v>40838533</v>
          </cell>
          <cell r="J1743">
            <v>4380870294.6000004</v>
          </cell>
          <cell r="K1743">
            <v>44816</v>
          </cell>
          <cell r="L1743">
            <v>157265</v>
          </cell>
        </row>
        <row r="1744">
          <cell r="A1744" t="str">
            <v>TATASTLLP</v>
          </cell>
          <cell r="B1744" t="str">
            <v>EQ</v>
          </cell>
          <cell r="C1744">
            <v>616.6</v>
          </cell>
          <cell r="D1744">
            <v>625</v>
          </cell>
          <cell r="E1744">
            <v>615</v>
          </cell>
          <cell r="F1744">
            <v>621</v>
          </cell>
          <cell r="G1744">
            <v>623</v>
          </cell>
          <cell r="H1744">
            <v>616.54999999999995</v>
          </cell>
          <cell r="I1744">
            <v>26817</v>
          </cell>
          <cell r="J1744">
            <v>16647711.699999999</v>
          </cell>
          <cell r="K1744">
            <v>44816</v>
          </cell>
          <cell r="L1744">
            <v>2464</v>
          </cell>
        </row>
        <row r="1745">
          <cell r="A1745" t="str">
            <v>TATVA</v>
          </cell>
          <cell r="B1745" t="str">
            <v>EQ</v>
          </cell>
          <cell r="C1745">
            <v>2482.4</v>
          </cell>
          <cell r="D1745">
            <v>2542</v>
          </cell>
          <cell r="E1745">
            <v>2461.6999999999998</v>
          </cell>
          <cell r="F1745">
            <v>2469.0500000000002</v>
          </cell>
          <cell r="G1745">
            <v>2462</v>
          </cell>
          <cell r="H1745">
            <v>2482.4</v>
          </cell>
          <cell r="I1745">
            <v>17930</v>
          </cell>
          <cell r="J1745">
            <v>44836048.549999997</v>
          </cell>
          <cell r="K1745">
            <v>44816</v>
          </cell>
          <cell r="L1745">
            <v>3627</v>
          </cell>
        </row>
        <row r="1746">
          <cell r="A1746" t="str">
            <v>TBZ</v>
          </cell>
          <cell r="B1746" t="str">
            <v>EQ</v>
          </cell>
          <cell r="C1746">
            <v>74.55</v>
          </cell>
          <cell r="D1746">
            <v>76.650000000000006</v>
          </cell>
          <cell r="E1746">
            <v>74.55</v>
          </cell>
          <cell r="F1746">
            <v>75.7</v>
          </cell>
          <cell r="G1746">
            <v>75.55</v>
          </cell>
          <cell r="H1746">
            <v>74.650000000000006</v>
          </cell>
          <cell r="I1746">
            <v>117581</v>
          </cell>
          <cell r="J1746">
            <v>8877678.4499999993</v>
          </cell>
          <cell r="K1746">
            <v>44816</v>
          </cell>
          <cell r="L1746">
            <v>1348</v>
          </cell>
        </row>
        <row r="1747">
          <cell r="A1747" t="str">
            <v>TCI</v>
          </cell>
          <cell r="B1747" t="str">
            <v>EQ</v>
          </cell>
          <cell r="C1747">
            <v>704.9</v>
          </cell>
          <cell r="D1747">
            <v>707.25</v>
          </cell>
          <cell r="E1747">
            <v>690</v>
          </cell>
          <cell r="F1747">
            <v>692.5</v>
          </cell>
          <cell r="G1747">
            <v>693</v>
          </cell>
          <cell r="H1747">
            <v>699.8</v>
          </cell>
          <cell r="I1747">
            <v>36041</v>
          </cell>
          <cell r="J1747">
            <v>25148093.350000001</v>
          </cell>
          <cell r="K1747">
            <v>44816</v>
          </cell>
          <cell r="L1747">
            <v>2299</v>
          </cell>
        </row>
        <row r="1748">
          <cell r="A1748" t="str">
            <v>TCIDEVELOP</v>
          </cell>
          <cell r="B1748" t="str">
            <v>EQ</v>
          </cell>
          <cell r="C1748">
            <v>399.95</v>
          </cell>
          <cell r="D1748">
            <v>402</v>
          </cell>
          <cell r="E1748">
            <v>389.85</v>
          </cell>
          <cell r="F1748">
            <v>399.85</v>
          </cell>
          <cell r="G1748">
            <v>400</v>
          </cell>
          <cell r="H1748">
            <v>394.2</v>
          </cell>
          <cell r="I1748">
            <v>5519</v>
          </cell>
          <cell r="J1748">
            <v>2202211.65</v>
          </cell>
          <cell r="K1748">
            <v>44816</v>
          </cell>
          <cell r="L1748">
            <v>131</v>
          </cell>
        </row>
        <row r="1749">
          <cell r="A1749" t="str">
            <v>TCIEXP</v>
          </cell>
          <cell r="B1749" t="str">
            <v>EQ</v>
          </cell>
          <cell r="C1749">
            <v>1849.25</v>
          </cell>
          <cell r="D1749">
            <v>1911.85</v>
          </cell>
          <cell r="E1749">
            <v>1831.15</v>
          </cell>
          <cell r="F1749">
            <v>1873.1</v>
          </cell>
          <cell r="G1749">
            <v>1840.85</v>
          </cell>
          <cell r="H1749">
            <v>1843.45</v>
          </cell>
          <cell r="I1749">
            <v>56286</v>
          </cell>
          <cell r="J1749">
            <v>105643091.40000001</v>
          </cell>
          <cell r="K1749">
            <v>44816</v>
          </cell>
          <cell r="L1749">
            <v>6610</v>
          </cell>
        </row>
        <row r="1750">
          <cell r="A1750" t="str">
            <v>TCIFINANCE</v>
          </cell>
          <cell r="B1750" t="str">
            <v>BE</v>
          </cell>
          <cell r="C1750">
            <v>4.55</v>
          </cell>
          <cell r="D1750">
            <v>4.75</v>
          </cell>
          <cell r="E1750">
            <v>4.3499999999999996</v>
          </cell>
          <cell r="F1750">
            <v>4.3499999999999996</v>
          </cell>
          <cell r="G1750">
            <v>4.3499999999999996</v>
          </cell>
          <cell r="H1750">
            <v>4.55</v>
          </cell>
          <cell r="I1750">
            <v>39914</v>
          </cell>
          <cell r="J1750">
            <v>179116.75</v>
          </cell>
          <cell r="K1750">
            <v>44816</v>
          </cell>
          <cell r="L1750">
            <v>69</v>
          </cell>
        </row>
        <row r="1751">
          <cell r="A1751" t="str">
            <v>TCNSBRANDS</v>
          </cell>
          <cell r="B1751" t="str">
            <v>EQ</v>
          </cell>
          <cell r="C1751">
            <v>712.5</v>
          </cell>
          <cell r="D1751">
            <v>713.05</v>
          </cell>
          <cell r="E1751">
            <v>687</v>
          </cell>
          <cell r="F1751">
            <v>696.05</v>
          </cell>
          <cell r="G1751">
            <v>698</v>
          </cell>
          <cell r="H1751">
            <v>708.95</v>
          </cell>
          <cell r="I1751">
            <v>45885</v>
          </cell>
          <cell r="J1751">
            <v>32153167.5</v>
          </cell>
          <cell r="K1751">
            <v>44816</v>
          </cell>
          <cell r="L1751">
            <v>2698</v>
          </cell>
        </row>
        <row r="1752">
          <cell r="A1752" t="str">
            <v>TCPLPACK</v>
          </cell>
          <cell r="B1752" t="str">
            <v>EQ</v>
          </cell>
          <cell r="C1752">
            <v>1365</v>
          </cell>
          <cell r="D1752">
            <v>1370</v>
          </cell>
          <cell r="E1752">
            <v>1283.3499999999999</v>
          </cell>
          <cell r="F1752">
            <v>1302.5</v>
          </cell>
          <cell r="G1752">
            <v>1308</v>
          </cell>
          <cell r="H1752">
            <v>1338.05</v>
          </cell>
          <cell r="I1752">
            <v>63784</v>
          </cell>
          <cell r="J1752">
            <v>83946579.049999997</v>
          </cell>
          <cell r="K1752">
            <v>44816</v>
          </cell>
          <cell r="L1752">
            <v>9620</v>
          </cell>
        </row>
        <row r="1753">
          <cell r="A1753" t="str">
            <v>TCS</v>
          </cell>
          <cell r="B1753" t="str">
            <v>EQ</v>
          </cell>
          <cell r="C1753">
            <v>3239.9</v>
          </cell>
          <cell r="D1753">
            <v>3269.8</v>
          </cell>
          <cell r="E1753">
            <v>3225</v>
          </cell>
          <cell r="F1753">
            <v>3242.95</v>
          </cell>
          <cell r="G1753">
            <v>3238</v>
          </cell>
          <cell r="H1753">
            <v>3217.65</v>
          </cell>
          <cell r="I1753">
            <v>1785928</v>
          </cell>
          <cell r="J1753">
            <v>5807179274.5</v>
          </cell>
          <cell r="K1753">
            <v>44816</v>
          </cell>
          <cell r="L1753">
            <v>117081</v>
          </cell>
        </row>
        <row r="1754">
          <cell r="A1754" t="str">
            <v>TDPOWERSYS</v>
          </cell>
          <cell r="B1754" t="str">
            <v>EQ</v>
          </cell>
          <cell r="C1754">
            <v>670</v>
          </cell>
          <cell r="D1754">
            <v>684.8</v>
          </cell>
          <cell r="E1754">
            <v>664</v>
          </cell>
          <cell r="F1754">
            <v>667.25</v>
          </cell>
          <cell r="G1754">
            <v>669.1</v>
          </cell>
          <cell r="H1754">
            <v>662.1</v>
          </cell>
          <cell r="I1754">
            <v>184578</v>
          </cell>
          <cell r="J1754">
            <v>124442870.15000001</v>
          </cell>
          <cell r="K1754">
            <v>44816</v>
          </cell>
          <cell r="L1754">
            <v>8976</v>
          </cell>
        </row>
        <row r="1755">
          <cell r="A1755" t="str">
            <v>TEAMLEASE</v>
          </cell>
          <cell r="B1755" t="str">
            <v>EQ</v>
          </cell>
          <cell r="C1755">
            <v>3268.55</v>
          </cell>
          <cell r="D1755">
            <v>3350</v>
          </cell>
          <cell r="E1755">
            <v>3265.6</v>
          </cell>
          <cell r="F1755">
            <v>3295.35</v>
          </cell>
          <cell r="G1755">
            <v>3285</v>
          </cell>
          <cell r="H1755">
            <v>3268.55</v>
          </cell>
          <cell r="I1755">
            <v>28249</v>
          </cell>
          <cell r="J1755">
            <v>93244483.900000006</v>
          </cell>
          <cell r="K1755">
            <v>44816</v>
          </cell>
          <cell r="L1755">
            <v>2674</v>
          </cell>
        </row>
        <row r="1756">
          <cell r="A1756" t="str">
            <v>TECH</v>
          </cell>
          <cell r="B1756" t="str">
            <v>EQ</v>
          </cell>
          <cell r="C1756">
            <v>29.72</v>
          </cell>
          <cell r="D1756">
            <v>29.8</v>
          </cell>
          <cell r="E1756">
            <v>29.12</v>
          </cell>
          <cell r="F1756">
            <v>29.5</v>
          </cell>
          <cell r="G1756">
            <v>29.52</v>
          </cell>
          <cell r="H1756">
            <v>29.06</v>
          </cell>
          <cell r="I1756">
            <v>28902</v>
          </cell>
          <cell r="J1756">
            <v>854086.2</v>
          </cell>
          <cell r="K1756">
            <v>44816</v>
          </cell>
          <cell r="L1756">
            <v>306</v>
          </cell>
        </row>
        <row r="1757">
          <cell r="A1757" t="str">
            <v>TECHIN</v>
          </cell>
          <cell r="B1757" t="str">
            <v>EQ</v>
          </cell>
          <cell r="C1757">
            <v>12.2</v>
          </cell>
          <cell r="D1757">
            <v>12.95</v>
          </cell>
          <cell r="E1757">
            <v>11.55</v>
          </cell>
          <cell r="F1757">
            <v>11.75</v>
          </cell>
          <cell r="G1757">
            <v>11.6</v>
          </cell>
          <cell r="H1757">
            <v>12.1</v>
          </cell>
          <cell r="I1757">
            <v>21421</v>
          </cell>
          <cell r="J1757">
            <v>258184.35</v>
          </cell>
          <cell r="K1757">
            <v>44816</v>
          </cell>
          <cell r="L1757">
            <v>131</v>
          </cell>
        </row>
        <row r="1758">
          <cell r="A1758" t="str">
            <v>TECHM</v>
          </cell>
          <cell r="B1758" t="str">
            <v>EQ</v>
          </cell>
          <cell r="C1758">
            <v>1140</v>
          </cell>
          <cell r="D1758">
            <v>1165</v>
          </cell>
          <cell r="E1758">
            <v>1139.95</v>
          </cell>
          <cell r="F1758">
            <v>1150.0999999999999</v>
          </cell>
          <cell r="G1758">
            <v>1151</v>
          </cell>
          <cell r="H1758">
            <v>1126.6500000000001</v>
          </cell>
          <cell r="I1758">
            <v>5230075</v>
          </cell>
          <cell r="J1758">
            <v>6041030906.8999996</v>
          </cell>
          <cell r="K1758">
            <v>44816</v>
          </cell>
          <cell r="L1758">
            <v>126936</v>
          </cell>
        </row>
        <row r="1759">
          <cell r="A1759" t="str">
            <v>TECHNOE</v>
          </cell>
          <cell r="B1759" t="str">
            <v>EQ</v>
          </cell>
          <cell r="C1759">
            <v>290</v>
          </cell>
          <cell r="D1759">
            <v>290.05</v>
          </cell>
          <cell r="E1759">
            <v>286.5</v>
          </cell>
          <cell r="F1759">
            <v>286.85000000000002</v>
          </cell>
          <cell r="G1759">
            <v>286.5</v>
          </cell>
          <cell r="H1759">
            <v>287.39999999999998</v>
          </cell>
          <cell r="I1759">
            <v>88705</v>
          </cell>
          <cell r="J1759">
            <v>25505440.600000001</v>
          </cell>
          <cell r="K1759">
            <v>44816</v>
          </cell>
          <cell r="L1759">
            <v>2580</v>
          </cell>
        </row>
        <row r="1760">
          <cell r="A1760" t="str">
            <v>TEGA</v>
          </cell>
          <cell r="B1760" t="str">
            <v>EQ</v>
          </cell>
          <cell r="C1760">
            <v>569.45000000000005</v>
          </cell>
          <cell r="D1760">
            <v>572.1</v>
          </cell>
          <cell r="E1760">
            <v>560</v>
          </cell>
          <cell r="F1760">
            <v>568.04999999999995</v>
          </cell>
          <cell r="G1760">
            <v>569.85</v>
          </cell>
          <cell r="H1760">
            <v>559.65</v>
          </cell>
          <cell r="I1760">
            <v>104003</v>
          </cell>
          <cell r="J1760">
            <v>58940448.549999997</v>
          </cell>
          <cell r="K1760">
            <v>44816</v>
          </cell>
          <cell r="L1760">
            <v>4573</v>
          </cell>
        </row>
        <row r="1761">
          <cell r="A1761" t="str">
            <v>TEJASNET</v>
          </cell>
          <cell r="B1761" t="str">
            <v>EQ</v>
          </cell>
          <cell r="C1761">
            <v>629.29999999999995</v>
          </cell>
          <cell r="D1761">
            <v>638</v>
          </cell>
          <cell r="E1761">
            <v>623.70000000000005</v>
          </cell>
          <cell r="F1761">
            <v>627.15</v>
          </cell>
          <cell r="G1761">
            <v>626.5</v>
          </cell>
          <cell r="H1761">
            <v>625.20000000000005</v>
          </cell>
          <cell r="I1761">
            <v>439900</v>
          </cell>
          <cell r="J1761">
            <v>277962152.69999999</v>
          </cell>
          <cell r="K1761">
            <v>44816</v>
          </cell>
          <cell r="L1761">
            <v>12569</v>
          </cell>
        </row>
        <row r="1762">
          <cell r="A1762" t="str">
            <v>TEMBO</v>
          </cell>
          <cell r="B1762" t="str">
            <v>EQ</v>
          </cell>
          <cell r="C1762">
            <v>126.85</v>
          </cell>
          <cell r="D1762">
            <v>128.9</v>
          </cell>
          <cell r="E1762">
            <v>121.2</v>
          </cell>
          <cell r="F1762">
            <v>127.75</v>
          </cell>
          <cell r="G1762">
            <v>128.9</v>
          </cell>
          <cell r="H1762">
            <v>122.8</v>
          </cell>
          <cell r="I1762">
            <v>81278</v>
          </cell>
          <cell r="J1762">
            <v>10072510.15</v>
          </cell>
          <cell r="K1762">
            <v>44816</v>
          </cell>
          <cell r="L1762">
            <v>388</v>
          </cell>
        </row>
        <row r="1763">
          <cell r="A1763" t="str">
            <v>TERASOFT</v>
          </cell>
          <cell r="B1763" t="str">
            <v>EQ</v>
          </cell>
          <cell r="C1763">
            <v>60.85</v>
          </cell>
          <cell r="D1763">
            <v>63.45</v>
          </cell>
          <cell r="E1763">
            <v>58.15</v>
          </cell>
          <cell r="F1763">
            <v>58.65</v>
          </cell>
          <cell r="G1763">
            <v>59</v>
          </cell>
          <cell r="H1763">
            <v>58.8</v>
          </cell>
          <cell r="I1763">
            <v>1098113</v>
          </cell>
          <cell r="J1763">
            <v>66395516.700000003</v>
          </cell>
          <cell r="K1763">
            <v>44816</v>
          </cell>
          <cell r="L1763">
            <v>11862</v>
          </cell>
        </row>
        <row r="1764">
          <cell r="A1764" t="str">
            <v>TEXINFRA</v>
          </cell>
          <cell r="B1764" t="str">
            <v>EQ</v>
          </cell>
          <cell r="C1764">
            <v>68.95</v>
          </cell>
          <cell r="D1764">
            <v>69.5</v>
          </cell>
          <cell r="E1764">
            <v>65.5</v>
          </cell>
          <cell r="F1764">
            <v>66.5</v>
          </cell>
          <cell r="G1764">
            <v>66.849999999999994</v>
          </cell>
          <cell r="H1764">
            <v>67.3</v>
          </cell>
          <cell r="I1764">
            <v>91103</v>
          </cell>
          <cell r="J1764">
            <v>6106546.4000000004</v>
          </cell>
          <cell r="K1764">
            <v>44816</v>
          </cell>
          <cell r="L1764">
            <v>950</v>
          </cell>
        </row>
        <row r="1765">
          <cell r="A1765" t="str">
            <v>TEXMOPIPES</v>
          </cell>
          <cell r="B1765" t="str">
            <v>EQ</v>
          </cell>
          <cell r="C1765">
            <v>66.8</v>
          </cell>
          <cell r="D1765">
            <v>66.8</v>
          </cell>
          <cell r="E1765">
            <v>65.349999999999994</v>
          </cell>
          <cell r="F1765">
            <v>65.95</v>
          </cell>
          <cell r="G1765">
            <v>66.2</v>
          </cell>
          <cell r="H1765">
            <v>65.3</v>
          </cell>
          <cell r="I1765">
            <v>82321</v>
          </cell>
          <cell r="J1765">
            <v>5427104.2999999998</v>
          </cell>
          <cell r="K1765">
            <v>44816</v>
          </cell>
          <cell r="L1765">
            <v>1284</v>
          </cell>
        </row>
        <row r="1766">
          <cell r="A1766" t="str">
            <v>TEXRAIL</v>
          </cell>
          <cell r="B1766" t="str">
            <v>EQ</v>
          </cell>
          <cell r="C1766">
            <v>52.65</v>
          </cell>
          <cell r="D1766">
            <v>53.25</v>
          </cell>
          <cell r="E1766">
            <v>51.75</v>
          </cell>
          <cell r="F1766">
            <v>52.3</v>
          </cell>
          <cell r="G1766">
            <v>52.25</v>
          </cell>
          <cell r="H1766">
            <v>52.15</v>
          </cell>
          <cell r="I1766">
            <v>2364723</v>
          </cell>
          <cell r="J1766">
            <v>124118015.7</v>
          </cell>
          <cell r="K1766">
            <v>44816</v>
          </cell>
          <cell r="L1766">
            <v>8004</v>
          </cell>
        </row>
        <row r="1767">
          <cell r="A1767" t="str">
            <v>TFCILTD</v>
          </cell>
          <cell r="B1767" t="str">
            <v>EQ</v>
          </cell>
          <cell r="C1767">
            <v>62.75</v>
          </cell>
          <cell r="D1767">
            <v>62.75</v>
          </cell>
          <cell r="E1767">
            <v>60.75</v>
          </cell>
          <cell r="F1767">
            <v>61.1</v>
          </cell>
          <cell r="G1767">
            <v>61.4</v>
          </cell>
          <cell r="H1767">
            <v>61.55</v>
          </cell>
          <cell r="I1767">
            <v>99552</v>
          </cell>
          <cell r="J1767">
            <v>6112017.5999999996</v>
          </cell>
          <cell r="K1767">
            <v>44816</v>
          </cell>
          <cell r="L1767">
            <v>1104</v>
          </cell>
        </row>
        <row r="1768">
          <cell r="A1768" t="str">
            <v>TFL</v>
          </cell>
          <cell r="B1768" t="str">
            <v>EQ</v>
          </cell>
          <cell r="C1768">
            <v>10.65</v>
          </cell>
          <cell r="D1768">
            <v>11.05</v>
          </cell>
          <cell r="E1768">
            <v>10.050000000000001</v>
          </cell>
          <cell r="F1768">
            <v>10.050000000000001</v>
          </cell>
          <cell r="G1768">
            <v>10.050000000000001</v>
          </cell>
          <cell r="H1768">
            <v>10.55</v>
          </cell>
          <cell r="I1768">
            <v>39872</v>
          </cell>
          <cell r="J1768">
            <v>409435.7</v>
          </cell>
          <cell r="K1768">
            <v>44816</v>
          </cell>
          <cell r="L1768">
            <v>119</v>
          </cell>
        </row>
        <row r="1769">
          <cell r="A1769" t="str">
            <v>TGBHOTELS</v>
          </cell>
          <cell r="B1769" t="str">
            <v>EQ</v>
          </cell>
          <cell r="C1769">
            <v>12.9</v>
          </cell>
          <cell r="D1769">
            <v>13.6</v>
          </cell>
          <cell r="E1769">
            <v>12.75</v>
          </cell>
          <cell r="F1769">
            <v>13.15</v>
          </cell>
          <cell r="G1769">
            <v>13.1</v>
          </cell>
          <cell r="H1769">
            <v>13.2</v>
          </cell>
          <cell r="I1769">
            <v>57440</v>
          </cell>
          <cell r="J1769">
            <v>750570.3</v>
          </cell>
          <cell r="K1769">
            <v>44816</v>
          </cell>
          <cell r="L1769">
            <v>196</v>
          </cell>
        </row>
        <row r="1770">
          <cell r="A1770" t="str">
            <v>THANGAMAYL</v>
          </cell>
          <cell r="B1770" t="str">
            <v>EQ</v>
          </cell>
          <cell r="C1770">
            <v>1147.45</v>
          </cell>
          <cell r="D1770">
            <v>1208.1500000000001</v>
          </cell>
          <cell r="E1770">
            <v>1140</v>
          </cell>
          <cell r="F1770">
            <v>1175.8499999999999</v>
          </cell>
          <cell r="G1770">
            <v>1178</v>
          </cell>
          <cell r="H1770">
            <v>1147.45</v>
          </cell>
          <cell r="I1770">
            <v>4555</v>
          </cell>
          <cell r="J1770">
            <v>5352276.45</v>
          </cell>
          <cell r="K1770">
            <v>44816</v>
          </cell>
          <cell r="L1770">
            <v>640</v>
          </cell>
        </row>
        <row r="1771">
          <cell r="A1771" t="str">
            <v>THEINVEST</v>
          </cell>
          <cell r="B1771" t="str">
            <v>EQ</v>
          </cell>
          <cell r="C1771">
            <v>102.1</v>
          </cell>
          <cell r="D1771">
            <v>102.5</v>
          </cell>
          <cell r="E1771">
            <v>99</v>
          </cell>
          <cell r="F1771">
            <v>99.85</v>
          </cell>
          <cell r="G1771">
            <v>100</v>
          </cell>
          <cell r="H1771">
            <v>100.2</v>
          </cell>
          <cell r="I1771">
            <v>11048</v>
          </cell>
          <cell r="J1771">
            <v>1113054.5</v>
          </cell>
          <cell r="K1771">
            <v>44816</v>
          </cell>
          <cell r="L1771">
            <v>316</v>
          </cell>
        </row>
        <row r="1772">
          <cell r="A1772" t="str">
            <v>THEMISMED</v>
          </cell>
          <cell r="B1772" t="str">
            <v>EQ</v>
          </cell>
          <cell r="C1772">
            <v>935</v>
          </cell>
          <cell r="D1772">
            <v>975</v>
          </cell>
          <cell r="E1772">
            <v>919.85</v>
          </cell>
          <cell r="F1772">
            <v>941.9</v>
          </cell>
          <cell r="G1772">
            <v>941</v>
          </cell>
          <cell r="H1772">
            <v>933.35</v>
          </cell>
          <cell r="I1772">
            <v>18210</v>
          </cell>
          <cell r="J1772">
            <v>17308982.100000001</v>
          </cell>
          <cell r="K1772">
            <v>44816</v>
          </cell>
          <cell r="L1772">
            <v>1921</v>
          </cell>
        </row>
        <row r="1773">
          <cell r="A1773" t="str">
            <v>THERMAX</v>
          </cell>
          <cell r="B1773" t="str">
            <v>EQ</v>
          </cell>
          <cell r="C1773">
            <v>2487.5</v>
          </cell>
          <cell r="D1773">
            <v>2500.9</v>
          </cell>
          <cell r="E1773">
            <v>2440.0500000000002</v>
          </cell>
          <cell r="F1773">
            <v>2469.3000000000002</v>
          </cell>
          <cell r="G1773">
            <v>2475</v>
          </cell>
          <cell r="H1773">
            <v>2472</v>
          </cell>
          <cell r="I1773">
            <v>134122</v>
          </cell>
          <cell r="J1773">
            <v>331259367.25</v>
          </cell>
          <cell r="K1773">
            <v>44816</v>
          </cell>
          <cell r="L1773">
            <v>4466</v>
          </cell>
        </row>
        <row r="1774">
          <cell r="A1774" t="str">
            <v>THOMASCOOK</v>
          </cell>
          <cell r="B1774" t="str">
            <v>EQ</v>
          </cell>
          <cell r="C1774">
            <v>76.75</v>
          </cell>
          <cell r="D1774">
            <v>79.400000000000006</v>
          </cell>
          <cell r="E1774">
            <v>76</v>
          </cell>
          <cell r="F1774">
            <v>77.8</v>
          </cell>
          <cell r="G1774">
            <v>78</v>
          </cell>
          <cell r="H1774">
            <v>76</v>
          </cell>
          <cell r="I1774">
            <v>1000403</v>
          </cell>
          <cell r="J1774">
            <v>78232259</v>
          </cell>
          <cell r="K1774">
            <v>44816</v>
          </cell>
          <cell r="L1774">
            <v>5669</v>
          </cell>
        </row>
        <row r="1775">
          <cell r="A1775" t="str">
            <v>THOMASCOTT</v>
          </cell>
          <cell r="B1775" t="str">
            <v>BE</v>
          </cell>
          <cell r="C1775">
            <v>42.2</v>
          </cell>
          <cell r="D1775">
            <v>42.85</v>
          </cell>
          <cell r="E1775">
            <v>39.299999999999997</v>
          </cell>
          <cell r="F1775">
            <v>40.15</v>
          </cell>
          <cell r="G1775">
            <v>42</v>
          </cell>
          <cell r="H1775">
            <v>41.35</v>
          </cell>
          <cell r="I1775">
            <v>4889</v>
          </cell>
          <cell r="J1775">
            <v>198502.05</v>
          </cell>
          <cell r="K1775">
            <v>44816</v>
          </cell>
          <cell r="L1775">
            <v>56</v>
          </cell>
        </row>
        <row r="1776">
          <cell r="A1776" t="str">
            <v>THYROCARE</v>
          </cell>
          <cell r="B1776" t="str">
            <v>EQ</v>
          </cell>
          <cell r="C1776">
            <v>717</v>
          </cell>
          <cell r="D1776">
            <v>726</v>
          </cell>
          <cell r="E1776">
            <v>705.95</v>
          </cell>
          <cell r="F1776">
            <v>715.4</v>
          </cell>
          <cell r="G1776">
            <v>715</v>
          </cell>
          <cell r="H1776">
            <v>709.2</v>
          </cell>
          <cell r="I1776">
            <v>180713</v>
          </cell>
          <cell r="J1776">
            <v>129236018.75</v>
          </cell>
          <cell r="K1776">
            <v>44816</v>
          </cell>
          <cell r="L1776">
            <v>7014</v>
          </cell>
        </row>
        <row r="1777">
          <cell r="A1777" t="str">
            <v>TI</v>
          </cell>
          <cell r="B1777" t="str">
            <v>EQ</v>
          </cell>
          <cell r="C1777">
            <v>81.900000000000006</v>
          </cell>
          <cell r="D1777">
            <v>83</v>
          </cell>
          <cell r="E1777">
            <v>77.349999999999994</v>
          </cell>
          <cell r="F1777">
            <v>78.849999999999994</v>
          </cell>
          <cell r="G1777">
            <v>78.599999999999994</v>
          </cell>
          <cell r="H1777">
            <v>81.25</v>
          </cell>
          <cell r="I1777">
            <v>160774</v>
          </cell>
          <cell r="J1777">
            <v>12866936.050000001</v>
          </cell>
          <cell r="K1777">
            <v>44816</v>
          </cell>
          <cell r="L1777">
            <v>1453</v>
          </cell>
        </row>
        <row r="1778">
          <cell r="A1778" t="str">
            <v>TIDEWATER</v>
          </cell>
          <cell r="B1778" t="str">
            <v>EQ</v>
          </cell>
          <cell r="C1778">
            <v>1138</v>
          </cell>
          <cell r="D1778">
            <v>1153</v>
          </cell>
          <cell r="E1778">
            <v>1128</v>
          </cell>
          <cell r="F1778">
            <v>1131.8</v>
          </cell>
          <cell r="G1778">
            <v>1129.95</v>
          </cell>
          <cell r="H1778">
            <v>1134.4000000000001</v>
          </cell>
          <cell r="I1778">
            <v>17289</v>
          </cell>
          <cell r="J1778">
            <v>19695418.75</v>
          </cell>
          <cell r="K1778">
            <v>44816</v>
          </cell>
          <cell r="L1778">
            <v>2018</v>
          </cell>
        </row>
        <row r="1779">
          <cell r="A1779" t="str">
            <v>TIIL</v>
          </cell>
          <cell r="B1779" t="str">
            <v>EQ</v>
          </cell>
          <cell r="C1779">
            <v>870</v>
          </cell>
          <cell r="D1779">
            <v>879.85</v>
          </cell>
          <cell r="E1779">
            <v>843</v>
          </cell>
          <cell r="F1779">
            <v>850.4</v>
          </cell>
          <cell r="G1779">
            <v>858</v>
          </cell>
          <cell r="H1779">
            <v>868</v>
          </cell>
          <cell r="I1779">
            <v>27511</v>
          </cell>
          <cell r="J1779">
            <v>23659822.649999999</v>
          </cell>
          <cell r="K1779">
            <v>44816</v>
          </cell>
          <cell r="L1779">
            <v>1665</v>
          </cell>
        </row>
        <row r="1780">
          <cell r="A1780" t="str">
            <v>TIINDIA</v>
          </cell>
          <cell r="B1780" t="str">
            <v>EQ</v>
          </cell>
          <cell r="C1780">
            <v>2725</v>
          </cell>
          <cell r="D1780">
            <v>2823</v>
          </cell>
          <cell r="E1780">
            <v>2705.3</v>
          </cell>
          <cell r="F1780">
            <v>2735.65</v>
          </cell>
          <cell r="G1780">
            <v>2717</v>
          </cell>
          <cell r="H1780">
            <v>2745.2</v>
          </cell>
          <cell r="I1780">
            <v>535041</v>
          </cell>
          <cell r="J1780">
            <v>1476857709.9000001</v>
          </cell>
          <cell r="K1780">
            <v>44816</v>
          </cell>
          <cell r="L1780">
            <v>38174</v>
          </cell>
        </row>
        <row r="1781">
          <cell r="A1781" t="str">
            <v>TIJARIA</v>
          </cell>
          <cell r="B1781" t="str">
            <v>EQ</v>
          </cell>
          <cell r="C1781">
            <v>4.8</v>
          </cell>
          <cell r="D1781">
            <v>5.15</v>
          </cell>
          <cell r="E1781">
            <v>4.55</v>
          </cell>
          <cell r="F1781">
            <v>4.8499999999999996</v>
          </cell>
          <cell r="G1781">
            <v>4.95</v>
          </cell>
          <cell r="H1781">
            <v>4.7</v>
          </cell>
          <cell r="I1781">
            <v>60328</v>
          </cell>
          <cell r="J1781">
            <v>288290.7</v>
          </cell>
          <cell r="K1781">
            <v>44816</v>
          </cell>
          <cell r="L1781">
            <v>114</v>
          </cell>
        </row>
        <row r="1782">
          <cell r="A1782" t="str">
            <v>TIL</v>
          </cell>
          <cell r="B1782" t="str">
            <v>EQ</v>
          </cell>
          <cell r="C1782">
            <v>124</v>
          </cell>
          <cell r="D1782">
            <v>124</v>
          </cell>
          <cell r="E1782">
            <v>116.55</v>
          </cell>
          <cell r="F1782">
            <v>119.8</v>
          </cell>
          <cell r="G1782">
            <v>120.85</v>
          </cell>
          <cell r="H1782">
            <v>120</v>
          </cell>
          <cell r="I1782">
            <v>11762</v>
          </cell>
          <cell r="J1782">
            <v>1427020.3</v>
          </cell>
          <cell r="K1782">
            <v>44816</v>
          </cell>
          <cell r="L1782">
            <v>380</v>
          </cell>
        </row>
        <row r="1783">
          <cell r="A1783" t="str">
            <v>TIMESGTY</v>
          </cell>
          <cell r="B1783" t="str">
            <v>BE</v>
          </cell>
          <cell r="C1783">
            <v>52.2</v>
          </cell>
          <cell r="D1783">
            <v>53.3</v>
          </cell>
          <cell r="E1783">
            <v>52.2</v>
          </cell>
          <cell r="F1783">
            <v>53</v>
          </cell>
          <cell r="G1783">
            <v>53</v>
          </cell>
          <cell r="H1783">
            <v>52.55</v>
          </cell>
          <cell r="I1783">
            <v>2733</v>
          </cell>
          <cell r="J1783">
            <v>144005.1</v>
          </cell>
          <cell r="K1783">
            <v>44816</v>
          </cell>
          <cell r="L1783">
            <v>38</v>
          </cell>
        </row>
        <row r="1784">
          <cell r="A1784" t="str">
            <v>TIMETECHNO</v>
          </cell>
          <cell r="B1784" t="str">
            <v>EQ</v>
          </cell>
          <cell r="C1784">
            <v>117.8</v>
          </cell>
          <cell r="D1784">
            <v>120</v>
          </cell>
          <cell r="E1784">
            <v>116.45</v>
          </cell>
          <cell r="F1784">
            <v>117.1</v>
          </cell>
          <cell r="G1784">
            <v>117.4</v>
          </cell>
          <cell r="H1784">
            <v>117.25</v>
          </cell>
          <cell r="I1784">
            <v>1400483</v>
          </cell>
          <cell r="J1784">
            <v>165583350.34999999</v>
          </cell>
          <cell r="K1784">
            <v>44816</v>
          </cell>
          <cell r="L1784">
            <v>9281</v>
          </cell>
        </row>
        <row r="1785">
          <cell r="A1785" t="str">
            <v>TIMKEN</v>
          </cell>
          <cell r="B1785" t="str">
            <v>EQ</v>
          </cell>
          <cell r="C1785">
            <v>3371</v>
          </cell>
          <cell r="D1785">
            <v>3390</v>
          </cell>
          <cell r="E1785">
            <v>3335</v>
          </cell>
          <cell r="F1785">
            <v>3360.5</v>
          </cell>
          <cell r="G1785">
            <v>3378</v>
          </cell>
          <cell r="H1785">
            <v>3367.75</v>
          </cell>
          <cell r="I1785">
            <v>35866</v>
          </cell>
          <cell r="J1785">
            <v>120655043.15000001</v>
          </cell>
          <cell r="K1785">
            <v>44816</v>
          </cell>
          <cell r="L1785">
            <v>7335</v>
          </cell>
        </row>
        <row r="1786">
          <cell r="A1786" t="str">
            <v>TINPLATE</v>
          </cell>
          <cell r="B1786" t="str">
            <v>EQ</v>
          </cell>
          <cell r="C1786">
            <v>321.7</v>
          </cell>
          <cell r="D1786">
            <v>328</v>
          </cell>
          <cell r="E1786">
            <v>321</v>
          </cell>
          <cell r="F1786">
            <v>327.3</v>
          </cell>
          <cell r="G1786">
            <v>327.5</v>
          </cell>
          <cell r="H1786">
            <v>319.45</v>
          </cell>
          <cell r="I1786">
            <v>549481</v>
          </cell>
          <cell r="J1786">
            <v>179068086.69999999</v>
          </cell>
          <cell r="K1786">
            <v>44816</v>
          </cell>
          <cell r="L1786">
            <v>8801</v>
          </cell>
        </row>
        <row r="1787">
          <cell r="A1787" t="str">
            <v>TIPSINDLTD</v>
          </cell>
          <cell r="B1787" t="str">
            <v>EQ</v>
          </cell>
          <cell r="C1787">
            <v>1606</v>
          </cell>
          <cell r="D1787">
            <v>1718</v>
          </cell>
          <cell r="E1787">
            <v>1605</v>
          </cell>
          <cell r="F1787">
            <v>1671.25</v>
          </cell>
          <cell r="G1787">
            <v>1675</v>
          </cell>
          <cell r="H1787">
            <v>1606</v>
          </cell>
          <cell r="I1787">
            <v>22762</v>
          </cell>
          <cell r="J1787">
            <v>37935655.100000001</v>
          </cell>
          <cell r="K1787">
            <v>44816</v>
          </cell>
          <cell r="L1787">
            <v>2596</v>
          </cell>
        </row>
        <row r="1788">
          <cell r="A1788" t="str">
            <v>TIRUMALCHM</v>
          </cell>
          <cell r="B1788" t="str">
            <v>EQ</v>
          </cell>
          <cell r="C1788">
            <v>244.5</v>
          </cell>
          <cell r="D1788">
            <v>249</v>
          </cell>
          <cell r="E1788">
            <v>243.8</v>
          </cell>
          <cell r="F1788">
            <v>245.5</v>
          </cell>
          <cell r="G1788">
            <v>245</v>
          </cell>
          <cell r="H1788">
            <v>242.65</v>
          </cell>
          <cell r="I1788">
            <v>433445</v>
          </cell>
          <cell r="J1788">
            <v>106765968.05</v>
          </cell>
          <cell r="K1788">
            <v>44816</v>
          </cell>
          <cell r="L1788">
            <v>5571</v>
          </cell>
        </row>
        <row r="1789">
          <cell r="A1789" t="str">
            <v>TIRUPATIFL</v>
          </cell>
          <cell r="B1789" t="str">
            <v>EQ</v>
          </cell>
          <cell r="C1789">
            <v>14.95</v>
          </cell>
          <cell r="D1789">
            <v>15.45</v>
          </cell>
          <cell r="E1789">
            <v>14.55</v>
          </cell>
          <cell r="F1789">
            <v>14.65</v>
          </cell>
          <cell r="G1789">
            <v>14.65</v>
          </cell>
          <cell r="H1789">
            <v>14.75</v>
          </cell>
          <cell r="I1789">
            <v>648225</v>
          </cell>
          <cell r="J1789">
            <v>9760901.4499999993</v>
          </cell>
          <cell r="K1789">
            <v>44816</v>
          </cell>
          <cell r="L1789">
            <v>680</v>
          </cell>
        </row>
        <row r="1790">
          <cell r="A1790" t="str">
            <v>TITAN</v>
          </cell>
          <cell r="B1790" t="str">
            <v>EQ</v>
          </cell>
          <cell r="C1790">
            <v>2616.8000000000002</v>
          </cell>
          <cell r="D1790">
            <v>2669.7</v>
          </cell>
          <cell r="E1790">
            <v>2610</v>
          </cell>
          <cell r="F1790">
            <v>2661.15</v>
          </cell>
          <cell r="G1790">
            <v>2668</v>
          </cell>
          <cell r="H1790">
            <v>2603.4499999999998</v>
          </cell>
          <cell r="I1790">
            <v>808360</v>
          </cell>
          <cell r="J1790">
            <v>2138675818.1500001</v>
          </cell>
          <cell r="K1790">
            <v>44816</v>
          </cell>
          <cell r="L1790">
            <v>72657</v>
          </cell>
        </row>
        <row r="1791">
          <cell r="A1791" t="str">
            <v>TNIDETF</v>
          </cell>
          <cell r="B1791" t="str">
            <v>EQ</v>
          </cell>
          <cell r="C1791">
            <v>58.55</v>
          </cell>
          <cell r="D1791">
            <v>58.55</v>
          </cell>
          <cell r="E1791">
            <v>57.51</v>
          </cell>
          <cell r="F1791">
            <v>58.43</v>
          </cell>
          <cell r="G1791">
            <v>58.42</v>
          </cell>
          <cell r="H1791">
            <v>57.81</v>
          </cell>
          <cell r="I1791">
            <v>12735</v>
          </cell>
          <cell r="J1791">
            <v>742053.26</v>
          </cell>
          <cell r="K1791">
            <v>44816</v>
          </cell>
          <cell r="L1791">
            <v>151</v>
          </cell>
        </row>
        <row r="1792">
          <cell r="A1792" t="str">
            <v>TNPETRO</v>
          </cell>
          <cell r="B1792" t="str">
            <v>EQ</v>
          </cell>
          <cell r="C1792">
            <v>107.95</v>
          </cell>
          <cell r="D1792">
            <v>110.3</v>
          </cell>
          <cell r="E1792">
            <v>107.35</v>
          </cell>
          <cell r="F1792">
            <v>109.6</v>
          </cell>
          <cell r="G1792">
            <v>110.2</v>
          </cell>
          <cell r="H1792">
            <v>106.85</v>
          </cell>
          <cell r="I1792">
            <v>613071</v>
          </cell>
          <cell r="J1792">
            <v>67083317</v>
          </cell>
          <cell r="K1792">
            <v>44816</v>
          </cell>
          <cell r="L1792">
            <v>6303</v>
          </cell>
        </row>
        <row r="1793">
          <cell r="A1793" t="str">
            <v>TNPL</v>
          </cell>
          <cell r="B1793" t="str">
            <v>EQ</v>
          </cell>
          <cell r="C1793">
            <v>254.85</v>
          </cell>
          <cell r="D1793">
            <v>255.8</v>
          </cell>
          <cell r="E1793">
            <v>248.1</v>
          </cell>
          <cell r="F1793">
            <v>248.9</v>
          </cell>
          <cell r="G1793">
            <v>249.4</v>
          </cell>
          <cell r="H1793">
            <v>253.55</v>
          </cell>
          <cell r="I1793">
            <v>501077</v>
          </cell>
          <cell r="J1793">
            <v>125652819.8</v>
          </cell>
          <cell r="K1793">
            <v>44816</v>
          </cell>
          <cell r="L1793">
            <v>4937</v>
          </cell>
        </row>
        <row r="1794">
          <cell r="A1794" t="str">
            <v>TNTELE</v>
          </cell>
          <cell r="B1794" t="str">
            <v>BE</v>
          </cell>
          <cell r="C1794">
            <v>9.6</v>
          </cell>
          <cell r="D1794">
            <v>9.6</v>
          </cell>
          <cell r="E1794">
            <v>9.1</v>
          </cell>
          <cell r="F1794">
            <v>9.4499999999999993</v>
          </cell>
          <cell r="G1794">
            <v>9.4</v>
          </cell>
          <cell r="H1794">
            <v>9.15</v>
          </cell>
          <cell r="I1794">
            <v>38546</v>
          </cell>
          <cell r="J1794">
            <v>363656.65</v>
          </cell>
          <cell r="K1794">
            <v>44816</v>
          </cell>
          <cell r="L1794">
            <v>181</v>
          </cell>
        </row>
        <row r="1795">
          <cell r="A1795" t="str">
            <v>TOKYOPLAST</v>
          </cell>
          <cell r="B1795" t="str">
            <v>EQ</v>
          </cell>
          <cell r="C1795">
            <v>104.4</v>
          </cell>
          <cell r="D1795">
            <v>108.25</v>
          </cell>
          <cell r="E1795">
            <v>103.5</v>
          </cell>
          <cell r="F1795">
            <v>106.05</v>
          </cell>
          <cell r="G1795">
            <v>105.05</v>
          </cell>
          <cell r="H1795">
            <v>104.4</v>
          </cell>
          <cell r="I1795">
            <v>21453</v>
          </cell>
          <cell r="J1795">
            <v>2270914.5</v>
          </cell>
          <cell r="K1795">
            <v>44816</v>
          </cell>
          <cell r="L1795">
            <v>372</v>
          </cell>
        </row>
        <row r="1796">
          <cell r="A1796" t="str">
            <v>TORNTPHARM</v>
          </cell>
          <cell r="B1796" t="str">
            <v>EQ</v>
          </cell>
          <cell r="C1796">
            <v>1525</v>
          </cell>
          <cell r="D1796">
            <v>1530.55</v>
          </cell>
          <cell r="E1796">
            <v>1494</v>
          </cell>
          <cell r="F1796">
            <v>1503.9</v>
          </cell>
          <cell r="G1796">
            <v>1504</v>
          </cell>
          <cell r="H1796">
            <v>1523.4</v>
          </cell>
          <cell r="I1796">
            <v>476856</v>
          </cell>
          <cell r="J1796">
            <v>717175764.29999995</v>
          </cell>
          <cell r="K1796">
            <v>44816</v>
          </cell>
          <cell r="L1796">
            <v>10819</v>
          </cell>
        </row>
        <row r="1797">
          <cell r="A1797" t="str">
            <v>TORNTPOWER</v>
          </cell>
          <cell r="B1797" t="str">
            <v>EQ</v>
          </cell>
          <cell r="C1797">
            <v>567.85</v>
          </cell>
          <cell r="D1797">
            <v>574</v>
          </cell>
          <cell r="E1797">
            <v>558.75</v>
          </cell>
          <cell r="F1797">
            <v>560.95000000000005</v>
          </cell>
          <cell r="G1797">
            <v>560</v>
          </cell>
          <cell r="H1797">
            <v>565.70000000000005</v>
          </cell>
          <cell r="I1797">
            <v>565980</v>
          </cell>
          <cell r="J1797">
            <v>318471837.25</v>
          </cell>
          <cell r="K1797">
            <v>44816</v>
          </cell>
          <cell r="L1797">
            <v>8575</v>
          </cell>
        </row>
        <row r="1798">
          <cell r="A1798" t="str">
            <v>TOTAL</v>
          </cell>
          <cell r="B1798" t="str">
            <v>EQ</v>
          </cell>
          <cell r="C1798">
            <v>143</v>
          </cell>
          <cell r="D1798">
            <v>151.25</v>
          </cell>
          <cell r="E1798">
            <v>141</v>
          </cell>
          <cell r="F1798">
            <v>151.25</v>
          </cell>
          <cell r="G1798">
            <v>151.25</v>
          </cell>
          <cell r="H1798">
            <v>137.5</v>
          </cell>
          <cell r="I1798">
            <v>491531</v>
          </cell>
          <cell r="J1798">
            <v>72156404.150000006</v>
          </cell>
          <cell r="K1798">
            <v>44816</v>
          </cell>
          <cell r="L1798">
            <v>5300</v>
          </cell>
        </row>
        <row r="1799">
          <cell r="A1799" t="str">
            <v>TOUCHWOOD</v>
          </cell>
          <cell r="B1799" t="str">
            <v>EQ</v>
          </cell>
          <cell r="C1799">
            <v>80</v>
          </cell>
          <cell r="D1799">
            <v>80</v>
          </cell>
          <cell r="E1799">
            <v>78.349999999999994</v>
          </cell>
          <cell r="F1799">
            <v>79.599999999999994</v>
          </cell>
          <cell r="G1799">
            <v>80</v>
          </cell>
          <cell r="H1799">
            <v>79.900000000000006</v>
          </cell>
          <cell r="I1799">
            <v>2833</v>
          </cell>
          <cell r="J1799">
            <v>224911.1</v>
          </cell>
          <cell r="K1799">
            <v>44816</v>
          </cell>
          <cell r="L1799">
            <v>59</v>
          </cell>
        </row>
        <row r="1800">
          <cell r="A1800" t="str">
            <v>TPLPLASTEH</v>
          </cell>
          <cell r="B1800" t="str">
            <v>EQ</v>
          </cell>
          <cell r="C1800">
            <v>180</v>
          </cell>
          <cell r="D1800">
            <v>180</v>
          </cell>
          <cell r="E1800">
            <v>172.05</v>
          </cell>
          <cell r="F1800">
            <v>172.85</v>
          </cell>
          <cell r="G1800">
            <v>172.6</v>
          </cell>
          <cell r="H1800">
            <v>173.3</v>
          </cell>
          <cell r="I1800">
            <v>19608</v>
          </cell>
          <cell r="J1800">
            <v>3399822.3</v>
          </cell>
          <cell r="K1800">
            <v>44816</v>
          </cell>
          <cell r="L1800">
            <v>656</v>
          </cell>
        </row>
        <row r="1801">
          <cell r="A1801" t="str">
            <v>TREEHOUSE</v>
          </cell>
          <cell r="B1801" t="str">
            <v>BE</v>
          </cell>
          <cell r="C1801">
            <v>14.1</v>
          </cell>
          <cell r="D1801">
            <v>14.3</v>
          </cell>
          <cell r="E1801">
            <v>13.8</v>
          </cell>
          <cell r="F1801">
            <v>14.1</v>
          </cell>
          <cell r="G1801">
            <v>14.05</v>
          </cell>
          <cell r="H1801">
            <v>14.2</v>
          </cell>
          <cell r="I1801">
            <v>20556</v>
          </cell>
          <cell r="J1801">
            <v>290033.7</v>
          </cell>
          <cell r="K1801">
            <v>44816</v>
          </cell>
          <cell r="L1801">
            <v>76</v>
          </cell>
        </row>
        <row r="1802">
          <cell r="A1802" t="str">
            <v>TREJHARA</v>
          </cell>
          <cell r="B1802" t="str">
            <v>EQ</v>
          </cell>
          <cell r="C1802">
            <v>80</v>
          </cell>
          <cell r="D1802">
            <v>94.1</v>
          </cell>
          <cell r="E1802">
            <v>80</v>
          </cell>
          <cell r="F1802">
            <v>89.35</v>
          </cell>
          <cell r="G1802">
            <v>88.9</v>
          </cell>
          <cell r="H1802">
            <v>79.150000000000006</v>
          </cell>
          <cell r="I1802">
            <v>689560</v>
          </cell>
          <cell r="J1802">
            <v>61352559.899999999</v>
          </cell>
          <cell r="K1802">
            <v>44816</v>
          </cell>
          <cell r="L1802">
            <v>8743</v>
          </cell>
        </row>
        <row r="1803">
          <cell r="A1803" t="str">
            <v>TRENT</v>
          </cell>
          <cell r="B1803" t="str">
            <v>EQ</v>
          </cell>
          <cell r="C1803">
            <v>1385</v>
          </cell>
          <cell r="D1803">
            <v>1417.8</v>
          </cell>
          <cell r="E1803">
            <v>1385</v>
          </cell>
          <cell r="F1803">
            <v>1400.3</v>
          </cell>
          <cell r="G1803">
            <v>1404.9</v>
          </cell>
          <cell r="H1803">
            <v>1379.35</v>
          </cell>
          <cell r="I1803">
            <v>733357</v>
          </cell>
          <cell r="J1803">
            <v>1030560927.5</v>
          </cell>
          <cell r="K1803">
            <v>44816</v>
          </cell>
          <cell r="L1803">
            <v>24915</v>
          </cell>
        </row>
        <row r="1804">
          <cell r="A1804" t="str">
            <v>TRF</v>
          </cell>
          <cell r="B1804" t="str">
            <v>BE</v>
          </cell>
          <cell r="C1804">
            <v>165</v>
          </cell>
          <cell r="D1804">
            <v>176.5</v>
          </cell>
          <cell r="E1804">
            <v>161</v>
          </cell>
          <cell r="F1804">
            <v>169.3</v>
          </cell>
          <cell r="G1804">
            <v>169.05</v>
          </cell>
          <cell r="H1804">
            <v>168.1</v>
          </cell>
          <cell r="I1804">
            <v>17180</v>
          </cell>
          <cell r="J1804">
            <v>2919494.95</v>
          </cell>
          <cell r="K1804">
            <v>44816</v>
          </cell>
          <cell r="L1804">
            <v>173</v>
          </cell>
        </row>
        <row r="1805">
          <cell r="A1805" t="str">
            <v>TRIDENT</v>
          </cell>
          <cell r="B1805" t="str">
            <v>EQ</v>
          </cell>
          <cell r="C1805">
            <v>39.799999999999997</v>
          </cell>
          <cell r="D1805">
            <v>40.200000000000003</v>
          </cell>
          <cell r="E1805">
            <v>39.65</v>
          </cell>
          <cell r="F1805">
            <v>39.700000000000003</v>
          </cell>
          <cell r="G1805">
            <v>39.700000000000003</v>
          </cell>
          <cell r="H1805">
            <v>39.700000000000003</v>
          </cell>
          <cell r="I1805">
            <v>6472425</v>
          </cell>
          <cell r="J1805">
            <v>258164583.19999999</v>
          </cell>
          <cell r="K1805">
            <v>44816</v>
          </cell>
          <cell r="L1805">
            <v>27994</v>
          </cell>
        </row>
        <row r="1806">
          <cell r="A1806" t="str">
            <v>TRIGYN</v>
          </cell>
          <cell r="B1806" t="str">
            <v>EQ</v>
          </cell>
          <cell r="C1806">
            <v>110.75</v>
          </cell>
          <cell r="D1806">
            <v>114.5</v>
          </cell>
          <cell r="E1806">
            <v>110</v>
          </cell>
          <cell r="F1806">
            <v>111.4</v>
          </cell>
          <cell r="G1806">
            <v>111.6</v>
          </cell>
          <cell r="H1806">
            <v>109.75</v>
          </cell>
          <cell r="I1806">
            <v>320153</v>
          </cell>
          <cell r="J1806">
            <v>36020028.200000003</v>
          </cell>
          <cell r="K1806">
            <v>44816</v>
          </cell>
          <cell r="L1806">
            <v>4838</v>
          </cell>
        </row>
        <row r="1807">
          <cell r="A1807" t="str">
            <v>TRIL</v>
          </cell>
          <cell r="B1807" t="str">
            <v>EQ</v>
          </cell>
          <cell r="C1807">
            <v>40.25</v>
          </cell>
          <cell r="D1807">
            <v>40.950000000000003</v>
          </cell>
          <cell r="E1807">
            <v>40</v>
          </cell>
          <cell r="F1807">
            <v>40.200000000000003</v>
          </cell>
          <cell r="G1807">
            <v>40.4</v>
          </cell>
          <cell r="H1807">
            <v>39.799999999999997</v>
          </cell>
          <cell r="I1807">
            <v>182234</v>
          </cell>
          <cell r="J1807">
            <v>7358146.2999999998</v>
          </cell>
          <cell r="K1807">
            <v>44816</v>
          </cell>
          <cell r="L1807">
            <v>1176</v>
          </cell>
        </row>
        <row r="1808">
          <cell r="A1808" t="str">
            <v>TRITURBINE</v>
          </cell>
          <cell r="B1808" t="str">
            <v>EQ</v>
          </cell>
          <cell r="C1808">
            <v>224</v>
          </cell>
          <cell r="D1808">
            <v>226.05</v>
          </cell>
          <cell r="E1808">
            <v>218</v>
          </cell>
          <cell r="F1808">
            <v>219.35</v>
          </cell>
          <cell r="G1808">
            <v>219.7</v>
          </cell>
          <cell r="H1808">
            <v>221.05</v>
          </cell>
          <cell r="I1808">
            <v>1862213</v>
          </cell>
          <cell r="J1808">
            <v>414849851.10000002</v>
          </cell>
          <cell r="K1808">
            <v>44816</v>
          </cell>
          <cell r="L1808">
            <v>14661</v>
          </cell>
        </row>
        <row r="1809">
          <cell r="A1809" t="str">
            <v>TRIVENI</v>
          </cell>
          <cell r="B1809" t="str">
            <v>EQ</v>
          </cell>
          <cell r="C1809">
            <v>251.8</v>
          </cell>
          <cell r="D1809">
            <v>256</v>
          </cell>
          <cell r="E1809">
            <v>250.35</v>
          </cell>
          <cell r="F1809">
            <v>252.35</v>
          </cell>
          <cell r="G1809">
            <v>252.9</v>
          </cell>
          <cell r="H1809">
            <v>249.9</v>
          </cell>
          <cell r="I1809">
            <v>561168</v>
          </cell>
          <cell r="J1809">
            <v>141749410.90000001</v>
          </cell>
          <cell r="K1809">
            <v>44816</v>
          </cell>
          <cell r="L1809">
            <v>8580</v>
          </cell>
        </row>
        <row r="1810">
          <cell r="A1810" t="str">
            <v>TRU</v>
          </cell>
          <cell r="B1810" t="str">
            <v>EQ</v>
          </cell>
          <cell r="C1810">
            <v>78.8</v>
          </cell>
          <cell r="D1810">
            <v>81.650000000000006</v>
          </cell>
          <cell r="E1810">
            <v>75.3</v>
          </cell>
          <cell r="F1810">
            <v>76.150000000000006</v>
          </cell>
          <cell r="G1810">
            <v>75.900000000000006</v>
          </cell>
          <cell r="H1810">
            <v>78.8</v>
          </cell>
          <cell r="I1810">
            <v>286521</v>
          </cell>
          <cell r="J1810">
            <v>22348983.350000001</v>
          </cell>
          <cell r="K1810">
            <v>44816</v>
          </cell>
          <cell r="L1810">
            <v>2151</v>
          </cell>
        </row>
        <row r="1811">
          <cell r="A1811" t="str">
            <v>TTKHLTCARE</v>
          </cell>
          <cell r="B1811" t="str">
            <v>EQ</v>
          </cell>
          <cell r="C1811">
            <v>894</v>
          </cell>
          <cell r="D1811">
            <v>924</v>
          </cell>
          <cell r="E1811">
            <v>880.45</v>
          </cell>
          <cell r="F1811">
            <v>916.5</v>
          </cell>
          <cell r="G1811">
            <v>915</v>
          </cell>
          <cell r="H1811">
            <v>874.4</v>
          </cell>
          <cell r="I1811">
            <v>26086</v>
          </cell>
          <cell r="J1811">
            <v>23563637.850000001</v>
          </cell>
          <cell r="K1811">
            <v>44816</v>
          </cell>
          <cell r="L1811">
            <v>1366</v>
          </cell>
        </row>
        <row r="1812">
          <cell r="A1812" t="str">
            <v>TTKPRESTIG</v>
          </cell>
          <cell r="B1812" t="str">
            <v>EQ</v>
          </cell>
          <cell r="C1812">
            <v>1025</v>
          </cell>
          <cell r="D1812">
            <v>1040</v>
          </cell>
          <cell r="E1812">
            <v>991</v>
          </cell>
          <cell r="F1812">
            <v>1036.8499999999999</v>
          </cell>
          <cell r="G1812">
            <v>1037</v>
          </cell>
          <cell r="H1812">
            <v>990.35</v>
          </cell>
          <cell r="I1812">
            <v>264177</v>
          </cell>
          <cell r="J1812">
            <v>271456525.55000001</v>
          </cell>
          <cell r="K1812">
            <v>44816</v>
          </cell>
          <cell r="L1812">
            <v>16996</v>
          </cell>
        </row>
        <row r="1813">
          <cell r="A1813" t="str">
            <v>TTL</v>
          </cell>
          <cell r="B1813" t="str">
            <v>EQ</v>
          </cell>
          <cell r="C1813">
            <v>87.7</v>
          </cell>
          <cell r="D1813">
            <v>91.3</v>
          </cell>
          <cell r="E1813">
            <v>87.7</v>
          </cell>
          <cell r="F1813">
            <v>89.2</v>
          </cell>
          <cell r="G1813">
            <v>88.6</v>
          </cell>
          <cell r="H1813">
            <v>88.9</v>
          </cell>
          <cell r="I1813">
            <v>13298</v>
          </cell>
          <cell r="J1813">
            <v>1183755.7</v>
          </cell>
          <cell r="K1813">
            <v>44816</v>
          </cell>
          <cell r="L1813">
            <v>312</v>
          </cell>
        </row>
        <row r="1814">
          <cell r="A1814" t="str">
            <v>TTML</v>
          </cell>
          <cell r="B1814" t="str">
            <v>EQ</v>
          </cell>
          <cell r="C1814">
            <v>121.5</v>
          </cell>
          <cell r="D1814">
            <v>124.2</v>
          </cell>
          <cell r="E1814">
            <v>120.6</v>
          </cell>
          <cell r="F1814">
            <v>121.25</v>
          </cell>
          <cell r="G1814">
            <v>121.3</v>
          </cell>
          <cell r="H1814">
            <v>120.3</v>
          </cell>
          <cell r="I1814">
            <v>3626705</v>
          </cell>
          <cell r="J1814">
            <v>442274972.55000001</v>
          </cell>
          <cell r="K1814">
            <v>44816</v>
          </cell>
          <cell r="L1814">
            <v>31392</v>
          </cell>
        </row>
        <row r="1815">
          <cell r="A1815" t="str">
            <v>TV18BRDCST</v>
          </cell>
          <cell r="B1815" t="str">
            <v>EQ</v>
          </cell>
          <cell r="C1815">
            <v>42.8</v>
          </cell>
          <cell r="D1815">
            <v>42.95</v>
          </cell>
          <cell r="E1815">
            <v>42</v>
          </cell>
          <cell r="F1815">
            <v>42.3</v>
          </cell>
          <cell r="G1815">
            <v>42.25</v>
          </cell>
          <cell r="H1815">
            <v>42.45</v>
          </cell>
          <cell r="I1815">
            <v>6821905</v>
          </cell>
          <cell r="J1815">
            <v>290243907.35000002</v>
          </cell>
          <cell r="K1815">
            <v>44816</v>
          </cell>
          <cell r="L1815">
            <v>11531</v>
          </cell>
        </row>
        <row r="1816">
          <cell r="A1816" t="str">
            <v>TVSELECT</v>
          </cell>
          <cell r="B1816" t="str">
            <v>EQ</v>
          </cell>
          <cell r="C1816">
            <v>299.89999999999998</v>
          </cell>
          <cell r="D1816">
            <v>300.7</v>
          </cell>
          <cell r="E1816">
            <v>295</v>
          </cell>
          <cell r="F1816">
            <v>297.10000000000002</v>
          </cell>
          <cell r="G1816">
            <v>297</v>
          </cell>
          <cell r="H1816">
            <v>297.8</v>
          </cell>
          <cell r="I1816">
            <v>77010</v>
          </cell>
          <cell r="J1816">
            <v>23015789.149999999</v>
          </cell>
          <cell r="K1816">
            <v>44816</v>
          </cell>
          <cell r="L1816">
            <v>2162</v>
          </cell>
        </row>
        <row r="1817">
          <cell r="A1817" t="str">
            <v>TVSMOTOR</v>
          </cell>
          <cell r="B1817" t="str">
            <v>EQ</v>
          </cell>
          <cell r="C1817">
            <v>1059.05</v>
          </cell>
          <cell r="D1817">
            <v>1071.3499999999999</v>
          </cell>
          <cell r="E1817">
            <v>1047.05</v>
          </cell>
          <cell r="F1817">
            <v>1050.5</v>
          </cell>
          <cell r="G1817">
            <v>1049</v>
          </cell>
          <cell r="H1817">
            <v>1053.8</v>
          </cell>
          <cell r="I1817">
            <v>1677576</v>
          </cell>
          <cell r="J1817">
            <v>1773609086.0999999</v>
          </cell>
          <cell r="K1817">
            <v>44816</v>
          </cell>
          <cell r="L1817">
            <v>54742</v>
          </cell>
        </row>
        <row r="1818">
          <cell r="A1818" t="str">
            <v>TVSSRICHAK</v>
          </cell>
          <cell r="B1818" t="str">
            <v>EQ</v>
          </cell>
          <cell r="C1818">
            <v>2538.9499999999998</v>
          </cell>
          <cell r="D1818">
            <v>2545</v>
          </cell>
          <cell r="E1818">
            <v>2425</v>
          </cell>
          <cell r="F1818">
            <v>2437.9</v>
          </cell>
          <cell r="G1818">
            <v>2439</v>
          </cell>
          <cell r="H1818">
            <v>2471.0500000000002</v>
          </cell>
          <cell r="I1818">
            <v>15351</v>
          </cell>
          <cell r="J1818">
            <v>38192110.049999997</v>
          </cell>
          <cell r="K1818">
            <v>44816</v>
          </cell>
          <cell r="L1818">
            <v>2446</v>
          </cell>
        </row>
        <row r="1819">
          <cell r="A1819" t="str">
            <v>TVTODAY</v>
          </cell>
          <cell r="B1819" t="str">
            <v>EQ</v>
          </cell>
          <cell r="C1819">
            <v>314.89999999999998</v>
          </cell>
          <cell r="D1819">
            <v>324</v>
          </cell>
          <cell r="E1819">
            <v>308.64999999999998</v>
          </cell>
          <cell r="F1819">
            <v>310.05</v>
          </cell>
          <cell r="G1819">
            <v>310.5</v>
          </cell>
          <cell r="H1819">
            <v>312.89999999999998</v>
          </cell>
          <cell r="I1819">
            <v>592850</v>
          </cell>
          <cell r="J1819">
            <v>186175289.55000001</v>
          </cell>
          <cell r="K1819">
            <v>44816</v>
          </cell>
          <cell r="L1819">
            <v>10813</v>
          </cell>
        </row>
        <row r="1820">
          <cell r="A1820" t="str">
            <v>TVVISION</v>
          </cell>
          <cell r="B1820" t="str">
            <v>BE</v>
          </cell>
          <cell r="C1820">
            <v>2.75</v>
          </cell>
          <cell r="D1820">
            <v>2.75</v>
          </cell>
          <cell r="E1820">
            <v>2.65</v>
          </cell>
          <cell r="F1820">
            <v>2.75</v>
          </cell>
          <cell r="G1820">
            <v>2.75</v>
          </cell>
          <cell r="H1820">
            <v>2.75</v>
          </cell>
          <cell r="I1820">
            <v>357</v>
          </cell>
          <cell r="J1820">
            <v>974.25</v>
          </cell>
          <cell r="K1820">
            <v>44816</v>
          </cell>
          <cell r="L1820">
            <v>14</v>
          </cell>
        </row>
        <row r="1821">
          <cell r="A1821" t="str">
            <v>TWL</v>
          </cell>
          <cell r="B1821" t="str">
            <v>EQ</v>
          </cell>
          <cell r="C1821">
            <v>162.44999999999999</v>
          </cell>
          <cell r="D1821">
            <v>164.4</v>
          </cell>
          <cell r="E1821">
            <v>158</v>
          </cell>
          <cell r="F1821">
            <v>159.65</v>
          </cell>
          <cell r="G1821">
            <v>159.25</v>
          </cell>
          <cell r="H1821">
            <v>156.80000000000001</v>
          </cell>
          <cell r="I1821">
            <v>2491900</v>
          </cell>
          <cell r="J1821">
            <v>400867809.5</v>
          </cell>
          <cell r="K1821">
            <v>44816</v>
          </cell>
          <cell r="L1821">
            <v>18744</v>
          </cell>
        </row>
        <row r="1822">
          <cell r="A1822" t="str">
            <v>UBL</v>
          </cell>
          <cell r="B1822" t="str">
            <v>EQ</v>
          </cell>
          <cell r="C1822">
            <v>1684.6</v>
          </cell>
          <cell r="D1822">
            <v>1703</v>
          </cell>
          <cell r="E1822">
            <v>1683.65</v>
          </cell>
          <cell r="F1822">
            <v>1697.35</v>
          </cell>
          <cell r="G1822">
            <v>1687.05</v>
          </cell>
          <cell r="H1822">
            <v>1675.85</v>
          </cell>
          <cell r="I1822">
            <v>83806</v>
          </cell>
          <cell r="J1822">
            <v>142170902.05000001</v>
          </cell>
          <cell r="K1822">
            <v>44816</v>
          </cell>
          <cell r="L1822">
            <v>8419</v>
          </cell>
        </row>
        <row r="1823">
          <cell r="A1823" t="str">
            <v>UCALFUEL</v>
          </cell>
          <cell r="B1823" t="str">
            <v>EQ</v>
          </cell>
          <cell r="C1823">
            <v>143.05000000000001</v>
          </cell>
          <cell r="D1823">
            <v>146.25</v>
          </cell>
          <cell r="E1823">
            <v>141.30000000000001</v>
          </cell>
          <cell r="F1823">
            <v>142.4</v>
          </cell>
          <cell r="G1823">
            <v>142.1</v>
          </cell>
          <cell r="H1823">
            <v>142.65</v>
          </cell>
          <cell r="I1823">
            <v>34331</v>
          </cell>
          <cell r="J1823">
            <v>4919519.3</v>
          </cell>
          <cell r="K1823">
            <v>44816</v>
          </cell>
          <cell r="L1823">
            <v>769</v>
          </cell>
        </row>
        <row r="1824">
          <cell r="A1824" t="str">
            <v>UCOBANK</v>
          </cell>
          <cell r="B1824" t="str">
            <v>EQ</v>
          </cell>
          <cell r="C1824">
            <v>12.45</v>
          </cell>
          <cell r="D1824">
            <v>12.55</v>
          </cell>
          <cell r="E1824">
            <v>12.35</v>
          </cell>
          <cell r="F1824">
            <v>12.45</v>
          </cell>
          <cell r="G1824">
            <v>12.45</v>
          </cell>
          <cell r="H1824">
            <v>12.4</v>
          </cell>
          <cell r="I1824">
            <v>3470762</v>
          </cell>
          <cell r="J1824">
            <v>43150315.5</v>
          </cell>
          <cell r="K1824">
            <v>44816</v>
          </cell>
          <cell r="L1824">
            <v>21043</v>
          </cell>
        </row>
        <row r="1825">
          <cell r="A1825" t="str">
            <v>UDAICEMENT</v>
          </cell>
          <cell r="B1825" t="str">
            <v>EQ</v>
          </cell>
          <cell r="C1825">
            <v>35.85</v>
          </cell>
          <cell r="D1825">
            <v>36.049999999999997</v>
          </cell>
          <cell r="E1825">
            <v>34.700000000000003</v>
          </cell>
          <cell r="F1825">
            <v>35.6</v>
          </cell>
          <cell r="G1825">
            <v>35.75</v>
          </cell>
          <cell r="H1825">
            <v>35.049999999999997</v>
          </cell>
          <cell r="I1825">
            <v>706335</v>
          </cell>
          <cell r="J1825">
            <v>25166594.649999999</v>
          </cell>
          <cell r="K1825">
            <v>44816</v>
          </cell>
          <cell r="L1825">
            <v>3390</v>
          </cell>
        </row>
        <row r="1826">
          <cell r="A1826" t="str">
            <v>UFLEX</v>
          </cell>
          <cell r="B1826" t="str">
            <v>EQ</v>
          </cell>
          <cell r="C1826">
            <v>772</v>
          </cell>
          <cell r="D1826">
            <v>778.9</v>
          </cell>
          <cell r="E1826">
            <v>770</v>
          </cell>
          <cell r="F1826">
            <v>775.2</v>
          </cell>
          <cell r="G1826">
            <v>775</v>
          </cell>
          <cell r="H1826">
            <v>767.1</v>
          </cell>
          <cell r="I1826">
            <v>108034</v>
          </cell>
          <cell r="J1826">
            <v>83694815.599999994</v>
          </cell>
          <cell r="K1826">
            <v>44816</v>
          </cell>
          <cell r="L1826">
            <v>4674</v>
          </cell>
        </row>
        <row r="1827">
          <cell r="A1827" t="str">
            <v>UFO</v>
          </cell>
          <cell r="B1827" t="str">
            <v>EQ</v>
          </cell>
          <cell r="C1827">
            <v>114</v>
          </cell>
          <cell r="D1827">
            <v>116.95</v>
          </cell>
          <cell r="E1827">
            <v>113.05</v>
          </cell>
          <cell r="F1827">
            <v>115.95</v>
          </cell>
          <cell r="G1827">
            <v>115.8</v>
          </cell>
          <cell r="H1827">
            <v>111.55</v>
          </cell>
          <cell r="I1827">
            <v>226206</v>
          </cell>
          <cell r="J1827">
            <v>26043935.600000001</v>
          </cell>
          <cell r="K1827">
            <v>44816</v>
          </cell>
          <cell r="L1827">
            <v>3630</v>
          </cell>
        </row>
        <row r="1828">
          <cell r="A1828" t="str">
            <v>UGARSUGAR</v>
          </cell>
          <cell r="B1828" t="str">
            <v>EQ</v>
          </cell>
          <cell r="C1828">
            <v>62.6</v>
          </cell>
          <cell r="D1828">
            <v>63.8</v>
          </cell>
          <cell r="E1828">
            <v>60.6</v>
          </cell>
          <cell r="F1828">
            <v>61.35</v>
          </cell>
          <cell r="G1828">
            <v>61.3</v>
          </cell>
          <cell r="H1828">
            <v>62.5</v>
          </cell>
          <cell r="I1828">
            <v>296627</v>
          </cell>
          <cell r="J1828">
            <v>18405476.399999999</v>
          </cell>
          <cell r="K1828">
            <v>44816</v>
          </cell>
          <cell r="L1828">
            <v>2597</v>
          </cell>
        </row>
        <row r="1829">
          <cell r="A1829" t="str">
            <v>UGROCAP</v>
          </cell>
          <cell r="B1829" t="str">
            <v>EQ</v>
          </cell>
          <cell r="C1829">
            <v>198.9</v>
          </cell>
          <cell r="D1829">
            <v>204.2</v>
          </cell>
          <cell r="E1829">
            <v>194</v>
          </cell>
          <cell r="F1829">
            <v>200.85</v>
          </cell>
          <cell r="G1829">
            <v>202</v>
          </cell>
          <cell r="H1829">
            <v>196.9</v>
          </cell>
          <cell r="I1829">
            <v>524422</v>
          </cell>
          <cell r="J1829">
            <v>105973678.84999999</v>
          </cell>
          <cell r="K1829">
            <v>44816</v>
          </cell>
          <cell r="L1829">
            <v>2438</v>
          </cell>
        </row>
        <row r="1830">
          <cell r="A1830" t="str">
            <v>UJAAS</v>
          </cell>
          <cell r="B1830" t="str">
            <v>BE</v>
          </cell>
          <cell r="C1830">
            <v>3.85</v>
          </cell>
          <cell r="D1830">
            <v>3.85</v>
          </cell>
          <cell r="E1830">
            <v>3.55</v>
          </cell>
          <cell r="F1830">
            <v>3.55</v>
          </cell>
          <cell r="G1830">
            <v>3.55</v>
          </cell>
          <cell r="H1830">
            <v>3.7</v>
          </cell>
          <cell r="I1830">
            <v>1051892</v>
          </cell>
          <cell r="J1830">
            <v>3797103.95</v>
          </cell>
          <cell r="K1830">
            <v>44816</v>
          </cell>
          <cell r="L1830">
            <v>1301</v>
          </cell>
        </row>
        <row r="1831">
          <cell r="A1831" t="str">
            <v>UJJIVAN</v>
          </cell>
          <cell r="B1831" t="str">
            <v>EQ</v>
          </cell>
          <cell r="C1831">
            <v>224.15</v>
          </cell>
          <cell r="D1831">
            <v>235</v>
          </cell>
          <cell r="E1831">
            <v>224.15</v>
          </cell>
          <cell r="F1831">
            <v>233.35</v>
          </cell>
          <cell r="G1831">
            <v>234</v>
          </cell>
          <cell r="H1831">
            <v>222</v>
          </cell>
          <cell r="I1831">
            <v>2413639</v>
          </cell>
          <cell r="J1831">
            <v>557765923.85000002</v>
          </cell>
          <cell r="K1831">
            <v>44816</v>
          </cell>
          <cell r="L1831">
            <v>19984</v>
          </cell>
        </row>
        <row r="1832">
          <cell r="A1832" t="str">
            <v>UJJIVANSFB</v>
          </cell>
          <cell r="B1832" t="str">
            <v>EQ</v>
          </cell>
          <cell r="C1832">
            <v>24.4</v>
          </cell>
          <cell r="D1832">
            <v>25.5</v>
          </cell>
          <cell r="E1832">
            <v>24.05</v>
          </cell>
          <cell r="F1832">
            <v>25.35</v>
          </cell>
          <cell r="G1832">
            <v>25.35</v>
          </cell>
          <cell r="H1832">
            <v>24</v>
          </cell>
          <cell r="I1832">
            <v>9921991</v>
          </cell>
          <cell r="J1832">
            <v>248187078.90000001</v>
          </cell>
          <cell r="K1832">
            <v>44816</v>
          </cell>
          <cell r="L1832">
            <v>18300</v>
          </cell>
        </row>
        <row r="1833">
          <cell r="A1833" t="str">
            <v>ULTRACEMCO</v>
          </cell>
          <cell r="B1833" t="str">
            <v>EQ</v>
          </cell>
          <cell r="C1833">
            <v>6783.65</v>
          </cell>
          <cell r="D1833">
            <v>6900</v>
          </cell>
          <cell r="E1833">
            <v>6740</v>
          </cell>
          <cell r="F1833">
            <v>6869.6</v>
          </cell>
          <cell r="G1833">
            <v>6874</v>
          </cell>
          <cell r="H1833">
            <v>6783.65</v>
          </cell>
          <cell r="I1833">
            <v>488043</v>
          </cell>
          <cell r="J1833">
            <v>3342554231.8000002</v>
          </cell>
          <cell r="K1833">
            <v>44816</v>
          </cell>
          <cell r="L1833">
            <v>57690</v>
          </cell>
        </row>
        <row r="1834">
          <cell r="A1834" t="str">
            <v>UMAEXPORTS</v>
          </cell>
          <cell r="B1834" t="str">
            <v>EQ</v>
          </cell>
          <cell r="C1834">
            <v>52.8</v>
          </cell>
          <cell r="D1834">
            <v>52.8</v>
          </cell>
          <cell r="E1834">
            <v>52</v>
          </cell>
          <cell r="F1834">
            <v>52.2</v>
          </cell>
          <cell r="G1834">
            <v>52.05</v>
          </cell>
          <cell r="H1834">
            <v>51.9</v>
          </cell>
          <cell r="I1834">
            <v>61178</v>
          </cell>
          <cell r="J1834">
            <v>3196728.9</v>
          </cell>
          <cell r="K1834">
            <v>44816</v>
          </cell>
          <cell r="L1834">
            <v>800</v>
          </cell>
        </row>
        <row r="1835">
          <cell r="A1835" t="str">
            <v>UMANGDAIRY</v>
          </cell>
          <cell r="B1835" t="str">
            <v>EQ</v>
          </cell>
          <cell r="C1835">
            <v>73.95</v>
          </cell>
          <cell r="D1835">
            <v>73.95</v>
          </cell>
          <cell r="E1835">
            <v>71.400000000000006</v>
          </cell>
          <cell r="F1835">
            <v>71.849999999999994</v>
          </cell>
          <cell r="G1835">
            <v>71.400000000000006</v>
          </cell>
          <cell r="H1835">
            <v>69.599999999999994</v>
          </cell>
          <cell r="I1835">
            <v>265290</v>
          </cell>
          <cell r="J1835">
            <v>19262639.399999999</v>
          </cell>
          <cell r="K1835">
            <v>44816</v>
          </cell>
          <cell r="L1835">
            <v>3784</v>
          </cell>
        </row>
        <row r="1836">
          <cell r="A1836" t="str">
            <v>UMESLTD</v>
          </cell>
          <cell r="B1836" t="str">
            <v>BE</v>
          </cell>
          <cell r="C1836">
            <v>4.75</v>
          </cell>
          <cell r="D1836">
            <v>5</v>
          </cell>
          <cell r="E1836">
            <v>4.75</v>
          </cell>
          <cell r="F1836">
            <v>4.8499999999999996</v>
          </cell>
          <cell r="G1836">
            <v>4.9000000000000004</v>
          </cell>
          <cell r="H1836">
            <v>4.8</v>
          </cell>
          <cell r="I1836">
            <v>13346</v>
          </cell>
          <cell r="J1836">
            <v>65534.55</v>
          </cell>
          <cell r="K1836">
            <v>44816</v>
          </cell>
          <cell r="L1836">
            <v>76</v>
          </cell>
        </row>
        <row r="1837">
          <cell r="A1837" t="str">
            <v>UNICHEMLAB</v>
          </cell>
          <cell r="B1837" t="str">
            <v>EQ</v>
          </cell>
          <cell r="C1837">
            <v>374</v>
          </cell>
          <cell r="D1837">
            <v>397.75</v>
          </cell>
          <cell r="E1837">
            <v>374</v>
          </cell>
          <cell r="F1837">
            <v>392.7</v>
          </cell>
          <cell r="G1837">
            <v>393.9</v>
          </cell>
          <cell r="H1837">
            <v>371.75</v>
          </cell>
          <cell r="I1837">
            <v>328137</v>
          </cell>
          <cell r="J1837">
            <v>126883741.90000001</v>
          </cell>
          <cell r="K1837">
            <v>44816</v>
          </cell>
          <cell r="L1837">
            <v>9448</v>
          </cell>
        </row>
        <row r="1838">
          <cell r="A1838" t="str">
            <v>UNIDT</v>
          </cell>
          <cell r="B1838" t="str">
            <v>EQ</v>
          </cell>
          <cell r="C1838">
            <v>380</v>
          </cell>
          <cell r="D1838">
            <v>380</v>
          </cell>
          <cell r="E1838">
            <v>373.6</v>
          </cell>
          <cell r="F1838">
            <v>376.3</v>
          </cell>
          <cell r="G1838">
            <v>376.5</v>
          </cell>
          <cell r="H1838">
            <v>375.95</v>
          </cell>
          <cell r="I1838">
            <v>13361</v>
          </cell>
          <cell r="J1838">
            <v>5028761.1500000004</v>
          </cell>
          <cell r="K1838">
            <v>44816</v>
          </cell>
          <cell r="L1838">
            <v>503</v>
          </cell>
        </row>
        <row r="1839">
          <cell r="A1839" t="str">
            <v>UNIENTER</v>
          </cell>
          <cell r="B1839" t="str">
            <v>EQ</v>
          </cell>
          <cell r="C1839">
            <v>132</v>
          </cell>
          <cell r="D1839">
            <v>135.6</v>
          </cell>
          <cell r="E1839">
            <v>132</v>
          </cell>
          <cell r="F1839">
            <v>134.69999999999999</v>
          </cell>
          <cell r="G1839">
            <v>135.6</v>
          </cell>
          <cell r="H1839">
            <v>133.4</v>
          </cell>
          <cell r="I1839">
            <v>2638</v>
          </cell>
          <cell r="J1839">
            <v>354943.65</v>
          </cell>
          <cell r="K1839">
            <v>44816</v>
          </cell>
          <cell r="L1839">
            <v>115</v>
          </cell>
        </row>
        <row r="1840">
          <cell r="A1840" t="str">
            <v>UNIINFO</v>
          </cell>
          <cell r="B1840" t="str">
            <v>EQ</v>
          </cell>
          <cell r="C1840">
            <v>24.3</v>
          </cell>
          <cell r="D1840">
            <v>25.25</v>
          </cell>
          <cell r="E1840">
            <v>23.6</v>
          </cell>
          <cell r="F1840">
            <v>23.95</v>
          </cell>
          <cell r="G1840">
            <v>23.8</v>
          </cell>
          <cell r="H1840">
            <v>24.3</v>
          </cell>
          <cell r="I1840">
            <v>7217</v>
          </cell>
          <cell r="J1840">
            <v>174533.35</v>
          </cell>
          <cell r="K1840">
            <v>44816</v>
          </cell>
          <cell r="L1840">
            <v>51</v>
          </cell>
        </row>
        <row r="1841">
          <cell r="A1841" t="str">
            <v>UNIONBANK</v>
          </cell>
          <cell r="B1841" t="str">
            <v>EQ</v>
          </cell>
          <cell r="C1841">
            <v>43.85</v>
          </cell>
          <cell r="D1841">
            <v>45.4</v>
          </cell>
          <cell r="E1841">
            <v>43.65</v>
          </cell>
          <cell r="F1841">
            <v>45.15</v>
          </cell>
          <cell r="G1841">
            <v>45.3</v>
          </cell>
          <cell r="H1841">
            <v>43.6</v>
          </cell>
          <cell r="I1841">
            <v>20969073</v>
          </cell>
          <cell r="J1841">
            <v>936701593.04999995</v>
          </cell>
          <cell r="K1841">
            <v>44816</v>
          </cell>
          <cell r="L1841">
            <v>32381</v>
          </cell>
        </row>
        <row r="1842">
          <cell r="A1842" t="str">
            <v>UNITEDPOLY</v>
          </cell>
          <cell r="B1842" t="str">
            <v>EQ</v>
          </cell>
          <cell r="C1842">
            <v>42</v>
          </cell>
          <cell r="D1842">
            <v>42</v>
          </cell>
          <cell r="E1842">
            <v>40.15</v>
          </cell>
          <cell r="F1842">
            <v>40.65</v>
          </cell>
          <cell r="G1842">
            <v>40.15</v>
          </cell>
          <cell r="H1842">
            <v>39.700000000000003</v>
          </cell>
          <cell r="I1842">
            <v>24903</v>
          </cell>
          <cell r="J1842">
            <v>1013052.45</v>
          </cell>
          <cell r="K1842">
            <v>44816</v>
          </cell>
          <cell r="L1842">
            <v>425</v>
          </cell>
        </row>
        <row r="1843">
          <cell r="A1843" t="str">
            <v>UNITEDTEA</v>
          </cell>
          <cell r="B1843" t="str">
            <v>EQ</v>
          </cell>
          <cell r="C1843">
            <v>314.89999999999998</v>
          </cell>
          <cell r="D1843">
            <v>316</v>
          </cell>
          <cell r="E1843">
            <v>310.55</v>
          </cell>
          <cell r="F1843">
            <v>310.95</v>
          </cell>
          <cell r="G1843">
            <v>312</v>
          </cell>
          <cell r="H1843">
            <v>311.14999999999998</v>
          </cell>
          <cell r="I1843">
            <v>5494</v>
          </cell>
          <cell r="J1843">
            <v>1718664.2</v>
          </cell>
          <cell r="K1843">
            <v>44816</v>
          </cell>
          <cell r="L1843">
            <v>160</v>
          </cell>
        </row>
        <row r="1844">
          <cell r="A1844" t="str">
            <v>UNIVASTU</v>
          </cell>
          <cell r="B1844" t="str">
            <v>EQ</v>
          </cell>
          <cell r="C1844">
            <v>80.900000000000006</v>
          </cell>
          <cell r="D1844">
            <v>80.900000000000006</v>
          </cell>
          <cell r="E1844">
            <v>77.150000000000006</v>
          </cell>
          <cell r="F1844">
            <v>78.05</v>
          </cell>
          <cell r="G1844">
            <v>78.5</v>
          </cell>
          <cell r="H1844">
            <v>79.45</v>
          </cell>
          <cell r="I1844">
            <v>30632</v>
          </cell>
          <cell r="J1844">
            <v>2414519.4500000002</v>
          </cell>
          <cell r="K1844">
            <v>44816</v>
          </cell>
          <cell r="L1844">
            <v>491</v>
          </cell>
        </row>
        <row r="1845">
          <cell r="A1845" t="str">
            <v>UNIVCABLES</v>
          </cell>
          <cell r="B1845" t="str">
            <v>EQ</v>
          </cell>
          <cell r="C1845">
            <v>225</v>
          </cell>
          <cell r="D1845">
            <v>229.95</v>
          </cell>
          <cell r="E1845">
            <v>219</v>
          </cell>
          <cell r="F1845">
            <v>225.55</v>
          </cell>
          <cell r="G1845">
            <v>226.3</v>
          </cell>
          <cell r="H1845">
            <v>225.95</v>
          </cell>
          <cell r="I1845">
            <v>88478</v>
          </cell>
          <cell r="J1845">
            <v>19748603.449999999</v>
          </cell>
          <cell r="K1845">
            <v>44816</v>
          </cell>
          <cell r="L1845">
            <v>2084</v>
          </cell>
        </row>
        <row r="1846">
          <cell r="A1846" t="str">
            <v>UNIVPHOTO</v>
          </cell>
          <cell r="B1846" t="str">
            <v>EQ</v>
          </cell>
          <cell r="C1846">
            <v>542.45000000000005</v>
          </cell>
          <cell r="D1846">
            <v>555.25</v>
          </cell>
          <cell r="E1846">
            <v>527.4</v>
          </cell>
          <cell r="F1846">
            <v>548.79999999999995</v>
          </cell>
          <cell r="G1846">
            <v>554</v>
          </cell>
          <cell r="H1846">
            <v>538.5</v>
          </cell>
          <cell r="I1846">
            <v>1725</v>
          </cell>
          <cell r="J1846">
            <v>928688.2</v>
          </cell>
          <cell r="K1846">
            <v>44816</v>
          </cell>
          <cell r="L1846">
            <v>220</v>
          </cell>
        </row>
        <row r="1847">
          <cell r="A1847" t="str">
            <v>UNOMINDA</v>
          </cell>
          <cell r="B1847" t="str">
            <v>EQ</v>
          </cell>
          <cell r="C1847">
            <v>591.9</v>
          </cell>
          <cell r="D1847">
            <v>598.5</v>
          </cell>
          <cell r="E1847">
            <v>587.04999999999995</v>
          </cell>
          <cell r="F1847">
            <v>593.20000000000005</v>
          </cell>
          <cell r="G1847">
            <v>591.79999999999995</v>
          </cell>
          <cell r="H1847">
            <v>591.6</v>
          </cell>
          <cell r="I1847">
            <v>419884</v>
          </cell>
          <cell r="J1847">
            <v>248308042.59999999</v>
          </cell>
          <cell r="K1847">
            <v>44816</v>
          </cell>
          <cell r="L1847">
            <v>18540</v>
          </cell>
        </row>
        <row r="1848">
          <cell r="A1848" t="str">
            <v>UPL</v>
          </cell>
          <cell r="B1848" t="str">
            <v>EQ</v>
          </cell>
          <cell r="C1848">
            <v>745.7</v>
          </cell>
          <cell r="D1848">
            <v>758.9</v>
          </cell>
          <cell r="E1848">
            <v>744.05</v>
          </cell>
          <cell r="F1848">
            <v>756.35</v>
          </cell>
          <cell r="G1848">
            <v>756.5</v>
          </cell>
          <cell r="H1848">
            <v>742</v>
          </cell>
          <cell r="I1848">
            <v>2224393</v>
          </cell>
          <cell r="J1848">
            <v>1676702928.9000001</v>
          </cell>
          <cell r="K1848">
            <v>44816</v>
          </cell>
          <cell r="L1848">
            <v>40851</v>
          </cell>
        </row>
        <row r="1849">
          <cell r="A1849" t="str">
            <v>URJA</v>
          </cell>
          <cell r="B1849" t="str">
            <v>BE</v>
          </cell>
          <cell r="C1849">
            <v>12.5</v>
          </cell>
          <cell r="D1849">
            <v>12.8</v>
          </cell>
          <cell r="E1849">
            <v>12.3</v>
          </cell>
          <cell r="F1849">
            <v>12.65</v>
          </cell>
          <cell r="G1849">
            <v>12.65</v>
          </cell>
          <cell r="H1849">
            <v>12.65</v>
          </cell>
          <cell r="I1849">
            <v>873536</v>
          </cell>
          <cell r="J1849">
            <v>11070353.300000001</v>
          </cell>
          <cell r="K1849">
            <v>44816</v>
          </cell>
          <cell r="L1849">
            <v>4144</v>
          </cell>
        </row>
        <row r="1850">
          <cell r="A1850" t="str">
            <v>USHAMART</v>
          </cell>
          <cell r="B1850" t="str">
            <v>EQ</v>
          </cell>
          <cell r="C1850">
            <v>140.6</v>
          </cell>
          <cell r="D1850">
            <v>140.9</v>
          </cell>
          <cell r="E1850">
            <v>136.80000000000001</v>
          </cell>
          <cell r="F1850">
            <v>137.4</v>
          </cell>
          <cell r="G1850">
            <v>137.5</v>
          </cell>
          <cell r="H1850">
            <v>138.69999999999999</v>
          </cell>
          <cell r="I1850">
            <v>344168</v>
          </cell>
          <cell r="J1850">
            <v>47697071.100000001</v>
          </cell>
          <cell r="K1850">
            <v>44816</v>
          </cell>
          <cell r="L1850">
            <v>3068</v>
          </cell>
        </row>
        <row r="1851">
          <cell r="A1851" t="str">
            <v>UTIAMC</v>
          </cell>
          <cell r="B1851" t="str">
            <v>EQ</v>
          </cell>
          <cell r="C1851">
            <v>815.8</v>
          </cell>
          <cell r="D1851">
            <v>825.5</v>
          </cell>
          <cell r="E1851">
            <v>813.35</v>
          </cell>
          <cell r="F1851">
            <v>816.05</v>
          </cell>
          <cell r="G1851">
            <v>814.05</v>
          </cell>
          <cell r="H1851">
            <v>819.5</v>
          </cell>
          <cell r="I1851">
            <v>171342</v>
          </cell>
          <cell r="J1851">
            <v>140266990.80000001</v>
          </cell>
          <cell r="K1851">
            <v>44816</v>
          </cell>
          <cell r="L1851">
            <v>12815</v>
          </cell>
        </row>
        <row r="1852">
          <cell r="A1852" t="str">
            <v>UTIBANKETF</v>
          </cell>
          <cell r="B1852" t="str">
            <v>EQ</v>
          </cell>
          <cell r="C1852">
            <v>41.14</v>
          </cell>
          <cell r="D1852">
            <v>41.14</v>
          </cell>
          <cell r="E1852">
            <v>40.51</v>
          </cell>
          <cell r="F1852">
            <v>40.85</v>
          </cell>
          <cell r="G1852">
            <v>40.81</v>
          </cell>
          <cell r="H1852">
            <v>40.840000000000003</v>
          </cell>
          <cell r="I1852">
            <v>9481</v>
          </cell>
          <cell r="J1852">
            <v>387342.64</v>
          </cell>
          <cell r="K1852">
            <v>44816</v>
          </cell>
          <cell r="L1852">
            <v>116</v>
          </cell>
        </row>
        <row r="1853">
          <cell r="A1853" t="str">
            <v>UTINEXT50</v>
          </cell>
          <cell r="B1853" t="str">
            <v>EQ</v>
          </cell>
          <cell r="C1853">
            <v>46.69</v>
          </cell>
          <cell r="D1853">
            <v>46.9</v>
          </cell>
          <cell r="E1853">
            <v>46.46</v>
          </cell>
          <cell r="F1853">
            <v>46.86</v>
          </cell>
          <cell r="G1853">
            <v>46.81</v>
          </cell>
          <cell r="H1853">
            <v>46.45</v>
          </cell>
          <cell r="I1853">
            <v>17720</v>
          </cell>
          <cell r="J1853">
            <v>829716.89</v>
          </cell>
          <cell r="K1853">
            <v>44816</v>
          </cell>
          <cell r="L1853">
            <v>195</v>
          </cell>
        </row>
        <row r="1854">
          <cell r="A1854" t="str">
            <v>UTINIFTETF</v>
          </cell>
          <cell r="B1854" t="str">
            <v>EQ</v>
          </cell>
          <cell r="C1854">
            <v>1905</v>
          </cell>
          <cell r="D1854">
            <v>1911</v>
          </cell>
          <cell r="E1854">
            <v>1900</v>
          </cell>
          <cell r="F1854">
            <v>1907.57</v>
          </cell>
          <cell r="G1854">
            <v>1910</v>
          </cell>
          <cell r="H1854">
            <v>1892.01</v>
          </cell>
          <cell r="I1854">
            <v>802</v>
          </cell>
          <cell r="J1854">
            <v>1530145.71</v>
          </cell>
          <cell r="K1854">
            <v>44816</v>
          </cell>
          <cell r="L1854">
            <v>122</v>
          </cell>
        </row>
        <row r="1855">
          <cell r="A1855" t="str">
            <v>UTISENSETF</v>
          </cell>
          <cell r="B1855" t="str">
            <v>EQ</v>
          </cell>
          <cell r="C1855">
            <v>677.7</v>
          </cell>
          <cell r="D1855">
            <v>677.7</v>
          </cell>
          <cell r="E1855">
            <v>632.01</v>
          </cell>
          <cell r="F1855">
            <v>638.09</v>
          </cell>
          <cell r="G1855">
            <v>635.52</v>
          </cell>
          <cell r="H1855">
            <v>635.04999999999995</v>
          </cell>
          <cell r="I1855">
            <v>3698</v>
          </cell>
          <cell r="J1855">
            <v>2362461.84</v>
          </cell>
          <cell r="K1855">
            <v>44816</v>
          </cell>
          <cell r="L1855">
            <v>188</v>
          </cell>
        </row>
        <row r="1856">
          <cell r="A1856" t="str">
            <v>UTISXN50</v>
          </cell>
          <cell r="B1856" t="str">
            <v>EQ</v>
          </cell>
          <cell r="C1856">
            <v>54.2</v>
          </cell>
          <cell r="D1856">
            <v>54.39</v>
          </cell>
          <cell r="E1856">
            <v>52.85</v>
          </cell>
          <cell r="F1856">
            <v>54</v>
          </cell>
          <cell r="G1856">
            <v>54</v>
          </cell>
          <cell r="H1856">
            <v>53.12</v>
          </cell>
          <cell r="I1856">
            <v>956</v>
          </cell>
          <cell r="J1856">
            <v>51643.63</v>
          </cell>
          <cell r="K1856">
            <v>44816</v>
          </cell>
          <cell r="L1856">
            <v>93</v>
          </cell>
        </row>
        <row r="1857">
          <cell r="A1857" t="str">
            <v>UTTAMSTL</v>
          </cell>
          <cell r="B1857" t="str">
            <v>BE</v>
          </cell>
          <cell r="C1857">
            <v>3.7</v>
          </cell>
          <cell r="D1857">
            <v>3.7</v>
          </cell>
          <cell r="E1857">
            <v>3.6</v>
          </cell>
          <cell r="F1857">
            <v>3.7</v>
          </cell>
          <cell r="G1857">
            <v>3.7</v>
          </cell>
          <cell r="H1857">
            <v>3.65</v>
          </cell>
          <cell r="I1857">
            <v>189600</v>
          </cell>
          <cell r="J1857">
            <v>695962.1</v>
          </cell>
          <cell r="K1857">
            <v>44816</v>
          </cell>
          <cell r="L1857">
            <v>331</v>
          </cell>
        </row>
        <row r="1858">
          <cell r="A1858" t="str">
            <v>UTTAMSUGAR</v>
          </cell>
          <cell r="B1858" t="str">
            <v>EQ</v>
          </cell>
          <cell r="C1858">
            <v>269.5</v>
          </cell>
          <cell r="D1858">
            <v>273</v>
          </cell>
          <cell r="E1858">
            <v>264.64999999999998</v>
          </cell>
          <cell r="F1858">
            <v>265.75</v>
          </cell>
          <cell r="G1858">
            <v>265.05</v>
          </cell>
          <cell r="H1858">
            <v>266.55</v>
          </cell>
          <cell r="I1858">
            <v>106305</v>
          </cell>
          <cell r="J1858">
            <v>28477665</v>
          </cell>
          <cell r="K1858">
            <v>44816</v>
          </cell>
          <cell r="L1858">
            <v>2382</v>
          </cell>
        </row>
        <row r="1859">
          <cell r="A1859" t="str">
            <v>V2RETAIL</v>
          </cell>
          <cell r="B1859" t="str">
            <v>EQ</v>
          </cell>
          <cell r="C1859">
            <v>121.75</v>
          </cell>
          <cell r="D1859">
            <v>123.95</v>
          </cell>
          <cell r="E1859">
            <v>120.7</v>
          </cell>
          <cell r="F1859">
            <v>121.35</v>
          </cell>
          <cell r="G1859">
            <v>122</v>
          </cell>
          <cell r="H1859">
            <v>121.75</v>
          </cell>
          <cell r="I1859">
            <v>204786</v>
          </cell>
          <cell r="J1859">
            <v>24899526.75</v>
          </cell>
          <cell r="K1859">
            <v>44816</v>
          </cell>
          <cell r="L1859">
            <v>668</v>
          </cell>
        </row>
        <row r="1860">
          <cell r="A1860" t="str">
            <v>VADILALIND</v>
          </cell>
          <cell r="B1860" t="str">
            <v>EQ</v>
          </cell>
          <cell r="C1860">
            <v>2612</v>
          </cell>
          <cell r="D1860">
            <v>2691</v>
          </cell>
          <cell r="E1860">
            <v>2612</v>
          </cell>
          <cell r="F1860">
            <v>2674.6</v>
          </cell>
          <cell r="G1860">
            <v>2655</v>
          </cell>
          <cell r="H1860">
            <v>2610.4499999999998</v>
          </cell>
          <cell r="I1860">
            <v>14813</v>
          </cell>
          <cell r="J1860">
            <v>39230751.100000001</v>
          </cell>
          <cell r="K1860">
            <v>44816</v>
          </cell>
          <cell r="L1860">
            <v>1461</v>
          </cell>
        </row>
        <row r="1861">
          <cell r="A1861" t="str">
            <v>VAIBHAVGBL</v>
          </cell>
          <cell r="B1861" t="str">
            <v>EQ</v>
          </cell>
          <cell r="C1861">
            <v>377.9</v>
          </cell>
          <cell r="D1861">
            <v>389.65</v>
          </cell>
          <cell r="E1861">
            <v>375.95</v>
          </cell>
          <cell r="F1861">
            <v>384.75</v>
          </cell>
          <cell r="G1861">
            <v>385.45</v>
          </cell>
          <cell r="H1861">
            <v>378.1</v>
          </cell>
          <cell r="I1861">
            <v>735797</v>
          </cell>
          <cell r="J1861">
            <v>281583131.39999998</v>
          </cell>
          <cell r="K1861">
            <v>44816</v>
          </cell>
          <cell r="L1861">
            <v>16927</v>
          </cell>
        </row>
        <row r="1862">
          <cell r="A1862" t="str">
            <v>VAISHALI</v>
          </cell>
          <cell r="B1862" t="str">
            <v>EQ</v>
          </cell>
          <cell r="C1862">
            <v>101</v>
          </cell>
          <cell r="D1862">
            <v>103</v>
          </cell>
          <cell r="E1862">
            <v>98.7</v>
          </cell>
          <cell r="F1862">
            <v>100.4</v>
          </cell>
          <cell r="G1862">
            <v>100.5</v>
          </cell>
          <cell r="H1862">
            <v>100.3</v>
          </cell>
          <cell r="I1862">
            <v>168133</v>
          </cell>
          <cell r="J1862">
            <v>16890169.600000001</v>
          </cell>
          <cell r="K1862">
            <v>44816</v>
          </cell>
          <cell r="L1862">
            <v>541</v>
          </cell>
        </row>
        <row r="1863">
          <cell r="A1863" t="str">
            <v>VAKRANGEE</v>
          </cell>
          <cell r="B1863" t="str">
            <v>EQ</v>
          </cell>
          <cell r="C1863">
            <v>38</v>
          </cell>
          <cell r="D1863">
            <v>40.799999999999997</v>
          </cell>
          <cell r="E1863">
            <v>37.9</v>
          </cell>
          <cell r="F1863">
            <v>40.299999999999997</v>
          </cell>
          <cell r="G1863">
            <v>40.5</v>
          </cell>
          <cell r="H1863">
            <v>37.65</v>
          </cell>
          <cell r="I1863">
            <v>29752179</v>
          </cell>
          <cell r="J1863">
            <v>1186800037.45</v>
          </cell>
          <cell r="K1863">
            <v>44816</v>
          </cell>
          <cell r="L1863">
            <v>45865</v>
          </cell>
        </row>
        <row r="1864">
          <cell r="A1864" t="str">
            <v>VALIANTORG</v>
          </cell>
          <cell r="B1864" t="str">
            <v>EQ</v>
          </cell>
          <cell r="C1864">
            <v>717</v>
          </cell>
          <cell r="D1864">
            <v>729.15</v>
          </cell>
          <cell r="E1864">
            <v>701</v>
          </cell>
          <cell r="F1864">
            <v>721.8</v>
          </cell>
          <cell r="G1864">
            <v>718.7</v>
          </cell>
          <cell r="H1864">
            <v>713.95</v>
          </cell>
          <cell r="I1864">
            <v>208586</v>
          </cell>
          <cell r="J1864">
            <v>149772413.65000001</v>
          </cell>
          <cell r="K1864">
            <v>44816</v>
          </cell>
          <cell r="L1864">
            <v>9251</v>
          </cell>
        </row>
        <row r="1865">
          <cell r="A1865" t="str">
            <v>VARDHACRLC</v>
          </cell>
          <cell r="B1865" t="str">
            <v>EQ</v>
          </cell>
          <cell r="C1865">
            <v>59.4</v>
          </cell>
          <cell r="D1865">
            <v>61.2</v>
          </cell>
          <cell r="E1865">
            <v>58.85</v>
          </cell>
          <cell r="F1865">
            <v>60.35</v>
          </cell>
          <cell r="G1865">
            <v>60.65</v>
          </cell>
          <cell r="H1865">
            <v>58.6</v>
          </cell>
          <cell r="I1865">
            <v>226875</v>
          </cell>
          <cell r="J1865">
            <v>13686880.9</v>
          </cell>
          <cell r="K1865">
            <v>44816</v>
          </cell>
          <cell r="L1865">
            <v>1847</v>
          </cell>
        </row>
        <row r="1866">
          <cell r="A1866" t="str">
            <v>VARDMNPOLY</v>
          </cell>
          <cell r="B1866" t="str">
            <v>EQ</v>
          </cell>
          <cell r="C1866">
            <v>23.5</v>
          </cell>
          <cell r="D1866">
            <v>23.55</v>
          </cell>
          <cell r="E1866">
            <v>22.7</v>
          </cell>
          <cell r="F1866">
            <v>23.5</v>
          </cell>
          <cell r="G1866">
            <v>23.5</v>
          </cell>
          <cell r="H1866">
            <v>23.05</v>
          </cell>
          <cell r="I1866">
            <v>10298</v>
          </cell>
          <cell r="J1866">
            <v>240687.95</v>
          </cell>
          <cell r="K1866">
            <v>44816</v>
          </cell>
          <cell r="L1866">
            <v>105</v>
          </cell>
        </row>
        <row r="1867">
          <cell r="A1867" t="str">
            <v>VARROC</v>
          </cell>
          <cell r="B1867" t="str">
            <v>EQ</v>
          </cell>
          <cell r="C1867">
            <v>382.45</v>
          </cell>
          <cell r="D1867">
            <v>393.9</v>
          </cell>
          <cell r="E1867">
            <v>381.15</v>
          </cell>
          <cell r="F1867">
            <v>384.4</v>
          </cell>
          <cell r="G1867">
            <v>383.75</v>
          </cell>
          <cell r="H1867">
            <v>382.45</v>
          </cell>
          <cell r="I1867">
            <v>307850</v>
          </cell>
          <cell r="J1867">
            <v>119142284.84999999</v>
          </cell>
          <cell r="K1867">
            <v>44816</v>
          </cell>
          <cell r="L1867">
            <v>6514</v>
          </cell>
        </row>
        <row r="1868">
          <cell r="A1868" t="str">
            <v>VASCONEQ</v>
          </cell>
          <cell r="B1868" t="str">
            <v>EQ</v>
          </cell>
          <cell r="C1868">
            <v>26.35</v>
          </cell>
          <cell r="D1868">
            <v>26.6</v>
          </cell>
          <cell r="E1868">
            <v>26</v>
          </cell>
          <cell r="F1868">
            <v>26.25</v>
          </cell>
          <cell r="G1868">
            <v>26.25</v>
          </cell>
          <cell r="H1868">
            <v>25.85</v>
          </cell>
          <cell r="I1868">
            <v>225568</v>
          </cell>
          <cell r="J1868">
            <v>5926437.4500000002</v>
          </cell>
          <cell r="K1868">
            <v>44816</v>
          </cell>
          <cell r="L1868">
            <v>818</v>
          </cell>
        </row>
        <row r="1869">
          <cell r="A1869" t="str">
            <v>VASWANI</v>
          </cell>
          <cell r="B1869" t="str">
            <v>EQ</v>
          </cell>
          <cell r="C1869">
            <v>24.05</v>
          </cell>
          <cell r="D1869">
            <v>25.65</v>
          </cell>
          <cell r="E1869">
            <v>24.05</v>
          </cell>
          <cell r="F1869">
            <v>24.9</v>
          </cell>
          <cell r="G1869">
            <v>24.7</v>
          </cell>
          <cell r="H1869">
            <v>24.25</v>
          </cell>
          <cell r="I1869">
            <v>269664</v>
          </cell>
          <cell r="J1869">
            <v>6760557.5</v>
          </cell>
          <cell r="K1869">
            <v>44816</v>
          </cell>
          <cell r="L1869">
            <v>1285</v>
          </cell>
        </row>
        <row r="1870">
          <cell r="A1870" t="str">
            <v>VBL</v>
          </cell>
          <cell r="B1870" t="str">
            <v>EQ</v>
          </cell>
          <cell r="C1870">
            <v>1088.5</v>
          </cell>
          <cell r="D1870">
            <v>1091.3499999999999</v>
          </cell>
          <cell r="E1870">
            <v>1060</v>
          </cell>
          <cell r="F1870">
            <v>1067.0999999999999</v>
          </cell>
          <cell r="G1870">
            <v>1064.5</v>
          </cell>
          <cell r="H1870">
            <v>1080.2</v>
          </cell>
          <cell r="I1870">
            <v>1274379</v>
          </cell>
          <cell r="J1870">
            <v>1366237999.6500001</v>
          </cell>
          <cell r="K1870">
            <v>44816</v>
          </cell>
          <cell r="L1870">
            <v>69115</v>
          </cell>
        </row>
        <row r="1871">
          <cell r="A1871" t="str">
            <v>VCL</v>
          </cell>
          <cell r="B1871" t="str">
            <v>EQ</v>
          </cell>
          <cell r="C1871">
            <v>10.65</v>
          </cell>
          <cell r="D1871">
            <v>11.35</v>
          </cell>
          <cell r="E1871">
            <v>10.5</v>
          </cell>
          <cell r="F1871">
            <v>11.35</v>
          </cell>
          <cell r="G1871">
            <v>11.35</v>
          </cell>
          <cell r="H1871">
            <v>10.35</v>
          </cell>
          <cell r="I1871">
            <v>1248548</v>
          </cell>
          <cell r="J1871">
            <v>13955429.449999999</v>
          </cell>
          <cell r="K1871">
            <v>44816</v>
          </cell>
          <cell r="L1871">
            <v>1681</v>
          </cell>
        </row>
        <row r="1872">
          <cell r="A1872" t="str">
            <v>VEDL</v>
          </cell>
          <cell r="B1872" t="str">
            <v>EQ</v>
          </cell>
          <cell r="C1872">
            <v>267.95</v>
          </cell>
          <cell r="D1872">
            <v>271.85000000000002</v>
          </cell>
          <cell r="E1872">
            <v>267.39999999999998</v>
          </cell>
          <cell r="F1872">
            <v>270.35000000000002</v>
          </cell>
          <cell r="G1872">
            <v>271.75</v>
          </cell>
          <cell r="H1872">
            <v>266.64999999999998</v>
          </cell>
          <cell r="I1872">
            <v>5914506</v>
          </cell>
          <cell r="J1872">
            <v>1591909462.45</v>
          </cell>
          <cell r="K1872">
            <v>44816</v>
          </cell>
          <cell r="L1872">
            <v>49733</v>
          </cell>
        </row>
        <row r="1873">
          <cell r="A1873" t="str">
            <v>VENKEYS</v>
          </cell>
          <cell r="B1873" t="str">
            <v>EQ</v>
          </cell>
          <cell r="C1873">
            <v>2147.85</v>
          </cell>
          <cell r="D1873">
            <v>2183.9</v>
          </cell>
          <cell r="E1873">
            <v>2138</v>
          </cell>
          <cell r="F1873">
            <v>2159.6999999999998</v>
          </cell>
          <cell r="G1873">
            <v>2154</v>
          </cell>
          <cell r="H1873">
            <v>2139.8000000000002</v>
          </cell>
          <cell r="I1873">
            <v>42376</v>
          </cell>
          <cell r="J1873">
            <v>91229342.599999994</v>
          </cell>
          <cell r="K1873">
            <v>44816</v>
          </cell>
          <cell r="L1873">
            <v>3602</v>
          </cell>
        </row>
        <row r="1874">
          <cell r="A1874" t="str">
            <v>VENUSPIPES</v>
          </cell>
          <cell r="B1874" t="str">
            <v>EQ</v>
          </cell>
          <cell r="C1874">
            <v>454.8</v>
          </cell>
          <cell r="D1874">
            <v>471.85</v>
          </cell>
          <cell r="E1874">
            <v>450.1</v>
          </cell>
          <cell r="F1874">
            <v>467</v>
          </cell>
          <cell r="G1874">
            <v>465.85</v>
          </cell>
          <cell r="H1874">
            <v>436.9</v>
          </cell>
          <cell r="I1874">
            <v>638592</v>
          </cell>
          <cell r="J1874">
            <v>295675074.05000001</v>
          </cell>
          <cell r="K1874">
            <v>44816</v>
          </cell>
          <cell r="L1874">
            <v>12541</v>
          </cell>
        </row>
        <row r="1875">
          <cell r="A1875" t="str">
            <v>VENUSREM</v>
          </cell>
          <cell r="B1875" t="str">
            <v>EQ</v>
          </cell>
          <cell r="C1875">
            <v>214.9</v>
          </cell>
          <cell r="D1875">
            <v>216</v>
          </cell>
          <cell r="E1875">
            <v>211.5</v>
          </cell>
          <cell r="F1875">
            <v>212.3</v>
          </cell>
          <cell r="G1875">
            <v>212</v>
          </cell>
          <cell r="H1875">
            <v>213.1</v>
          </cell>
          <cell r="I1875">
            <v>39722</v>
          </cell>
          <cell r="J1875">
            <v>8498272</v>
          </cell>
          <cell r="K1875">
            <v>44816</v>
          </cell>
          <cell r="L1875">
            <v>842</v>
          </cell>
        </row>
        <row r="1876">
          <cell r="A1876" t="str">
            <v>VERANDA</v>
          </cell>
          <cell r="B1876" t="str">
            <v>EQ</v>
          </cell>
          <cell r="C1876">
            <v>346.45</v>
          </cell>
          <cell r="D1876">
            <v>371.15</v>
          </cell>
          <cell r="E1876">
            <v>340</v>
          </cell>
          <cell r="F1876">
            <v>366.6</v>
          </cell>
          <cell r="G1876">
            <v>366.2</v>
          </cell>
          <cell r="H1876">
            <v>337.45</v>
          </cell>
          <cell r="I1876">
            <v>879655</v>
          </cell>
          <cell r="J1876">
            <v>316162057.69999999</v>
          </cell>
          <cell r="K1876">
            <v>44816</v>
          </cell>
          <cell r="L1876">
            <v>8572</v>
          </cell>
        </row>
        <row r="1877">
          <cell r="A1877" t="str">
            <v>VERTOZ</v>
          </cell>
          <cell r="B1877" t="str">
            <v>EQ</v>
          </cell>
          <cell r="C1877">
            <v>119</v>
          </cell>
          <cell r="D1877">
            <v>128.5</v>
          </cell>
          <cell r="E1877">
            <v>117.1</v>
          </cell>
          <cell r="F1877">
            <v>123.8</v>
          </cell>
          <cell r="G1877">
            <v>125.5</v>
          </cell>
          <cell r="H1877">
            <v>116.85</v>
          </cell>
          <cell r="I1877">
            <v>451250</v>
          </cell>
          <cell r="J1877">
            <v>56683956.75</v>
          </cell>
          <cell r="K1877">
            <v>44816</v>
          </cell>
          <cell r="L1877">
            <v>7257</v>
          </cell>
        </row>
        <row r="1878">
          <cell r="A1878" t="str">
            <v>VESUVIUS</v>
          </cell>
          <cell r="B1878" t="str">
            <v>EQ</v>
          </cell>
          <cell r="C1878">
            <v>1477</v>
          </cell>
          <cell r="D1878">
            <v>1510</v>
          </cell>
          <cell r="E1878">
            <v>1451.55</v>
          </cell>
          <cell r="F1878">
            <v>1465.4</v>
          </cell>
          <cell r="G1878">
            <v>1455</v>
          </cell>
          <cell r="H1878">
            <v>1460.35</v>
          </cell>
          <cell r="I1878">
            <v>19794</v>
          </cell>
          <cell r="J1878">
            <v>29233834.699999999</v>
          </cell>
          <cell r="K1878">
            <v>44816</v>
          </cell>
          <cell r="L1878">
            <v>2103</v>
          </cell>
        </row>
        <row r="1879">
          <cell r="A1879" t="str">
            <v>VETO</v>
          </cell>
          <cell r="B1879" t="str">
            <v>EQ</v>
          </cell>
          <cell r="C1879">
            <v>115</v>
          </cell>
          <cell r="D1879">
            <v>122</v>
          </cell>
          <cell r="E1879">
            <v>114.8</v>
          </cell>
          <cell r="F1879">
            <v>118.05</v>
          </cell>
          <cell r="G1879">
            <v>117</v>
          </cell>
          <cell r="H1879">
            <v>114.2</v>
          </cell>
          <cell r="I1879">
            <v>980759</v>
          </cell>
          <cell r="J1879">
            <v>116284019.40000001</v>
          </cell>
          <cell r="K1879">
            <v>44816</v>
          </cell>
          <cell r="L1879">
            <v>9303</v>
          </cell>
        </row>
        <row r="1880">
          <cell r="A1880" t="str">
            <v>VGUARD</v>
          </cell>
          <cell r="B1880" t="str">
            <v>EQ</v>
          </cell>
          <cell r="C1880">
            <v>241.6</v>
          </cell>
          <cell r="D1880">
            <v>247.95</v>
          </cell>
          <cell r="E1880">
            <v>238.95</v>
          </cell>
          <cell r="F1880">
            <v>239.75</v>
          </cell>
          <cell r="G1880">
            <v>239.7</v>
          </cell>
          <cell r="H1880">
            <v>239.3</v>
          </cell>
          <cell r="I1880">
            <v>550396</v>
          </cell>
          <cell r="J1880">
            <v>134051896.59999999</v>
          </cell>
          <cell r="K1880">
            <v>44816</v>
          </cell>
          <cell r="L1880">
            <v>8908</v>
          </cell>
        </row>
        <row r="1881">
          <cell r="A1881" t="str">
            <v>VHL</v>
          </cell>
          <cell r="B1881" t="str">
            <v>EQ</v>
          </cell>
          <cell r="C1881">
            <v>3135</v>
          </cell>
          <cell r="D1881">
            <v>3135</v>
          </cell>
          <cell r="E1881">
            <v>3062.85</v>
          </cell>
          <cell r="F1881">
            <v>3101.55</v>
          </cell>
          <cell r="G1881">
            <v>3110</v>
          </cell>
          <cell r="H1881">
            <v>3073.7</v>
          </cell>
          <cell r="I1881">
            <v>548</v>
          </cell>
          <cell r="J1881">
            <v>1699839.35</v>
          </cell>
          <cell r="K1881">
            <v>44816</v>
          </cell>
          <cell r="L1881">
            <v>191</v>
          </cell>
        </row>
        <row r="1882">
          <cell r="A1882" t="str">
            <v>VIDHIING</v>
          </cell>
          <cell r="B1882" t="str">
            <v>EQ</v>
          </cell>
          <cell r="C1882">
            <v>429</v>
          </cell>
          <cell r="D1882">
            <v>443.5</v>
          </cell>
          <cell r="E1882">
            <v>425.75</v>
          </cell>
          <cell r="F1882">
            <v>427.5</v>
          </cell>
          <cell r="G1882">
            <v>429.45</v>
          </cell>
          <cell r="H1882">
            <v>423.35</v>
          </cell>
          <cell r="I1882">
            <v>223679</v>
          </cell>
          <cell r="J1882">
            <v>97316984.650000006</v>
          </cell>
          <cell r="K1882">
            <v>44816</v>
          </cell>
          <cell r="L1882">
            <v>9069</v>
          </cell>
        </row>
        <row r="1883">
          <cell r="A1883" t="str">
            <v>VIJAYA</v>
          </cell>
          <cell r="B1883" t="str">
            <v>EQ</v>
          </cell>
          <cell r="C1883">
            <v>443.7</v>
          </cell>
          <cell r="D1883">
            <v>446.15</v>
          </cell>
          <cell r="E1883">
            <v>428.95</v>
          </cell>
          <cell r="F1883">
            <v>434.1</v>
          </cell>
          <cell r="G1883">
            <v>435</v>
          </cell>
          <cell r="H1883">
            <v>446.15</v>
          </cell>
          <cell r="I1883">
            <v>131188</v>
          </cell>
          <cell r="J1883">
            <v>57565671.850000001</v>
          </cell>
          <cell r="K1883">
            <v>44816</v>
          </cell>
          <cell r="L1883">
            <v>6121</v>
          </cell>
        </row>
        <row r="1884">
          <cell r="A1884" t="str">
            <v>VIJIFIN</v>
          </cell>
          <cell r="B1884" t="str">
            <v>EQ</v>
          </cell>
          <cell r="C1884">
            <v>2.85</v>
          </cell>
          <cell r="D1884">
            <v>2.85</v>
          </cell>
          <cell r="E1884">
            <v>2.75</v>
          </cell>
          <cell r="F1884">
            <v>2.85</v>
          </cell>
          <cell r="G1884">
            <v>2.85</v>
          </cell>
          <cell r="H1884">
            <v>2.8</v>
          </cell>
          <cell r="I1884">
            <v>99460</v>
          </cell>
          <cell r="J1884">
            <v>281174.84999999998</v>
          </cell>
          <cell r="K1884">
            <v>44816</v>
          </cell>
          <cell r="L1884">
            <v>310</v>
          </cell>
        </row>
        <row r="1885">
          <cell r="A1885" t="str">
            <v>VIKASECO</v>
          </cell>
          <cell r="B1885" t="str">
            <v>EQ</v>
          </cell>
          <cell r="C1885">
            <v>3.6</v>
          </cell>
          <cell r="D1885">
            <v>3.7</v>
          </cell>
          <cell r="E1885">
            <v>3.6</v>
          </cell>
          <cell r="F1885">
            <v>3.6</v>
          </cell>
          <cell r="G1885">
            <v>3.6</v>
          </cell>
          <cell r="H1885">
            <v>3.6</v>
          </cell>
          <cell r="I1885">
            <v>3459573</v>
          </cell>
          <cell r="J1885">
            <v>12622993.949999999</v>
          </cell>
          <cell r="K1885">
            <v>44816</v>
          </cell>
          <cell r="L1885">
            <v>2052</v>
          </cell>
        </row>
        <row r="1886">
          <cell r="A1886" t="str">
            <v>VIKASLIFE</v>
          </cell>
          <cell r="B1886" t="str">
            <v>BE</v>
          </cell>
          <cell r="C1886">
            <v>5.15</v>
          </cell>
          <cell r="D1886">
            <v>5.2</v>
          </cell>
          <cell r="E1886">
            <v>5.0999999999999996</v>
          </cell>
          <cell r="F1886">
            <v>5.15</v>
          </cell>
          <cell r="G1886">
            <v>5.2</v>
          </cell>
          <cell r="H1886">
            <v>5.0999999999999996</v>
          </cell>
          <cell r="I1886">
            <v>8202319</v>
          </cell>
          <cell r="J1886">
            <v>42209830.350000001</v>
          </cell>
          <cell r="K1886">
            <v>44816</v>
          </cell>
          <cell r="L1886">
            <v>5064</v>
          </cell>
        </row>
        <row r="1887">
          <cell r="A1887" t="str">
            <v>VIKASPROP</v>
          </cell>
          <cell r="B1887" t="str">
            <v>BE</v>
          </cell>
          <cell r="C1887">
            <v>1</v>
          </cell>
          <cell r="D1887">
            <v>1</v>
          </cell>
          <cell r="E1887">
            <v>0.95</v>
          </cell>
          <cell r="F1887">
            <v>0.95</v>
          </cell>
          <cell r="G1887">
            <v>1</v>
          </cell>
          <cell r="H1887">
            <v>0.95</v>
          </cell>
          <cell r="I1887">
            <v>2238157</v>
          </cell>
          <cell r="J1887">
            <v>2193396.7000000002</v>
          </cell>
          <cell r="K1887">
            <v>44816</v>
          </cell>
          <cell r="L1887">
            <v>1449</v>
          </cell>
        </row>
        <row r="1888">
          <cell r="A1888" t="str">
            <v>VIMTALABS</v>
          </cell>
          <cell r="B1888" t="str">
            <v>EQ</v>
          </cell>
          <cell r="C1888">
            <v>367.7</v>
          </cell>
          <cell r="D1888">
            <v>370</v>
          </cell>
          <cell r="E1888">
            <v>361</v>
          </cell>
          <cell r="F1888">
            <v>363.9</v>
          </cell>
          <cell r="G1888">
            <v>364.35</v>
          </cell>
          <cell r="H1888">
            <v>365.1</v>
          </cell>
          <cell r="I1888">
            <v>23905</v>
          </cell>
          <cell r="J1888">
            <v>8751920.3000000007</v>
          </cell>
          <cell r="K1888">
            <v>44816</v>
          </cell>
          <cell r="L1888">
            <v>1211</v>
          </cell>
        </row>
        <row r="1889">
          <cell r="A1889" t="str">
            <v>VINATIORGA</v>
          </cell>
          <cell r="B1889" t="str">
            <v>EQ</v>
          </cell>
          <cell r="C1889">
            <v>2365</v>
          </cell>
          <cell r="D1889">
            <v>2377</v>
          </cell>
          <cell r="E1889">
            <v>2331.5500000000002</v>
          </cell>
          <cell r="F1889">
            <v>2341.6999999999998</v>
          </cell>
          <cell r="G1889">
            <v>2340</v>
          </cell>
          <cell r="H1889">
            <v>2342.4499999999998</v>
          </cell>
          <cell r="I1889">
            <v>67550</v>
          </cell>
          <cell r="J1889">
            <v>159154076.40000001</v>
          </cell>
          <cell r="K1889">
            <v>44816</v>
          </cell>
          <cell r="L1889">
            <v>10427</v>
          </cell>
        </row>
        <row r="1890">
          <cell r="A1890" t="str">
            <v>VINDHYATEL</v>
          </cell>
          <cell r="B1890" t="str">
            <v>EQ</v>
          </cell>
          <cell r="C1890">
            <v>1316</v>
          </cell>
          <cell r="D1890">
            <v>1335</v>
          </cell>
          <cell r="E1890">
            <v>1298.55</v>
          </cell>
          <cell r="F1890">
            <v>1299.3499999999999</v>
          </cell>
          <cell r="G1890">
            <v>1298.55</v>
          </cell>
          <cell r="H1890">
            <v>1304.8</v>
          </cell>
          <cell r="I1890">
            <v>6085</v>
          </cell>
          <cell r="J1890">
            <v>7985932.3499999996</v>
          </cell>
          <cell r="K1890">
            <v>44816</v>
          </cell>
          <cell r="L1890">
            <v>979</v>
          </cell>
        </row>
        <row r="1891">
          <cell r="A1891" t="str">
            <v>VINEETLAB</v>
          </cell>
          <cell r="B1891" t="str">
            <v>EQ</v>
          </cell>
          <cell r="C1891">
            <v>59.7</v>
          </cell>
          <cell r="D1891">
            <v>61.1</v>
          </cell>
          <cell r="E1891">
            <v>57.65</v>
          </cell>
          <cell r="F1891">
            <v>60.8</v>
          </cell>
          <cell r="G1891">
            <v>60.8</v>
          </cell>
          <cell r="H1891">
            <v>57.65</v>
          </cell>
          <cell r="I1891">
            <v>31596</v>
          </cell>
          <cell r="J1891">
            <v>1902111.45</v>
          </cell>
          <cell r="K1891">
            <v>44816</v>
          </cell>
          <cell r="L1891">
            <v>390</v>
          </cell>
        </row>
        <row r="1892">
          <cell r="A1892" t="str">
            <v>VINYLINDIA</v>
          </cell>
          <cell r="B1892" t="str">
            <v>EQ</v>
          </cell>
          <cell r="C1892">
            <v>738.15</v>
          </cell>
          <cell r="D1892">
            <v>755.45</v>
          </cell>
          <cell r="E1892">
            <v>683.55</v>
          </cell>
          <cell r="F1892">
            <v>754.15</v>
          </cell>
          <cell r="G1892">
            <v>748</v>
          </cell>
          <cell r="H1892">
            <v>719.5</v>
          </cell>
          <cell r="I1892">
            <v>1102457</v>
          </cell>
          <cell r="J1892">
            <v>805685167.64999998</v>
          </cell>
          <cell r="K1892">
            <v>44816</v>
          </cell>
          <cell r="L1892">
            <v>27263</v>
          </cell>
        </row>
        <row r="1893">
          <cell r="A1893" t="str">
            <v>VIPCLOTHNG</v>
          </cell>
          <cell r="B1893" t="str">
            <v>EQ</v>
          </cell>
          <cell r="C1893">
            <v>29.95</v>
          </cell>
          <cell r="D1893">
            <v>30.15</v>
          </cell>
          <cell r="E1893">
            <v>29</v>
          </cell>
          <cell r="F1893">
            <v>30</v>
          </cell>
          <cell r="G1893">
            <v>30</v>
          </cell>
          <cell r="H1893">
            <v>29.6</v>
          </cell>
          <cell r="I1893">
            <v>323828</v>
          </cell>
          <cell r="J1893">
            <v>9619542.25</v>
          </cell>
          <cell r="K1893">
            <v>44816</v>
          </cell>
          <cell r="L1893">
            <v>1323</v>
          </cell>
        </row>
        <row r="1894">
          <cell r="A1894" t="str">
            <v>VIPIND</v>
          </cell>
          <cell r="B1894" t="str">
            <v>EQ</v>
          </cell>
          <cell r="C1894">
            <v>623.79999999999995</v>
          </cell>
          <cell r="D1894">
            <v>623.95000000000005</v>
          </cell>
          <cell r="E1894">
            <v>615.54999999999995</v>
          </cell>
          <cell r="F1894">
            <v>617.85</v>
          </cell>
          <cell r="G1894">
            <v>616.54999999999995</v>
          </cell>
          <cell r="H1894">
            <v>617.95000000000005</v>
          </cell>
          <cell r="I1894">
            <v>307578</v>
          </cell>
          <cell r="J1894">
            <v>190314610.30000001</v>
          </cell>
          <cell r="K1894">
            <v>44816</v>
          </cell>
          <cell r="L1894">
            <v>8288</v>
          </cell>
        </row>
        <row r="1895">
          <cell r="A1895" t="str">
            <v>VIPULLTD</v>
          </cell>
          <cell r="B1895" t="str">
            <v>EQ</v>
          </cell>
          <cell r="C1895">
            <v>13.3</v>
          </cell>
          <cell r="D1895">
            <v>13.3</v>
          </cell>
          <cell r="E1895">
            <v>12.55</v>
          </cell>
          <cell r="F1895">
            <v>13.1</v>
          </cell>
          <cell r="G1895">
            <v>13.15</v>
          </cell>
          <cell r="H1895">
            <v>13</v>
          </cell>
          <cell r="I1895">
            <v>64441</v>
          </cell>
          <cell r="J1895">
            <v>827294.9</v>
          </cell>
          <cell r="K1895">
            <v>44816</v>
          </cell>
          <cell r="L1895">
            <v>200</v>
          </cell>
        </row>
        <row r="1896">
          <cell r="A1896" t="str">
            <v>VISAKAIND</v>
          </cell>
          <cell r="B1896" t="str">
            <v>EQ</v>
          </cell>
          <cell r="C1896">
            <v>579.15</v>
          </cell>
          <cell r="D1896">
            <v>589.6</v>
          </cell>
          <cell r="E1896">
            <v>574.35</v>
          </cell>
          <cell r="F1896">
            <v>585.85</v>
          </cell>
          <cell r="G1896">
            <v>585.5</v>
          </cell>
          <cell r="H1896">
            <v>573.45000000000005</v>
          </cell>
          <cell r="I1896">
            <v>27223</v>
          </cell>
          <cell r="J1896">
            <v>15921827.199999999</v>
          </cell>
          <cell r="K1896">
            <v>44816</v>
          </cell>
          <cell r="L1896">
            <v>3211</v>
          </cell>
        </row>
        <row r="1897">
          <cell r="A1897" t="str">
            <v>VISASTEEL</v>
          </cell>
          <cell r="B1897" t="str">
            <v>EQ</v>
          </cell>
          <cell r="C1897">
            <v>13.85</v>
          </cell>
          <cell r="D1897">
            <v>14.55</v>
          </cell>
          <cell r="E1897">
            <v>13.85</v>
          </cell>
          <cell r="F1897">
            <v>14.05</v>
          </cell>
          <cell r="G1897">
            <v>14.05</v>
          </cell>
          <cell r="H1897">
            <v>14.3</v>
          </cell>
          <cell r="I1897">
            <v>32052</v>
          </cell>
          <cell r="J1897">
            <v>452589</v>
          </cell>
          <cell r="K1897">
            <v>44816</v>
          </cell>
          <cell r="L1897">
            <v>176</v>
          </cell>
        </row>
        <row r="1898">
          <cell r="A1898" t="str">
            <v>VISESHINFO</v>
          </cell>
          <cell r="B1898" t="str">
            <v>EQ</v>
          </cell>
          <cell r="C1898">
            <v>0.75</v>
          </cell>
          <cell r="D1898">
            <v>0.75</v>
          </cell>
          <cell r="E1898">
            <v>0.7</v>
          </cell>
          <cell r="F1898">
            <v>0.7</v>
          </cell>
          <cell r="G1898">
            <v>0.75</v>
          </cell>
          <cell r="H1898">
            <v>0.7</v>
          </cell>
          <cell r="I1898">
            <v>8812693</v>
          </cell>
          <cell r="J1898">
            <v>6396716.25</v>
          </cell>
          <cell r="K1898">
            <v>44816</v>
          </cell>
          <cell r="L1898">
            <v>6017</v>
          </cell>
        </row>
        <row r="1899">
          <cell r="A1899" t="str">
            <v>VISHAL</v>
          </cell>
          <cell r="B1899" t="str">
            <v>EQ</v>
          </cell>
          <cell r="C1899">
            <v>27.95</v>
          </cell>
          <cell r="D1899">
            <v>28.4</v>
          </cell>
          <cell r="E1899">
            <v>27.5</v>
          </cell>
          <cell r="F1899">
            <v>27.7</v>
          </cell>
          <cell r="G1899">
            <v>27.85</v>
          </cell>
          <cell r="H1899">
            <v>27.65</v>
          </cell>
          <cell r="I1899">
            <v>329476</v>
          </cell>
          <cell r="J1899">
            <v>9201065.3000000007</v>
          </cell>
          <cell r="K1899">
            <v>44816</v>
          </cell>
          <cell r="L1899">
            <v>1392</v>
          </cell>
        </row>
        <row r="1900">
          <cell r="A1900" t="str">
            <v>VISHNU</v>
          </cell>
          <cell r="B1900" t="str">
            <v>EQ</v>
          </cell>
          <cell r="C1900">
            <v>2079.9499999999998</v>
          </cell>
          <cell r="D1900">
            <v>2094.8000000000002</v>
          </cell>
          <cell r="E1900">
            <v>2021.55</v>
          </cell>
          <cell r="F1900">
            <v>2037.05</v>
          </cell>
          <cell r="G1900">
            <v>2026.1</v>
          </cell>
          <cell r="H1900">
            <v>2027</v>
          </cell>
          <cell r="I1900">
            <v>21869</v>
          </cell>
          <cell r="J1900">
            <v>45076378.950000003</v>
          </cell>
          <cell r="K1900">
            <v>44816</v>
          </cell>
          <cell r="L1900">
            <v>4229</v>
          </cell>
        </row>
        <row r="1901">
          <cell r="A1901" t="str">
            <v>VISHWARAJ</v>
          </cell>
          <cell r="B1901" t="str">
            <v>EQ</v>
          </cell>
          <cell r="C1901">
            <v>18.350000000000001</v>
          </cell>
          <cell r="D1901">
            <v>18.850000000000001</v>
          </cell>
          <cell r="E1901">
            <v>18.2</v>
          </cell>
          <cell r="F1901">
            <v>18.55</v>
          </cell>
          <cell r="G1901">
            <v>18.649999999999999</v>
          </cell>
          <cell r="H1901">
            <v>18.149999999999999</v>
          </cell>
          <cell r="I1901">
            <v>493169</v>
          </cell>
          <cell r="J1901">
            <v>9195950.3499999996</v>
          </cell>
          <cell r="K1901">
            <v>44816</v>
          </cell>
          <cell r="L1901">
            <v>1618</v>
          </cell>
        </row>
        <row r="1902">
          <cell r="A1902" t="str">
            <v>VIVIDHA</v>
          </cell>
          <cell r="B1902" t="str">
            <v>EQ</v>
          </cell>
          <cell r="C1902">
            <v>1.45</v>
          </cell>
          <cell r="D1902">
            <v>1.45</v>
          </cell>
          <cell r="E1902">
            <v>1.4</v>
          </cell>
          <cell r="F1902">
            <v>1.4</v>
          </cell>
          <cell r="G1902">
            <v>1.45</v>
          </cell>
          <cell r="H1902">
            <v>1.4</v>
          </cell>
          <cell r="I1902">
            <v>1443017</v>
          </cell>
          <cell r="J1902">
            <v>2048975.55</v>
          </cell>
          <cell r="K1902">
            <v>44816</v>
          </cell>
          <cell r="L1902">
            <v>16392</v>
          </cell>
        </row>
        <row r="1903">
          <cell r="A1903" t="str">
            <v>VIVIMEDLAB</v>
          </cell>
          <cell r="B1903" t="str">
            <v>EQ</v>
          </cell>
          <cell r="C1903">
            <v>11</v>
          </cell>
          <cell r="D1903">
            <v>11.25</v>
          </cell>
          <cell r="E1903">
            <v>10.85</v>
          </cell>
          <cell r="F1903">
            <v>11.25</v>
          </cell>
          <cell r="G1903">
            <v>11.25</v>
          </cell>
          <cell r="H1903">
            <v>10.75</v>
          </cell>
          <cell r="I1903">
            <v>229728</v>
          </cell>
          <cell r="J1903">
            <v>2552806.5499999998</v>
          </cell>
          <cell r="K1903">
            <v>44816</v>
          </cell>
          <cell r="L1903">
            <v>437</v>
          </cell>
        </row>
        <row r="1904">
          <cell r="A1904" t="str">
            <v>VLSFINANCE</v>
          </cell>
          <cell r="B1904" t="str">
            <v>EQ</v>
          </cell>
          <cell r="C1904">
            <v>143.1</v>
          </cell>
          <cell r="D1904">
            <v>148.9</v>
          </cell>
          <cell r="E1904">
            <v>143.1</v>
          </cell>
          <cell r="F1904">
            <v>146.55000000000001</v>
          </cell>
          <cell r="G1904">
            <v>146.15</v>
          </cell>
          <cell r="H1904">
            <v>145.35</v>
          </cell>
          <cell r="I1904">
            <v>59103</v>
          </cell>
          <cell r="J1904">
            <v>8690541.1500000004</v>
          </cell>
          <cell r="K1904">
            <v>44816</v>
          </cell>
          <cell r="L1904">
            <v>985</v>
          </cell>
        </row>
        <row r="1905">
          <cell r="A1905" t="str">
            <v>VMART</v>
          </cell>
          <cell r="B1905" t="str">
            <v>EQ</v>
          </cell>
          <cell r="C1905">
            <v>2900</v>
          </cell>
          <cell r="D1905">
            <v>2929.5</v>
          </cell>
          <cell r="E1905">
            <v>2876.25</v>
          </cell>
          <cell r="F1905">
            <v>2887.55</v>
          </cell>
          <cell r="G1905">
            <v>2893</v>
          </cell>
          <cell r="H1905">
            <v>2898.8</v>
          </cell>
          <cell r="I1905">
            <v>14858</v>
          </cell>
          <cell r="J1905">
            <v>43152476.200000003</v>
          </cell>
          <cell r="K1905">
            <v>44816</v>
          </cell>
          <cell r="L1905">
            <v>2870</v>
          </cell>
        </row>
        <row r="1906">
          <cell r="A1906" t="str">
            <v>VOLTAMP</v>
          </cell>
          <cell r="B1906" t="str">
            <v>EQ</v>
          </cell>
          <cell r="C1906">
            <v>2460.1999999999998</v>
          </cell>
          <cell r="D1906">
            <v>2471</v>
          </cell>
          <cell r="E1906">
            <v>2381</v>
          </cell>
          <cell r="F1906">
            <v>2396.5500000000002</v>
          </cell>
          <cell r="G1906">
            <v>2390</v>
          </cell>
          <cell r="H1906">
            <v>2472.25</v>
          </cell>
          <cell r="I1906">
            <v>76815</v>
          </cell>
          <cell r="J1906">
            <v>186367845.84999999</v>
          </cell>
          <cell r="K1906">
            <v>44816</v>
          </cell>
          <cell r="L1906">
            <v>17723</v>
          </cell>
        </row>
        <row r="1907">
          <cell r="A1907" t="str">
            <v>VOLTAS</v>
          </cell>
          <cell r="B1907" t="str">
            <v>EQ</v>
          </cell>
          <cell r="C1907">
            <v>968</v>
          </cell>
          <cell r="D1907">
            <v>974.9</v>
          </cell>
          <cell r="E1907">
            <v>964.3</v>
          </cell>
          <cell r="F1907">
            <v>966.9</v>
          </cell>
          <cell r="G1907">
            <v>967</v>
          </cell>
          <cell r="H1907">
            <v>966.15</v>
          </cell>
          <cell r="I1907">
            <v>1402032</v>
          </cell>
          <cell r="J1907">
            <v>1357882605.95</v>
          </cell>
          <cell r="K1907">
            <v>44816</v>
          </cell>
          <cell r="L1907">
            <v>59661</v>
          </cell>
        </row>
        <row r="1908">
          <cell r="A1908" t="str">
            <v>VRLLOG</v>
          </cell>
          <cell r="B1908" t="str">
            <v>EQ</v>
          </cell>
          <cell r="C1908">
            <v>595.5</v>
          </cell>
          <cell r="D1908">
            <v>612</v>
          </cell>
          <cell r="E1908">
            <v>591.45000000000005</v>
          </cell>
          <cell r="F1908">
            <v>604.6</v>
          </cell>
          <cell r="G1908">
            <v>604.70000000000005</v>
          </cell>
          <cell r="H1908">
            <v>614.75</v>
          </cell>
          <cell r="I1908">
            <v>218090</v>
          </cell>
          <cell r="J1908">
            <v>131894699.7</v>
          </cell>
          <cell r="K1908">
            <v>44816</v>
          </cell>
          <cell r="L1908">
            <v>7302</v>
          </cell>
        </row>
        <row r="1909">
          <cell r="A1909" t="str">
            <v>VSSL</v>
          </cell>
          <cell r="B1909" t="str">
            <v>EQ</v>
          </cell>
          <cell r="C1909">
            <v>254.15</v>
          </cell>
          <cell r="D1909">
            <v>256</v>
          </cell>
          <cell r="E1909">
            <v>250.05</v>
          </cell>
          <cell r="F1909">
            <v>252.55</v>
          </cell>
          <cell r="G1909">
            <v>253</v>
          </cell>
          <cell r="H1909">
            <v>254.15</v>
          </cell>
          <cell r="I1909">
            <v>24682</v>
          </cell>
          <cell r="J1909">
            <v>6250121.5</v>
          </cell>
          <cell r="K1909">
            <v>44816</v>
          </cell>
          <cell r="L1909">
            <v>790</v>
          </cell>
        </row>
        <row r="1910">
          <cell r="A1910" t="str">
            <v>VSTIND</v>
          </cell>
          <cell r="B1910" t="str">
            <v>EQ</v>
          </cell>
          <cell r="C1910">
            <v>3218.15</v>
          </cell>
          <cell r="D1910">
            <v>3269.7</v>
          </cell>
          <cell r="E1910">
            <v>3211.75</v>
          </cell>
          <cell r="F1910">
            <v>3231.95</v>
          </cell>
          <cell r="G1910">
            <v>3249</v>
          </cell>
          <cell r="H1910">
            <v>3202.1</v>
          </cell>
          <cell r="I1910">
            <v>2425</v>
          </cell>
          <cell r="J1910">
            <v>7866272.1500000004</v>
          </cell>
          <cell r="K1910">
            <v>44816</v>
          </cell>
          <cell r="L1910">
            <v>592</v>
          </cell>
        </row>
        <row r="1911">
          <cell r="A1911" t="str">
            <v>VSTTILLERS</v>
          </cell>
          <cell r="B1911" t="str">
            <v>EQ</v>
          </cell>
          <cell r="C1911">
            <v>2519</v>
          </cell>
          <cell r="D1911">
            <v>2558.5</v>
          </cell>
          <cell r="E1911">
            <v>2505</v>
          </cell>
          <cell r="F1911">
            <v>2533.85</v>
          </cell>
          <cell r="G1911">
            <v>2520</v>
          </cell>
          <cell r="H1911">
            <v>2521.3000000000002</v>
          </cell>
          <cell r="I1911">
            <v>10919</v>
          </cell>
          <cell r="J1911">
            <v>27539703.5</v>
          </cell>
          <cell r="K1911">
            <v>44816</v>
          </cell>
          <cell r="L1911">
            <v>1419</v>
          </cell>
        </row>
        <row r="1912">
          <cell r="A1912" t="str">
            <v>VTL</v>
          </cell>
          <cell r="B1912" t="str">
            <v>EQ</v>
          </cell>
          <cell r="C1912">
            <v>337.3</v>
          </cell>
          <cell r="D1912">
            <v>338.85</v>
          </cell>
          <cell r="E1912">
            <v>334</v>
          </cell>
          <cell r="F1912">
            <v>337.15</v>
          </cell>
          <cell r="G1912">
            <v>337</v>
          </cell>
          <cell r="H1912">
            <v>335.8</v>
          </cell>
          <cell r="I1912">
            <v>337189</v>
          </cell>
          <cell r="J1912">
            <v>113545725.95</v>
          </cell>
          <cell r="K1912">
            <v>44816</v>
          </cell>
          <cell r="L1912">
            <v>7842</v>
          </cell>
        </row>
        <row r="1913">
          <cell r="A1913" t="str">
            <v>WABAG</v>
          </cell>
          <cell r="B1913" t="str">
            <v>EQ</v>
          </cell>
          <cell r="C1913">
            <v>279.8</v>
          </cell>
          <cell r="D1913">
            <v>284.5</v>
          </cell>
          <cell r="E1913">
            <v>276.8</v>
          </cell>
          <cell r="F1913">
            <v>278.25</v>
          </cell>
          <cell r="G1913">
            <v>277</v>
          </cell>
          <cell r="H1913">
            <v>278.10000000000002</v>
          </cell>
          <cell r="I1913">
            <v>231110</v>
          </cell>
          <cell r="J1913">
            <v>64798923.25</v>
          </cell>
          <cell r="K1913">
            <v>44816</v>
          </cell>
          <cell r="L1913">
            <v>4162</v>
          </cell>
        </row>
        <row r="1914">
          <cell r="A1914" t="str">
            <v>WALCHANNAG</v>
          </cell>
          <cell r="B1914" t="str">
            <v>EQ</v>
          </cell>
          <cell r="C1914">
            <v>61.05</v>
          </cell>
          <cell r="D1914">
            <v>64.099999999999994</v>
          </cell>
          <cell r="E1914">
            <v>61.05</v>
          </cell>
          <cell r="F1914">
            <v>64.099999999999994</v>
          </cell>
          <cell r="G1914">
            <v>64.099999999999994</v>
          </cell>
          <cell r="H1914">
            <v>61.05</v>
          </cell>
          <cell r="I1914">
            <v>200456</v>
          </cell>
          <cell r="J1914">
            <v>12665095.300000001</v>
          </cell>
          <cell r="K1914">
            <v>44816</v>
          </cell>
          <cell r="L1914">
            <v>1184</v>
          </cell>
        </row>
        <row r="1915">
          <cell r="A1915" t="str">
            <v>WANBURY</v>
          </cell>
          <cell r="B1915" t="str">
            <v>BE</v>
          </cell>
          <cell r="C1915">
            <v>73.7</v>
          </cell>
          <cell r="D1915">
            <v>73.7</v>
          </cell>
          <cell r="E1915">
            <v>70.2</v>
          </cell>
          <cell r="F1915">
            <v>71.7</v>
          </cell>
          <cell r="G1915">
            <v>70.75</v>
          </cell>
          <cell r="H1915">
            <v>70.45</v>
          </cell>
          <cell r="I1915">
            <v>18078</v>
          </cell>
          <cell r="J1915">
            <v>1289028.45</v>
          </cell>
          <cell r="K1915">
            <v>44816</v>
          </cell>
          <cell r="L1915">
            <v>46</v>
          </cell>
        </row>
        <row r="1916">
          <cell r="A1916" t="str">
            <v>WATERBASE</v>
          </cell>
          <cell r="B1916" t="str">
            <v>EQ</v>
          </cell>
          <cell r="C1916">
            <v>88.3</v>
          </cell>
          <cell r="D1916">
            <v>94.5</v>
          </cell>
          <cell r="E1916">
            <v>87.85</v>
          </cell>
          <cell r="F1916">
            <v>92.4</v>
          </cell>
          <cell r="G1916">
            <v>93</v>
          </cell>
          <cell r="H1916">
            <v>86.95</v>
          </cell>
          <cell r="I1916">
            <v>397562</v>
          </cell>
          <cell r="J1916">
            <v>36369709.75</v>
          </cell>
          <cell r="K1916">
            <v>44816</v>
          </cell>
          <cell r="L1916">
            <v>4495</v>
          </cell>
        </row>
        <row r="1917">
          <cell r="A1917" t="str">
            <v>WEALTH</v>
          </cell>
          <cell r="B1917" t="str">
            <v>EQ</v>
          </cell>
          <cell r="C1917">
            <v>259.3</v>
          </cell>
          <cell r="D1917">
            <v>272</v>
          </cell>
          <cell r="E1917">
            <v>252.2</v>
          </cell>
          <cell r="F1917">
            <v>270.39999999999998</v>
          </cell>
          <cell r="G1917">
            <v>266</v>
          </cell>
          <cell r="H1917">
            <v>260.45</v>
          </cell>
          <cell r="I1917">
            <v>423</v>
          </cell>
          <cell r="J1917">
            <v>111979.95</v>
          </cell>
          <cell r="K1917">
            <v>44816</v>
          </cell>
          <cell r="L1917">
            <v>25</v>
          </cell>
        </row>
        <row r="1918">
          <cell r="A1918" t="str">
            <v>WEBELSOLAR</v>
          </cell>
          <cell r="B1918" t="str">
            <v>EQ</v>
          </cell>
          <cell r="C1918">
            <v>112.7</v>
          </cell>
          <cell r="D1918">
            <v>114.5</v>
          </cell>
          <cell r="E1918">
            <v>108.4</v>
          </cell>
          <cell r="F1918">
            <v>109.2</v>
          </cell>
          <cell r="G1918">
            <v>109.55</v>
          </cell>
          <cell r="H1918">
            <v>108.15</v>
          </cell>
          <cell r="I1918">
            <v>512145</v>
          </cell>
          <cell r="J1918">
            <v>57071009.850000001</v>
          </cell>
          <cell r="K1918">
            <v>44816</v>
          </cell>
          <cell r="L1918">
            <v>5776</v>
          </cell>
        </row>
        <row r="1919">
          <cell r="A1919" t="str">
            <v>WEIZMANIND</v>
          </cell>
          <cell r="B1919" t="str">
            <v>EQ</v>
          </cell>
          <cell r="C1919">
            <v>83</v>
          </cell>
          <cell r="D1919">
            <v>83</v>
          </cell>
          <cell r="E1919">
            <v>80.05</v>
          </cell>
          <cell r="F1919">
            <v>80.8</v>
          </cell>
          <cell r="G1919">
            <v>80.55</v>
          </cell>
          <cell r="H1919">
            <v>82.35</v>
          </cell>
          <cell r="I1919">
            <v>21635</v>
          </cell>
          <cell r="J1919">
            <v>1765617.4</v>
          </cell>
          <cell r="K1919">
            <v>44816</v>
          </cell>
          <cell r="L1919">
            <v>308</v>
          </cell>
        </row>
        <row r="1920">
          <cell r="A1920" t="str">
            <v>WELCORP</v>
          </cell>
          <cell r="B1920" t="str">
            <v>EQ</v>
          </cell>
          <cell r="C1920">
            <v>248.25</v>
          </cell>
          <cell r="D1920">
            <v>254.7</v>
          </cell>
          <cell r="E1920">
            <v>247.5</v>
          </cell>
          <cell r="F1920">
            <v>250</v>
          </cell>
          <cell r="G1920">
            <v>250</v>
          </cell>
          <cell r="H1920">
            <v>246.1</v>
          </cell>
          <cell r="I1920">
            <v>1034423</v>
          </cell>
          <cell r="J1920">
            <v>260246330.80000001</v>
          </cell>
          <cell r="K1920">
            <v>44816</v>
          </cell>
          <cell r="L1920">
            <v>11186</v>
          </cell>
        </row>
        <row r="1921">
          <cell r="A1921" t="str">
            <v>WELENT</v>
          </cell>
          <cell r="B1921" t="str">
            <v>EQ</v>
          </cell>
          <cell r="C1921">
            <v>128.5</v>
          </cell>
          <cell r="D1921">
            <v>133.9</v>
          </cell>
          <cell r="E1921">
            <v>128.4</v>
          </cell>
          <cell r="F1921">
            <v>132.94999999999999</v>
          </cell>
          <cell r="G1921">
            <v>133.35</v>
          </cell>
          <cell r="H1921">
            <v>128.15</v>
          </cell>
          <cell r="I1921">
            <v>710924</v>
          </cell>
          <cell r="J1921">
            <v>93521894.5</v>
          </cell>
          <cell r="K1921">
            <v>44816</v>
          </cell>
          <cell r="L1921">
            <v>4995</v>
          </cell>
        </row>
        <row r="1922">
          <cell r="A1922" t="str">
            <v>WELINV</v>
          </cell>
          <cell r="B1922" t="str">
            <v>EQ</v>
          </cell>
          <cell r="C1922">
            <v>280.05</v>
          </cell>
          <cell r="D1922">
            <v>282.89999999999998</v>
          </cell>
          <cell r="E1922">
            <v>276.7</v>
          </cell>
          <cell r="F1922">
            <v>281.89999999999998</v>
          </cell>
          <cell r="G1922">
            <v>281.89999999999998</v>
          </cell>
          <cell r="H1922">
            <v>274.7</v>
          </cell>
          <cell r="I1922">
            <v>455</v>
          </cell>
          <cell r="J1922">
            <v>127479.05</v>
          </cell>
          <cell r="K1922">
            <v>44816</v>
          </cell>
          <cell r="L1922">
            <v>58</v>
          </cell>
        </row>
        <row r="1923">
          <cell r="A1923" t="str">
            <v>WELSPUNIND</v>
          </cell>
          <cell r="B1923" t="str">
            <v>EQ</v>
          </cell>
          <cell r="C1923">
            <v>76.5</v>
          </cell>
          <cell r="D1923">
            <v>82.85</v>
          </cell>
          <cell r="E1923">
            <v>76.5</v>
          </cell>
          <cell r="F1923">
            <v>82.2</v>
          </cell>
          <cell r="G1923">
            <v>82.7</v>
          </cell>
          <cell r="H1923">
            <v>76.3</v>
          </cell>
          <cell r="I1923">
            <v>5220917</v>
          </cell>
          <cell r="J1923">
            <v>421785114.05000001</v>
          </cell>
          <cell r="K1923">
            <v>44816</v>
          </cell>
          <cell r="L1923">
            <v>21125</v>
          </cell>
        </row>
        <row r="1924">
          <cell r="A1924" t="str">
            <v>WENDT</v>
          </cell>
          <cell r="B1924" t="str">
            <v>EQ</v>
          </cell>
          <cell r="C1924">
            <v>8066.3</v>
          </cell>
          <cell r="D1924">
            <v>8194</v>
          </cell>
          <cell r="E1924">
            <v>7905</v>
          </cell>
          <cell r="F1924">
            <v>7925.2</v>
          </cell>
          <cell r="G1924">
            <v>7950</v>
          </cell>
          <cell r="H1924">
            <v>8060.3</v>
          </cell>
          <cell r="I1924">
            <v>608</v>
          </cell>
          <cell r="J1924">
            <v>4840013.5999999996</v>
          </cell>
          <cell r="K1924">
            <v>44816</v>
          </cell>
          <cell r="L1924">
            <v>282</v>
          </cell>
        </row>
        <row r="1925">
          <cell r="A1925" t="str">
            <v>WESTLIFE</v>
          </cell>
          <cell r="B1925" t="str">
            <v>EQ</v>
          </cell>
          <cell r="C1925">
            <v>679.9</v>
          </cell>
          <cell r="D1925">
            <v>693.9</v>
          </cell>
          <cell r="E1925">
            <v>678</v>
          </cell>
          <cell r="F1925">
            <v>687.7</v>
          </cell>
          <cell r="G1925">
            <v>687.7</v>
          </cell>
          <cell r="H1925">
            <v>678.15</v>
          </cell>
          <cell r="I1925">
            <v>101094</v>
          </cell>
          <cell r="J1925">
            <v>69521615.299999997</v>
          </cell>
          <cell r="K1925">
            <v>44816</v>
          </cell>
          <cell r="L1925">
            <v>9006</v>
          </cell>
        </row>
        <row r="1926">
          <cell r="A1926" t="str">
            <v>WEWIN</v>
          </cell>
          <cell r="B1926" t="str">
            <v>EQ</v>
          </cell>
          <cell r="C1926">
            <v>49.95</v>
          </cell>
          <cell r="D1926">
            <v>51.65</v>
          </cell>
          <cell r="E1926">
            <v>47.6</v>
          </cell>
          <cell r="F1926">
            <v>51.65</v>
          </cell>
          <cell r="G1926">
            <v>51.65</v>
          </cell>
          <cell r="H1926">
            <v>49.2</v>
          </cell>
          <cell r="I1926">
            <v>22996</v>
          </cell>
          <cell r="J1926">
            <v>1174250.05</v>
          </cell>
          <cell r="K1926">
            <v>44816</v>
          </cell>
          <cell r="L1926">
            <v>291</v>
          </cell>
        </row>
        <row r="1927">
          <cell r="A1927" t="str">
            <v>WFL</v>
          </cell>
          <cell r="B1927" t="str">
            <v>EQ</v>
          </cell>
          <cell r="C1927">
            <v>189</v>
          </cell>
          <cell r="D1927">
            <v>216.65</v>
          </cell>
          <cell r="E1927">
            <v>185</v>
          </cell>
          <cell r="F1927">
            <v>216.65</v>
          </cell>
          <cell r="G1927">
            <v>216.65</v>
          </cell>
          <cell r="H1927">
            <v>180.55</v>
          </cell>
          <cell r="I1927">
            <v>158423</v>
          </cell>
          <cell r="J1927">
            <v>33366857.899999999</v>
          </cell>
          <cell r="K1927">
            <v>44816</v>
          </cell>
          <cell r="L1927">
            <v>4159</v>
          </cell>
        </row>
        <row r="1928">
          <cell r="A1928" t="str">
            <v>WHEELS</v>
          </cell>
          <cell r="B1928" t="str">
            <v>EQ</v>
          </cell>
          <cell r="C1928">
            <v>695</v>
          </cell>
          <cell r="D1928">
            <v>724.7</v>
          </cell>
          <cell r="E1928">
            <v>691.5</v>
          </cell>
          <cell r="F1928">
            <v>719.45</v>
          </cell>
          <cell r="G1928">
            <v>721.25</v>
          </cell>
          <cell r="H1928">
            <v>691.85</v>
          </cell>
          <cell r="I1928">
            <v>39356</v>
          </cell>
          <cell r="J1928">
            <v>28028240.850000001</v>
          </cell>
          <cell r="K1928">
            <v>44816</v>
          </cell>
          <cell r="L1928">
            <v>2632</v>
          </cell>
        </row>
        <row r="1929">
          <cell r="A1929" t="str">
            <v>WHIRLPOOL</v>
          </cell>
          <cell r="B1929" t="str">
            <v>EQ</v>
          </cell>
          <cell r="C1929">
            <v>1772.55</v>
          </cell>
          <cell r="D1929">
            <v>1772.55</v>
          </cell>
          <cell r="E1929">
            <v>1737</v>
          </cell>
          <cell r="F1929">
            <v>1752.55</v>
          </cell>
          <cell r="G1929">
            <v>1757</v>
          </cell>
          <cell r="H1929">
            <v>1754.3</v>
          </cell>
          <cell r="I1929">
            <v>388812</v>
          </cell>
          <cell r="J1929">
            <v>680858608.29999995</v>
          </cell>
          <cell r="K1929">
            <v>44816</v>
          </cell>
          <cell r="L1929">
            <v>10895</v>
          </cell>
        </row>
        <row r="1930">
          <cell r="A1930" t="str">
            <v>WILLAMAGOR</v>
          </cell>
          <cell r="B1930" t="str">
            <v>BE</v>
          </cell>
          <cell r="C1930">
            <v>35.450000000000003</v>
          </cell>
          <cell r="D1930">
            <v>35.450000000000003</v>
          </cell>
          <cell r="E1930">
            <v>35.450000000000003</v>
          </cell>
          <cell r="F1930">
            <v>35.450000000000003</v>
          </cell>
          <cell r="G1930">
            <v>35.450000000000003</v>
          </cell>
          <cell r="H1930">
            <v>37.299999999999997</v>
          </cell>
          <cell r="I1930">
            <v>250</v>
          </cell>
          <cell r="J1930">
            <v>8862.5</v>
          </cell>
          <cell r="K1930">
            <v>44816</v>
          </cell>
          <cell r="L1930">
            <v>2</v>
          </cell>
        </row>
        <row r="1931">
          <cell r="A1931" t="str">
            <v>WINDLAS</v>
          </cell>
          <cell r="B1931" t="str">
            <v>EQ</v>
          </cell>
          <cell r="C1931">
            <v>235</v>
          </cell>
          <cell r="D1931">
            <v>241.95</v>
          </cell>
          <cell r="E1931">
            <v>234.15</v>
          </cell>
          <cell r="F1931">
            <v>237.65</v>
          </cell>
          <cell r="G1931">
            <v>238.5</v>
          </cell>
          <cell r="H1931">
            <v>234.7</v>
          </cell>
          <cell r="I1931">
            <v>74686</v>
          </cell>
          <cell r="J1931">
            <v>17849431.5</v>
          </cell>
          <cell r="K1931">
            <v>44816</v>
          </cell>
          <cell r="L1931">
            <v>2927</v>
          </cell>
        </row>
        <row r="1932">
          <cell r="A1932" t="str">
            <v>WINDMACHIN</v>
          </cell>
          <cell r="B1932" t="str">
            <v>EQ</v>
          </cell>
          <cell r="C1932">
            <v>35.299999999999997</v>
          </cell>
          <cell r="D1932">
            <v>36</v>
          </cell>
          <cell r="E1932">
            <v>35.25</v>
          </cell>
          <cell r="F1932">
            <v>35.75</v>
          </cell>
          <cell r="G1932">
            <v>35.5</v>
          </cell>
          <cell r="H1932">
            <v>35.049999999999997</v>
          </cell>
          <cell r="I1932">
            <v>46775</v>
          </cell>
          <cell r="J1932">
            <v>1664045.9</v>
          </cell>
          <cell r="K1932">
            <v>44816</v>
          </cell>
          <cell r="L1932">
            <v>440</v>
          </cell>
        </row>
        <row r="1933">
          <cell r="A1933" t="str">
            <v>WINPRO</v>
          </cell>
          <cell r="B1933" t="str">
            <v>BE</v>
          </cell>
          <cell r="C1933">
            <v>4.9000000000000004</v>
          </cell>
          <cell r="D1933">
            <v>5.0999999999999996</v>
          </cell>
          <cell r="E1933">
            <v>4.9000000000000004</v>
          </cell>
          <cell r="F1933">
            <v>5</v>
          </cell>
          <cell r="G1933">
            <v>5</v>
          </cell>
          <cell r="H1933">
            <v>4.9000000000000004</v>
          </cell>
          <cell r="I1933">
            <v>192630</v>
          </cell>
          <cell r="J1933">
            <v>967105.85</v>
          </cell>
          <cell r="K1933">
            <v>44816</v>
          </cell>
          <cell r="L1933">
            <v>286</v>
          </cell>
        </row>
        <row r="1934">
          <cell r="A1934" t="str">
            <v>WIPL</v>
          </cell>
          <cell r="B1934" t="str">
            <v>BE</v>
          </cell>
          <cell r="C1934">
            <v>65</v>
          </cell>
          <cell r="D1934">
            <v>66</v>
          </cell>
          <cell r="E1934">
            <v>64.5</v>
          </cell>
          <cell r="F1934">
            <v>65.900000000000006</v>
          </cell>
          <cell r="G1934">
            <v>66</v>
          </cell>
          <cell r="H1934">
            <v>64.5</v>
          </cell>
          <cell r="I1934">
            <v>3193</v>
          </cell>
          <cell r="J1934">
            <v>208336.4</v>
          </cell>
          <cell r="K1934">
            <v>44816</v>
          </cell>
          <cell r="L1934">
            <v>43</v>
          </cell>
        </row>
        <row r="1935">
          <cell r="A1935" t="str">
            <v>WIPRO</v>
          </cell>
          <cell r="B1935" t="str">
            <v>EQ</v>
          </cell>
          <cell r="C1935">
            <v>419.85</v>
          </cell>
          <cell r="D1935">
            <v>424.4</v>
          </cell>
          <cell r="E1935">
            <v>418.05</v>
          </cell>
          <cell r="F1935">
            <v>422</v>
          </cell>
          <cell r="G1935">
            <v>421.75</v>
          </cell>
          <cell r="H1935">
            <v>417.15</v>
          </cell>
          <cell r="I1935">
            <v>5839212</v>
          </cell>
          <cell r="J1935">
            <v>2467429329.8499999</v>
          </cell>
          <cell r="K1935">
            <v>44816</v>
          </cell>
          <cell r="L1935">
            <v>91649</v>
          </cell>
        </row>
        <row r="1936">
          <cell r="A1936" t="str">
            <v>WOCKPHARMA</v>
          </cell>
          <cell r="B1936" t="str">
            <v>EQ</v>
          </cell>
          <cell r="C1936">
            <v>261.14999999999998</v>
          </cell>
          <cell r="D1936">
            <v>282</v>
          </cell>
          <cell r="E1936">
            <v>261</v>
          </cell>
          <cell r="F1936">
            <v>277.89999999999998</v>
          </cell>
          <cell r="G1936">
            <v>277.95</v>
          </cell>
          <cell r="H1936">
            <v>260.64999999999998</v>
          </cell>
          <cell r="I1936">
            <v>3661966</v>
          </cell>
          <cell r="J1936">
            <v>1007732155.05</v>
          </cell>
          <cell r="K1936">
            <v>44816</v>
          </cell>
          <cell r="L1936">
            <v>40032</v>
          </cell>
        </row>
        <row r="1937">
          <cell r="A1937" t="str">
            <v>WONDERLA</v>
          </cell>
          <cell r="B1937" t="str">
            <v>EQ</v>
          </cell>
          <cell r="C1937">
            <v>365</v>
          </cell>
          <cell r="D1937">
            <v>369.3</v>
          </cell>
          <cell r="E1937">
            <v>350</v>
          </cell>
          <cell r="F1937">
            <v>353.45</v>
          </cell>
          <cell r="G1937">
            <v>355</v>
          </cell>
          <cell r="H1937">
            <v>367.3</v>
          </cell>
          <cell r="I1937">
            <v>382259</v>
          </cell>
          <cell r="J1937">
            <v>137421618.44999999</v>
          </cell>
          <cell r="K1937">
            <v>44816</v>
          </cell>
          <cell r="L1937">
            <v>7296</v>
          </cell>
        </row>
        <row r="1938">
          <cell r="A1938" t="str">
            <v>WORTH</v>
          </cell>
          <cell r="B1938" t="str">
            <v>EQ</v>
          </cell>
          <cell r="C1938">
            <v>100.2</v>
          </cell>
          <cell r="D1938">
            <v>104.85</v>
          </cell>
          <cell r="E1938">
            <v>100.2</v>
          </cell>
          <cell r="F1938">
            <v>104.45</v>
          </cell>
          <cell r="G1938">
            <v>104.1</v>
          </cell>
          <cell r="H1938">
            <v>100.9</v>
          </cell>
          <cell r="I1938">
            <v>17827</v>
          </cell>
          <cell r="J1938">
            <v>1848064.4</v>
          </cell>
          <cell r="K1938">
            <v>44816</v>
          </cell>
          <cell r="L1938">
            <v>321</v>
          </cell>
        </row>
        <row r="1939">
          <cell r="A1939" t="str">
            <v>WSI</v>
          </cell>
          <cell r="B1939" t="str">
            <v>BE</v>
          </cell>
          <cell r="C1939">
            <v>14.4</v>
          </cell>
          <cell r="D1939">
            <v>14.4</v>
          </cell>
          <cell r="E1939">
            <v>14.4</v>
          </cell>
          <cell r="F1939">
            <v>14.4</v>
          </cell>
          <cell r="G1939">
            <v>14.4</v>
          </cell>
          <cell r="H1939">
            <v>14.4</v>
          </cell>
          <cell r="I1939">
            <v>2550</v>
          </cell>
          <cell r="J1939">
            <v>36720</v>
          </cell>
          <cell r="K1939">
            <v>44816</v>
          </cell>
          <cell r="L1939">
            <v>7</v>
          </cell>
        </row>
        <row r="1940">
          <cell r="A1940" t="str">
            <v>WSTCSTPAPR</v>
          </cell>
          <cell r="B1940" t="str">
            <v>EQ</v>
          </cell>
          <cell r="C1940">
            <v>577</v>
          </cell>
          <cell r="D1940">
            <v>579.5</v>
          </cell>
          <cell r="E1940">
            <v>561.35</v>
          </cell>
          <cell r="F1940">
            <v>565.65</v>
          </cell>
          <cell r="G1940">
            <v>564.85</v>
          </cell>
          <cell r="H1940">
            <v>576.6</v>
          </cell>
          <cell r="I1940">
            <v>222348</v>
          </cell>
          <cell r="J1940">
            <v>126889973.59999999</v>
          </cell>
          <cell r="K1940">
            <v>44816</v>
          </cell>
          <cell r="L1940">
            <v>6685</v>
          </cell>
        </row>
        <row r="1941">
          <cell r="A1941" t="str">
            <v>XCHANGING</v>
          </cell>
          <cell r="B1941" t="str">
            <v>EQ</v>
          </cell>
          <cell r="C1941">
            <v>77.3</v>
          </cell>
          <cell r="D1941">
            <v>88</v>
          </cell>
          <cell r="E1941">
            <v>77.05</v>
          </cell>
          <cell r="F1941">
            <v>85.65</v>
          </cell>
          <cell r="G1941">
            <v>85.2</v>
          </cell>
          <cell r="H1941">
            <v>76.849999999999994</v>
          </cell>
          <cell r="I1941">
            <v>2606896</v>
          </cell>
          <cell r="J1941">
            <v>220902359.44999999</v>
          </cell>
          <cell r="K1941">
            <v>44816</v>
          </cell>
          <cell r="L1941">
            <v>20707</v>
          </cell>
        </row>
        <row r="1942">
          <cell r="A1942" t="str">
            <v>XELPMOC</v>
          </cell>
          <cell r="B1942" t="str">
            <v>EQ</v>
          </cell>
          <cell r="C1942">
            <v>168.45</v>
          </cell>
          <cell r="D1942">
            <v>176</v>
          </cell>
          <cell r="E1942">
            <v>166.55</v>
          </cell>
          <cell r="F1942">
            <v>167.5</v>
          </cell>
          <cell r="G1942">
            <v>167.5</v>
          </cell>
          <cell r="H1942">
            <v>168.45</v>
          </cell>
          <cell r="I1942">
            <v>75467</v>
          </cell>
          <cell r="J1942">
            <v>12721058</v>
          </cell>
          <cell r="K1942">
            <v>44816</v>
          </cell>
          <cell r="L1942">
            <v>2240</v>
          </cell>
        </row>
        <row r="1943">
          <cell r="A1943" t="str">
            <v>XPROINDIA</v>
          </cell>
          <cell r="B1943" t="str">
            <v>EQ</v>
          </cell>
          <cell r="C1943">
            <v>802</v>
          </cell>
          <cell r="D1943">
            <v>839.8</v>
          </cell>
          <cell r="E1943">
            <v>775</v>
          </cell>
          <cell r="F1943">
            <v>839.2</v>
          </cell>
          <cell r="G1943">
            <v>839.4</v>
          </cell>
          <cell r="H1943">
            <v>799.85</v>
          </cell>
          <cell r="I1943">
            <v>129182</v>
          </cell>
          <cell r="J1943">
            <v>106485576</v>
          </cell>
          <cell r="K1943">
            <v>44816</v>
          </cell>
          <cell r="L1943">
            <v>4183</v>
          </cell>
        </row>
        <row r="1944">
          <cell r="A1944" t="str">
            <v>YAARI</v>
          </cell>
          <cell r="B1944" t="str">
            <v>BE</v>
          </cell>
          <cell r="C1944">
            <v>41.6</v>
          </cell>
          <cell r="D1944">
            <v>41.6</v>
          </cell>
          <cell r="E1944">
            <v>38.450000000000003</v>
          </cell>
          <cell r="F1944">
            <v>38.75</v>
          </cell>
          <cell r="G1944">
            <v>39.4</v>
          </cell>
          <cell r="H1944">
            <v>40.4</v>
          </cell>
          <cell r="I1944">
            <v>135998</v>
          </cell>
          <cell r="J1944">
            <v>5393482.9000000004</v>
          </cell>
          <cell r="K1944">
            <v>44816</v>
          </cell>
          <cell r="L1944">
            <v>907</v>
          </cell>
        </row>
        <row r="1945">
          <cell r="A1945" t="str">
            <v>YESBANK</v>
          </cell>
          <cell r="B1945" t="str">
            <v>EQ</v>
          </cell>
          <cell r="C1945">
            <v>17.7</v>
          </cell>
          <cell r="D1945">
            <v>17.8</v>
          </cell>
          <cell r="E1945">
            <v>17.5</v>
          </cell>
          <cell r="F1945">
            <v>17.55</v>
          </cell>
          <cell r="G1945">
            <v>17.600000000000001</v>
          </cell>
          <cell r="H1945">
            <v>17.5</v>
          </cell>
          <cell r="I1945">
            <v>98441497</v>
          </cell>
          <cell r="J1945">
            <v>1733136763.7</v>
          </cell>
          <cell r="K1945">
            <v>44816</v>
          </cell>
          <cell r="L1945">
            <v>76958</v>
          </cell>
        </row>
        <row r="1946">
          <cell r="A1946" t="str">
            <v>YUKEN</v>
          </cell>
          <cell r="B1946" t="str">
            <v>EQ</v>
          </cell>
          <cell r="C1946">
            <v>605</v>
          </cell>
          <cell r="D1946">
            <v>610</v>
          </cell>
          <cell r="E1946">
            <v>583</v>
          </cell>
          <cell r="F1946">
            <v>597.79999999999995</v>
          </cell>
          <cell r="G1946">
            <v>598.9</v>
          </cell>
          <cell r="H1946">
            <v>601.35</v>
          </cell>
          <cell r="I1946">
            <v>15422</v>
          </cell>
          <cell r="J1946">
            <v>9189643.3499999996</v>
          </cell>
          <cell r="K1946">
            <v>44816</v>
          </cell>
          <cell r="L1946">
            <v>716</v>
          </cell>
        </row>
        <row r="1947">
          <cell r="A1947" t="str">
            <v>ZEEL</v>
          </cell>
          <cell r="B1947" t="str">
            <v>EQ</v>
          </cell>
          <cell r="C1947">
            <v>264.2</v>
          </cell>
          <cell r="D1947">
            <v>273.14999999999998</v>
          </cell>
          <cell r="E1947">
            <v>262.85000000000002</v>
          </cell>
          <cell r="F1947">
            <v>270.35000000000002</v>
          </cell>
          <cell r="G1947">
            <v>269.89999999999998</v>
          </cell>
          <cell r="H1947">
            <v>263.5</v>
          </cell>
          <cell r="I1947">
            <v>19608773</v>
          </cell>
          <cell r="J1947">
            <v>5287355491.5</v>
          </cell>
          <cell r="K1947">
            <v>44816</v>
          </cell>
          <cell r="L1947">
            <v>128534</v>
          </cell>
        </row>
        <row r="1948">
          <cell r="A1948" t="str">
            <v>ZEELEARN</v>
          </cell>
          <cell r="B1948" t="str">
            <v>EQ</v>
          </cell>
          <cell r="C1948">
            <v>8.0500000000000007</v>
          </cell>
          <cell r="D1948">
            <v>8.4499999999999993</v>
          </cell>
          <cell r="E1948">
            <v>8.0500000000000007</v>
          </cell>
          <cell r="F1948">
            <v>8.4</v>
          </cell>
          <cell r="G1948">
            <v>8.4</v>
          </cell>
          <cell r="H1948">
            <v>8.1</v>
          </cell>
          <cell r="I1948">
            <v>1707089</v>
          </cell>
          <cell r="J1948">
            <v>14112402.5</v>
          </cell>
          <cell r="K1948">
            <v>44816</v>
          </cell>
          <cell r="L1948">
            <v>2005</v>
          </cell>
        </row>
        <row r="1949">
          <cell r="A1949" t="str">
            <v>ZEEMEDIA</v>
          </cell>
          <cell r="B1949" t="str">
            <v>EQ</v>
          </cell>
          <cell r="C1949">
            <v>18.7</v>
          </cell>
          <cell r="D1949">
            <v>18.899999999999999</v>
          </cell>
          <cell r="E1949">
            <v>17.75</v>
          </cell>
          <cell r="F1949">
            <v>18</v>
          </cell>
          <cell r="G1949">
            <v>18.149999999999999</v>
          </cell>
          <cell r="H1949">
            <v>18.2</v>
          </cell>
          <cell r="I1949">
            <v>4449796</v>
          </cell>
          <cell r="J1949">
            <v>80537915.349999994</v>
          </cell>
          <cell r="K1949">
            <v>44816</v>
          </cell>
          <cell r="L1949">
            <v>7355</v>
          </cell>
        </row>
        <row r="1950">
          <cell r="A1950" t="str">
            <v>ZENITHEXPO</v>
          </cell>
          <cell r="B1950" t="str">
            <v>EQ</v>
          </cell>
          <cell r="C1950">
            <v>87.65</v>
          </cell>
          <cell r="D1950">
            <v>87.9</v>
          </cell>
          <cell r="E1950">
            <v>85.45</v>
          </cell>
          <cell r="F1950">
            <v>86.05</v>
          </cell>
          <cell r="G1950">
            <v>85.8</v>
          </cell>
          <cell r="H1950">
            <v>87.65</v>
          </cell>
          <cell r="I1950">
            <v>607</v>
          </cell>
          <cell r="J1950">
            <v>52382.35</v>
          </cell>
          <cell r="K1950">
            <v>44816</v>
          </cell>
          <cell r="L1950">
            <v>46</v>
          </cell>
        </row>
        <row r="1951">
          <cell r="A1951" t="str">
            <v>ZENITHSTL</v>
          </cell>
          <cell r="B1951" t="str">
            <v>BE</v>
          </cell>
          <cell r="C1951">
            <v>5.95</v>
          </cell>
          <cell r="D1951">
            <v>6.05</v>
          </cell>
          <cell r="E1951">
            <v>5.85</v>
          </cell>
          <cell r="F1951">
            <v>6.05</v>
          </cell>
          <cell r="G1951">
            <v>6.05</v>
          </cell>
          <cell r="H1951">
            <v>5.8</v>
          </cell>
          <cell r="I1951">
            <v>244030</v>
          </cell>
          <cell r="J1951">
            <v>1455006.4</v>
          </cell>
          <cell r="K1951">
            <v>44816</v>
          </cell>
          <cell r="L1951">
            <v>781</v>
          </cell>
        </row>
        <row r="1952">
          <cell r="A1952" t="str">
            <v>ZENSARTECH</v>
          </cell>
          <cell r="B1952" t="str">
            <v>EQ</v>
          </cell>
          <cell r="C1952">
            <v>238.3</v>
          </cell>
          <cell r="D1952">
            <v>239.55</v>
          </cell>
          <cell r="E1952">
            <v>235.25</v>
          </cell>
          <cell r="F1952">
            <v>237.35</v>
          </cell>
          <cell r="G1952">
            <v>237.35</v>
          </cell>
          <cell r="H1952">
            <v>235.25</v>
          </cell>
          <cell r="I1952">
            <v>1476978</v>
          </cell>
          <cell r="J1952">
            <v>350741811.05000001</v>
          </cell>
          <cell r="K1952">
            <v>44816</v>
          </cell>
          <cell r="L1952">
            <v>23196</v>
          </cell>
        </row>
        <row r="1953">
          <cell r="A1953" t="str">
            <v>ZENTEC</v>
          </cell>
          <cell r="B1953" t="str">
            <v>EQ</v>
          </cell>
          <cell r="C1953">
            <v>217.2</v>
          </cell>
          <cell r="D1953">
            <v>220.9</v>
          </cell>
          <cell r="E1953">
            <v>213</v>
          </cell>
          <cell r="F1953">
            <v>214.35</v>
          </cell>
          <cell r="G1953">
            <v>214.4</v>
          </cell>
          <cell r="H1953">
            <v>215.6</v>
          </cell>
          <cell r="I1953">
            <v>384652</v>
          </cell>
          <cell r="J1953">
            <v>83436930.700000003</v>
          </cell>
          <cell r="K1953">
            <v>44816</v>
          </cell>
          <cell r="L1953">
            <v>6078</v>
          </cell>
        </row>
        <row r="1954">
          <cell r="A1954" t="str">
            <v>ZFCVINDIA</v>
          </cell>
          <cell r="B1954" t="str">
            <v>EQ</v>
          </cell>
          <cell r="C1954">
            <v>10115</v>
          </cell>
          <cell r="D1954">
            <v>10323</v>
          </cell>
          <cell r="E1954">
            <v>10020</v>
          </cell>
          <cell r="F1954">
            <v>10086.299999999999</v>
          </cell>
          <cell r="G1954">
            <v>10100</v>
          </cell>
          <cell r="H1954">
            <v>10175</v>
          </cell>
          <cell r="I1954">
            <v>36553</v>
          </cell>
          <cell r="J1954">
            <v>371470150.75</v>
          </cell>
          <cell r="K1954">
            <v>44816</v>
          </cell>
          <cell r="L1954">
            <v>4897</v>
          </cell>
        </row>
        <row r="1955">
          <cell r="A1955" t="str">
            <v>ZODIAC</v>
          </cell>
          <cell r="B1955" t="str">
            <v>BE</v>
          </cell>
          <cell r="C1955">
            <v>152</v>
          </cell>
          <cell r="D1955">
            <v>156</v>
          </cell>
          <cell r="E1955">
            <v>150</v>
          </cell>
          <cell r="F1955">
            <v>153.75</v>
          </cell>
          <cell r="G1955">
            <v>154</v>
          </cell>
          <cell r="H1955">
            <v>148.94999999999999</v>
          </cell>
          <cell r="I1955">
            <v>29314</v>
          </cell>
          <cell r="J1955">
            <v>4513662.75</v>
          </cell>
          <cell r="K1955">
            <v>44816</v>
          </cell>
          <cell r="L1955">
            <v>835</v>
          </cell>
        </row>
        <row r="1956">
          <cell r="A1956" t="str">
            <v>ZODIACLOTH</v>
          </cell>
          <cell r="B1956" t="str">
            <v>EQ</v>
          </cell>
          <cell r="C1956">
            <v>96.9</v>
          </cell>
          <cell r="D1956">
            <v>99.05</v>
          </cell>
          <cell r="E1956">
            <v>96.8</v>
          </cell>
          <cell r="F1956">
            <v>97.65</v>
          </cell>
          <cell r="G1956">
            <v>97.5</v>
          </cell>
          <cell r="H1956">
            <v>96.8</v>
          </cell>
          <cell r="I1956">
            <v>23586</v>
          </cell>
          <cell r="J1956">
            <v>2313590.15</v>
          </cell>
          <cell r="K1956">
            <v>44816</v>
          </cell>
          <cell r="L1956">
            <v>467</v>
          </cell>
        </row>
        <row r="1957">
          <cell r="A1957" t="str">
            <v>ZOMATO</v>
          </cell>
          <cell r="B1957" t="str">
            <v>EQ</v>
          </cell>
          <cell r="C1957">
            <v>63</v>
          </cell>
          <cell r="D1957">
            <v>63.2</v>
          </cell>
          <cell r="E1957">
            <v>62.25</v>
          </cell>
          <cell r="F1957">
            <v>62.55</v>
          </cell>
          <cell r="G1957">
            <v>62.65</v>
          </cell>
          <cell r="H1957">
            <v>62.8</v>
          </cell>
          <cell r="I1957">
            <v>64044347</v>
          </cell>
          <cell r="J1957">
            <v>4010722557.3000002</v>
          </cell>
          <cell r="K1957">
            <v>44816</v>
          </cell>
          <cell r="L1957">
            <v>89027</v>
          </cell>
        </row>
        <row r="1958">
          <cell r="A1958" t="str">
            <v>ZOTA</v>
          </cell>
          <cell r="B1958" t="str">
            <v>EQ</v>
          </cell>
          <cell r="C1958">
            <v>286</v>
          </cell>
          <cell r="D1958">
            <v>288.5</v>
          </cell>
          <cell r="E1958">
            <v>282</v>
          </cell>
          <cell r="F1958">
            <v>283.75</v>
          </cell>
          <cell r="G1958">
            <v>282</v>
          </cell>
          <cell r="H1958">
            <v>282.10000000000002</v>
          </cell>
          <cell r="I1958">
            <v>17980</v>
          </cell>
          <cell r="J1958">
            <v>5127731.8499999996</v>
          </cell>
          <cell r="K1958">
            <v>44816</v>
          </cell>
          <cell r="L1958">
            <v>613</v>
          </cell>
        </row>
        <row r="1959">
          <cell r="A1959" t="str">
            <v>ZUARI</v>
          </cell>
          <cell r="B1959" t="str">
            <v>EQ</v>
          </cell>
          <cell r="C1959">
            <v>194.9</v>
          </cell>
          <cell r="D1959">
            <v>198</v>
          </cell>
          <cell r="E1959">
            <v>193.5</v>
          </cell>
          <cell r="F1959">
            <v>195.4</v>
          </cell>
          <cell r="G1959">
            <v>195</v>
          </cell>
          <cell r="H1959">
            <v>194.1</v>
          </cell>
          <cell r="I1959">
            <v>291726</v>
          </cell>
          <cell r="J1959">
            <v>57164716.649999999</v>
          </cell>
          <cell r="K1959">
            <v>44816</v>
          </cell>
          <cell r="L1959">
            <v>4076</v>
          </cell>
        </row>
        <row r="1960">
          <cell r="A1960" t="str">
            <v>ZUARIIND</v>
          </cell>
          <cell r="B1960" t="str">
            <v>EQ</v>
          </cell>
          <cell r="C1960">
            <v>187.9</v>
          </cell>
          <cell r="D1960">
            <v>187.9</v>
          </cell>
          <cell r="E1960">
            <v>182.55</v>
          </cell>
          <cell r="F1960">
            <v>183.4</v>
          </cell>
          <cell r="G1960">
            <v>182.55</v>
          </cell>
          <cell r="H1960">
            <v>184.2</v>
          </cell>
          <cell r="I1960">
            <v>58262</v>
          </cell>
          <cell r="J1960">
            <v>10806731.75</v>
          </cell>
          <cell r="K1960">
            <v>44816</v>
          </cell>
          <cell r="L1960">
            <v>1301</v>
          </cell>
        </row>
        <row r="1961">
          <cell r="A1961" t="str">
            <v>ZYDUSLIFE</v>
          </cell>
          <cell r="B1961" t="str">
            <v>EQ</v>
          </cell>
          <cell r="C1961">
            <v>374.35</v>
          </cell>
          <cell r="D1961">
            <v>381.85</v>
          </cell>
          <cell r="E1961">
            <v>373.25</v>
          </cell>
          <cell r="F1961">
            <v>376.65</v>
          </cell>
          <cell r="G1961">
            <v>375.8</v>
          </cell>
          <cell r="H1961">
            <v>374.1</v>
          </cell>
          <cell r="I1961">
            <v>834968</v>
          </cell>
          <cell r="J1961">
            <v>314863503.35000002</v>
          </cell>
          <cell r="K1961">
            <v>44816</v>
          </cell>
          <cell r="L1961">
            <v>15050</v>
          </cell>
        </row>
        <row r="1962">
          <cell r="A1962" t="str">
            <v>ZYDUSWELL</v>
          </cell>
          <cell r="B1962" t="str">
            <v>EQ</v>
          </cell>
          <cell r="C1962">
            <v>1669</v>
          </cell>
          <cell r="D1962">
            <v>1694.8</v>
          </cell>
          <cell r="E1962">
            <v>1651.05</v>
          </cell>
          <cell r="F1962">
            <v>1656.35</v>
          </cell>
          <cell r="G1962">
            <v>1660</v>
          </cell>
          <cell r="H1962">
            <v>1653</v>
          </cell>
          <cell r="I1962">
            <v>145729</v>
          </cell>
          <cell r="J1962">
            <v>243262137.25</v>
          </cell>
          <cell r="K1962">
            <v>44816</v>
          </cell>
          <cell r="L1962">
            <v>5374</v>
          </cell>
        </row>
      </sheetData>
      <sheetData sheetId="14"/>
      <sheetData sheetId="15">
        <row r="1">
          <cell r="A1" t="str">
            <v>INDEX</v>
          </cell>
          <cell r="B1" t="str">
            <v>PREVIOUS CLOSE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GAIN/LOSS</v>
          </cell>
        </row>
        <row r="2">
          <cell r="A2" t="str">
            <v>Nifty 50</v>
          </cell>
          <cell r="B2">
            <v>17833.349999999999</v>
          </cell>
          <cell r="C2">
            <v>17890.849999999999</v>
          </cell>
          <cell r="D2">
            <v>17980.55</v>
          </cell>
          <cell r="E2">
            <v>17889.150000000001</v>
          </cell>
          <cell r="F2">
            <v>17936.349999999999</v>
          </cell>
          <cell r="G2">
            <v>103</v>
          </cell>
        </row>
        <row r="3">
          <cell r="A3" t="str">
            <v>NIFTY50 EQL Wgt</v>
          </cell>
          <cell r="B3">
            <v>20473.900000000001</v>
          </cell>
          <cell r="C3">
            <v>20548.55</v>
          </cell>
          <cell r="D3">
            <v>20634.150000000001</v>
          </cell>
          <cell r="E3">
            <v>20541.55</v>
          </cell>
          <cell r="F3">
            <v>20599.650000000001</v>
          </cell>
          <cell r="G3">
            <v>125.75</v>
          </cell>
        </row>
        <row r="4">
          <cell r="A4" t="str">
            <v>NIFTY100 EQL Wgt</v>
          </cell>
          <cell r="B4">
            <v>21196.65</v>
          </cell>
          <cell r="C4">
            <v>21276.3</v>
          </cell>
          <cell r="D4">
            <v>21389.35</v>
          </cell>
          <cell r="E4">
            <v>21267.55</v>
          </cell>
          <cell r="F4">
            <v>21371.8</v>
          </cell>
          <cell r="G4">
            <v>175.15</v>
          </cell>
        </row>
        <row r="5">
          <cell r="A5" t="str">
            <v>NIFTY100 LowVol30</v>
          </cell>
          <cell r="B5">
            <v>13278.95</v>
          </cell>
          <cell r="C5">
            <v>13310.7</v>
          </cell>
          <cell r="D5">
            <v>13376.45</v>
          </cell>
          <cell r="E5">
            <v>13309.4</v>
          </cell>
          <cell r="F5">
            <v>13352.8</v>
          </cell>
          <cell r="G5">
            <v>73.849999999999994</v>
          </cell>
        </row>
        <row r="6">
          <cell r="A6" t="str">
            <v>NIFTY Alpha 50</v>
          </cell>
          <cell r="B6">
            <v>31208.55</v>
          </cell>
          <cell r="C6">
            <v>31392.3</v>
          </cell>
          <cell r="D6">
            <v>31639.95</v>
          </cell>
          <cell r="E6">
            <v>31363.85</v>
          </cell>
          <cell r="F6">
            <v>31596.9</v>
          </cell>
          <cell r="G6">
            <v>388.35</v>
          </cell>
        </row>
        <row r="7">
          <cell r="A7" t="str">
            <v>NIFTY MIDCAP 150</v>
          </cell>
          <cell r="B7">
            <v>12129.45</v>
          </cell>
          <cell r="C7">
            <v>12184</v>
          </cell>
          <cell r="D7">
            <v>12242.25</v>
          </cell>
          <cell r="E7">
            <v>12173.25</v>
          </cell>
          <cell r="F7">
            <v>12228.05</v>
          </cell>
          <cell r="G7">
            <v>98.6</v>
          </cell>
        </row>
        <row r="8">
          <cell r="A8" t="str">
            <v>NIFTY SMLCAP 50</v>
          </cell>
          <cell r="B8">
            <v>4528.7</v>
          </cell>
          <cell r="C8">
            <v>4559.3500000000004</v>
          </cell>
          <cell r="D8">
            <v>4591.1000000000004</v>
          </cell>
          <cell r="E8">
            <v>4551.45</v>
          </cell>
          <cell r="F8">
            <v>4581.7</v>
          </cell>
          <cell r="G8">
            <v>53</v>
          </cell>
        </row>
        <row r="9">
          <cell r="A9" t="str">
            <v>NIFTY SMLCAP 250</v>
          </cell>
          <cell r="B9">
            <v>9581.65</v>
          </cell>
          <cell r="C9">
            <v>9644.15</v>
          </cell>
          <cell r="D9">
            <v>9686.2999999999993</v>
          </cell>
          <cell r="E9">
            <v>9638.2000000000007</v>
          </cell>
          <cell r="F9">
            <v>9672.35</v>
          </cell>
          <cell r="G9">
            <v>90.7</v>
          </cell>
        </row>
        <row r="10">
          <cell r="A10" t="str">
            <v>NIFTY MIDSML 400</v>
          </cell>
          <cell r="B10">
            <v>11215.2</v>
          </cell>
          <cell r="C10">
            <v>11272.6</v>
          </cell>
          <cell r="D10">
            <v>11320.55</v>
          </cell>
          <cell r="E10">
            <v>11265.4</v>
          </cell>
          <cell r="F10">
            <v>11311</v>
          </cell>
          <cell r="G10">
            <v>95.8</v>
          </cell>
        </row>
        <row r="11">
          <cell r="A11" t="str">
            <v>NIFTY200 QUALTY30</v>
          </cell>
          <cell r="B11">
            <v>14732.75</v>
          </cell>
          <cell r="C11">
            <v>14795.4</v>
          </cell>
          <cell r="D11">
            <v>14862.1</v>
          </cell>
          <cell r="E11">
            <v>14782.55</v>
          </cell>
          <cell r="F11">
            <v>14819.7</v>
          </cell>
          <cell r="G11">
            <v>86.95</v>
          </cell>
        </row>
        <row r="12">
          <cell r="A12" t="str">
            <v>Nifty FinSrv25 50</v>
          </cell>
          <cell r="B12">
            <v>17993.8</v>
          </cell>
          <cell r="C12">
            <v>18039.7</v>
          </cell>
          <cell r="D12">
            <v>18100.5</v>
          </cell>
          <cell r="E12">
            <v>17980.45</v>
          </cell>
          <cell r="F12">
            <v>18061</v>
          </cell>
          <cell r="G12">
            <v>67.2</v>
          </cell>
        </row>
        <row r="13">
          <cell r="A13" t="str">
            <v>NIFTY AlphaLowVol</v>
          </cell>
          <cell r="B13">
            <v>17053.2</v>
          </cell>
          <cell r="C13">
            <v>17102.05</v>
          </cell>
          <cell r="D13">
            <v>17220.349999999999</v>
          </cell>
          <cell r="E13">
            <v>17095.95</v>
          </cell>
          <cell r="F13">
            <v>17190.650000000001</v>
          </cell>
          <cell r="G13">
            <v>137.44999999999999</v>
          </cell>
        </row>
        <row r="14">
          <cell r="A14" t="str">
            <v>Nifty200Momentm30</v>
          </cell>
          <cell r="B14">
            <v>19692.95</v>
          </cell>
          <cell r="C14">
            <v>19777.349999999999</v>
          </cell>
          <cell r="D14">
            <v>19897.400000000001</v>
          </cell>
          <cell r="E14">
            <v>19762.75</v>
          </cell>
          <cell r="F14">
            <v>19874.7</v>
          </cell>
          <cell r="G14">
            <v>181.75</v>
          </cell>
        </row>
        <row r="15">
          <cell r="A15" t="str">
            <v>Nifty100ESGSecLdr</v>
          </cell>
          <cell r="B15">
            <v>2959.2</v>
          </cell>
          <cell r="C15">
            <v>2967.8</v>
          </cell>
          <cell r="D15">
            <v>2985.9</v>
          </cell>
          <cell r="E15">
            <v>2967.15</v>
          </cell>
          <cell r="F15">
            <v>2979.25</v>
          </cell>
          <cell r="G15">
            <v>20.05</v>
          </cell>
        </row>
        <row r="16">
          <cell r="A16" t="str">
            <v>NIFTY100 ESG</v>
          </cell>
          <cell r="B16">
            <v>3512</v>
          </cell>
          <cell r="C16">
            <v>3526</v>
          </cell>
          <cell r="D16">
            <v>3550.55</v>
          </cell>
          <cell r="E16">
            <v>3525.15</v>
          </cell>
          <cell r="F16">
            <v>3544.7</v>
          </cell>
          <cell r="G16">
            <v>32.700000000000003</v>
          </cell>
        </row>
        <row r="17">
          <cell r="A17" t="str">
            <v>NIFTY M150 QLTY50</v>
          </cell>
          <cell r="B17">
            <v>17291.150000000001</v>
          </cell>
          <cell r="C17">
            <v>17374.8</v>
          </cell>
          <cell r="D17">
            <v>17452.599999999999</v>
          </cell>
          <cell r="E17">
            <v>17329.45</v>
          </cell>
          <cell r="F17">
            <v>17421.5</v>
          </cell>
          <cell r="G17">
            <v>130.35</v>
          </cell>
        </row>
        <row r="18">
          <cell r="A18" t="str">
            <v>NIFTY INDIA MFG</v>
          </cell>
          <cell r="B18">
            <v>8458.9500000000007</v>
          </cell>
          <cell r="C18">
            <v>8488.0499999999993</v>
          </cell>
          <cell r="D18">
            <v>8538.9</v>
          </cell>
          <cell r="E18">
            <v>8485.9</v>
          </cell>
          <cell r="F18">
            <v>8531.65</v>
          </cell>
          <cell r="G18">
            <v>72.7</v>
          </cell>
        </row>
        <row r="19">
          <cell r="A19" t="str">
            <v>Nifty IT</v>
          </cell>
          <cell r="B19">
            <v>28724</v>
          </cell>
          <cell r="C19">
            <v>28975.9</v>
          </cell>
          <cell r="D19">
            <v>29296.2</v>
          </cell>
          <cell r="E19">
            <v>28932.05</v>
          </cell>
          <cell r="F19">
            <v>29131.200000000001</v>
          </cell>
          <cell r="G19">
            <v>407.2</v>
          </cell>
        </row>
        <row r="20">
          <cell r="A20" t="str">
            <v>Nifty Next 50</v>
          </cell>
          <cell r="B20">
            <v>44109.95</v>
          </cell>
          <cell r="C20">
            <v>44268.7</v>
          </cell>
          <cell r="D20">
            <v>44677.65</v>
          </cell>
          <cell r="E20">
            <v>44245.599999999999</v>
          </cell>
          <cell r="F20">
            <v>44635.65</v>
          </cell>
          <cell r="G20">
            <v>525.70000000000005</v>
          </cell>
        </row>
        <row r="21">
          <cell r="A21" t="str">
            <v>Nifty Bank</v>
          </cell>
          <cell r="B21">
            <v>40415.699999999997</v>
          </cell>
          <cell r="C21">
            <v>40540.449999999997</v>
          </cell>
          <cell r="D21">
            <v>40684.9</v>
          </cell>
          <cell r="E21">
            <v>40377.9</v>
          </cell>
          <cell r="F21">
            <v>40574</v>
          </cell>
          <cell r="G21">
            <v>158.30000000000001</v>
          </cell>
        </row>
        <row r="22">
          <cell r="A22" t="str">
            <v>NIFTY MIDCAP 100</v>
          </cell>
          <cell r="B22">
            <v>32035.9</v>
          </cell>
          <cell r="C22">
            <v>32181.8</v>
          </cell>
          <cell r="D22">
            <v>32382.3</v>
          </cell>
          <cell r="E22">
            <v>32148.95</v>
          </cell>
          <cell r="F22">
            <v>32345.45</v>
          </cell>
          <cell r="G22">
            <v>309.55</v>
          </cell>
        </row>
        <row r="23">
          <cell r="A23" t="str">
            <v>Nifty 500</v>
          </cell>
          <cell r="B23">
            <v>15467.4</v>
          </cell>
          <cell r="C23">
            <v>15524.7</v>
          </cell>
          <cell r="D23">
            <v>15600.15</v>
          </cell>
          <cell r="E23">
            <v>15522.4</v>
          </cell>
          <cell r="F23">
            <v>15577.4</v>
          </cell>
          <cell r="G23">
            <v>110</v>
          </cell>
        </row>
        <row r="24">
          <cell r="A24" t="str">
            <v>Nifty 100</v>
          </cell>
          <cell r="B24">
            <v>18198.099999999999</v>
          </cell>
          <cell r="C24">
            <v>18257.849999999999</v>
          </cell>
          <cell r="D24">
            <v>18352.8</v>
          </cell>
          <cell r="E24">
            <v>18255.55</v>
          </cell>
          <cell r="F24">
            <v>18319.8</v>
          </cell>
          <cell r="G24">
            <v>121.7</v>
          </cell>
        </row>
        <row r="25">
          <cell r="A25" t="str">
            <v>Nifty Midcap 50</v>
          </cell>
          <cell r="B25">
            <v>8735.6</v>
          </cell>
          <cell r="C25">
            <v>8769.6</v>
          </cell>
          <cell r="D25">
            <v>8827.7999999999993</v>
          </cell>
          <cell r="E25">
            <v>8760.5499999999993</v>
          </cell>
          <cell r="F25">
            <v>8821.0499999999993</v>
          </cell>
          <cell r="G25">
            <v>85.45</v>
          </cell>
        </row>
        <row r="26">
          <cell r="A26" t="str">
            <v>Nifty Realty</v>
          </cell>
          <cell r="B26">
            <v>470.05</v>
          </cell>
          <cell r="C26">
            <v>473.7</v>
          </cell>
          <cell r="D26">
            <v>481.75</v>
          </cell>
          <cell r="E26">
            <v>470.8</v>
          </cell>
          <cell r="F26">
            <v>480.4</v>
          </cell>
          <cell r="G26">
            <v>10.35</v>
          </cell>
        </row>
        <row r="27">
          <cell r="A27" t="str">
            <v>Nifty Infra</v>
          </cell>
          <cell r="B27">
            <v>5205.25</v>
          </cell>
          <cell r="C27">
            <v>5215.6499999999996</v>
          </cell>
          <cell r="D27">
            <v>5263.55</v>
          </cell>
          <cell r="E27">
            <v>5212.7</v>
          </cell>
          <cell r="F27">
            <v>5256.75</v>
          </cell>
          <cell r="G27">
            <v>51.5</v>
          </cell>
        </row>
        <row r="28">
          <cell r="A28" t="str">
            <v>Nifty Energy</v>
          </cell>
          <cell r="B28">
            <v>27692.95</v>
          </cell>
          <cell r="C28">
            <v>27752.25</v>
          </cell>
          <cell r="D28">
            <v>27983.65</v>
          </cell>
          <cell r="E28">
            <v>27714.799999999999</v>
          </cell>
          <cell r="F28">
            <v>27946.6</v>
          </cell>
          <cell r="G28">
            <v>253.65</v>
          </cell>
        </row>
        <row r="29">
          <cell r="A29" t="str">
            <v>Nifty FMCG</v>
          </cell>
          <cell r="B29">
            <v>43837.7</v>
          </cell>
          <cell r="C29">
            <v>43968.1</v>
          </cell>
          <cell r="D29">
            <v>44069.3</v>
          </cell>
          <cell r="E29">
            <v>43863.75</v>
          </cell>
          <cell r="F29">
            <v>43921.85</v>
          </cell>
          <cell r="G29">
            <v>84.15</v>
          </cell>
        </row>
        <row r="30">
          <cell r="A30" t="str">
            <v>Nifty MNC</v>
          </cell>
          <cell r="B30">
            <v>19744.349999999999</v>
          </cell>
          <cell r="C30">
            <v>19787.95</v>
          </cell>
          <cell r="D30">
            <v>19879.8</v>
          </cell>
          <cell r="E30">
            <v>19758.45</v>
          </cell>
          <cell r="F30">
            <v>19843.55</v>
          </cell>
          <cell r="G30">
            <v>99.2</v>
          </cell>
        </row>
        <row r="31">
          <cell r="A31" t="str">
            <v>Nifty Pharma</v>
          </cell>
          <cell r="B31">
            <v>12689.3</v>
          </cell>
          <cell r="C31">
            <v>12707.85</v>
          </cell>
          <cell r="D31">
            <v>12759.75</v>
          </cell>
          <cell r="E31">
            <v>12695.1</v>
          </cell>
          <cell r="F31">
            <v>12715.25</v>
          </cell>
          <cell r="G31">
            <v>25.95</v>
          </cell>
        </row>
        <row r="32">
          <cell r="A32" t="str">
            <v>Nifty PSE</v>
          </cell>
          <cell r="B32">
            <v>4269.2</v>
          </cell>
          <cell r="C32">
            <v>4286.6499999999996</v>
          </cell>
          <cell r="D32">
            <v>4299.8</v>
          </cell>
          <cell r="E32">
            <v>4268.1499999999996</v>
          </cell>
          <cell r="F32">
            <v>4296.7</v>
          </cell>
          <cell r="G32">
            <v>27.5</v>
          </cell>
        </row>
        <row r="33">
          <cell r="A33" t="str">
            <v>Nifty PSU Bank</v>
          </cell>
          <cell r="B33">
            <v>3134.6</v>
          </cell>
          <cell r="C33">
            <v>3153.75</v>
          </cell>
          <cell r="D33">
            <v>3185.3</v>
          </cell>
          <cell r="E33">
            <v>3134.9</v>
          </cell>
          <cell r="F33">
            <v>3172.85</v>
          </cell>
          <cell r="G33">
            <v>38.25</v>
          </cell>
        </row>
        <row r="34">
          <cell r="A34" t="str">
            <v>Nifty Serv Sector</v>
          </cell>
          <cell r="B34">
            <v>24566.65</v>
          </cell>
          <cell r="C34">
            <v>24665.05</v>
          </cell>
          <cell r="D34">
            <v>24772.95</v>
          </cell>
          <cell r="E34">
            <v>24646.55</v>
          </cell>
          <cell r="F34">
            <v>24720.65</v>
          </cell>
          <cell r="G34">
            <v>154</v>
          </cell>
        </row>
        <row r="35">
          <cell r="A35" t="str">
            <v>India VIX</v>
          </cell>
          <cell r="B35">
            <v>17.717500000000001</v>
          </cell>
          <cell r="C35">
            <v>17.717500000000001</v>
          </cell>
          <cell r="D35">
            <v>18.3825</v>
          </cell>
          <cell r="E35">
            <v>16.392499999999998</v>
          </cell>
          <cell r="F35">
            <v>17.9375</v>
          </cell>
          <cell r="G35">
            <v>0.22</v>
          </cell>
        </row>
        <row r="36">
          <cell r="A36" t="str">
            <v>Nifty Auto</v>
          </cell>
          <cell r="B36">
            <v>13219.6</v>
          </cell>
          <cell r="C36">
            <v>13259.15</v>
          </cell>
          <cell r="D36">
            <v>13316.45</v>
          </cell>
          <cell r="E36">
            <v>13243.65</v>
          </cell>
          <cell r="F36">
            <v>13256.1</v>
          </cell>
          <cell r="G36">
            <v>36.5</v>
          </cell>
        </row>
        <row r="37">
          <cell r="A37" t="str">
            <v>Nifty Metal</v>
          </cell>
          <cell r="B37">
            <v>6025.3</v>
          </cell>
          <cell r="C37">
            <v>6065.85</v>
          </cell>
          <cell r="D37">
            <v>6091.3</v>
          </cell>
          <cell r="E37">
            <v>6051.8</v>
          </cell>
          <cell r="F37">
            <v>6080.95</v>
          </cell>
          <cell r="G37">
            <v>55.65</v>
          </cell>
        </row>
        <row r="38">
          <cell r="A38" t="str">
            <v>Nifty Media</v>
          </cell>
          <cell r="B38">
            <v>2148.1</v>
          </cell>
          <cell r="C38">
            <v>2177.5500000000002</v>
          </cell>
          <cell r="D38">
            <v>2203.85</v>
          </cell>
          <cell r="E38">
            <v>2170.15</v>
          </cell>
          <cell r="F38">
            <v>2190.65</v>
          </cell>
          <cell r="G38">
            <v>42.55</v>
          </cell>
        </row>
        <row r="39">
          <cell r="A39" t="str">
            <v>NIFTY SMLCAP 100</v>
          </cell>
          <cell r="B39">
            <v>9936.35</v>
          </cell>
          <cell r="C39">
            <v>10012.15</v>
          </cell>
          <cell r="D39">
            <v>10080.049999999999</v>
          </cell>
          <cell r="E39">
            <v>9999.9500000000007</v>
          </cell>
          <cell r="F39">
            <v>10068.35</v>
          </cell>
          <cell r="G39">
            <v>132</v>
          </cell>
        </row>
        <row r="40">
          <cell r="A40" t="str">
            <v>Nifty 200</v>
          </cell>
          <cell r="B40">
            <v>9547.15</v>
          </cell>
          <cell r="C40">
            <v>9580.15</v>
          </cell>
          <cell r="D40">
            <v>9629.2000000000007</v>
          </cell>
          <cell r="E40">
            <v>9578.75</v>
          </cell>
          <cell r="F40">
            <v>9614.9</v>
          </cell>
          <cell r="G40">
            <v>67.75</v>
          </cell>
        </row>
        <row r="41">
          <cell r="A41" t="str">
            <v>Nifty Div Opps 50</v>
          </cell>
          <cell r="B41">
            <v>3718.2</v>
          </cell>
          <cell r="C41">
            <v>3734.1</v>
          </cell>
          <cell r="D41">
            <v>3752.6</v>
          </cell>
          <cell r="E41">
            <v>3732.55</v>
          </cell>
          <cell r="F41">
            <v>3741.55</v>
          </cell>
          <cell r="G41">
            <v>23.35</v>
          </cell>
        </row>
        <row r="42">
          <cell r="A42" t="str">
            <v>Nifty Commodities</v>
          </cell>
          <cell r="B42">
            <v>5892.2</v>
          </cell>
          <cell r="C42">
            <v>5917.4</v>
          </cell>
          <cell r="D42">
            <v>5972</v>
          </cell>
          <cell r="E42">
            <v>5910.25</v>
          </cell>
          <cell r="F42">
            <v>5967.75</v>
          </cell>
          <cell r="G42">
            <v>75.55</v>
          </cell>
        </row>
        <row r="43">
          <cell r="A43" t="str">
            <v>Nifty Consumption</v>
          </cell>
          <cell r="B43">
            <v>7951.6</v>
          </cell>
          <cell r="C43">
            <v>7972.25</v>
          </cell>
          <cell r="D43">
            <v>8005.9</v>
          </cell>
          <cell r="E43">
            <v>7967.25</v>
          </cell>
          <cell r="F43">
            <v>7996.95</v>
          </cell>
          <cell r="G43">
            <v>45.35</v>
          </cell>
        </row>
        <row r="44">
          <cell r="A44" t="str">
            <v>Nifty Fin Service</v>
          </cell>
          <cell r="B44">
            <v>18383.95</v>
          </cell>
          <cell r="C44">
            <v>18427.400000000001</v>
          </cell>
          <cell r="D44">
            <v>18494.5</v>
          </cell>
          <cell r="E44">
            <v>18360.150000000001</v>
          </cell>
          <cell r="F44">
            <v>18437.599999999999</v>
          </cell>
          <cell r="G44">
            <v>53.65</v>
          </cell>
        </row>
        <row r="45">
          <cell r="A45" t="str">
            <v>Nifty50 Div Point</v>
          </cell>
          <cell r="B45">
            <v>157.72999999999999</v>
          </cell>
          <cell r="C45">
            <v>157.72999999999999</v>
          </cell>
          <cell r="D45">
            <v>157.72999999999999</v>
          </cell>
          <cell r="E45">
            <v>157.72999999999999</v>
          </cell>
          <cell r="F45">
            <v>157.72999999999999</v>
          </cell>
          <cell r="G45">
            <v>0</v>
          </cell>
        </row>
        <row r="46">
          <cell r="A46" t="str">
            <v>Nifty100 Liq 15</v>
          </cell>
          <cell r="B46">
            <v>4560.3</v>
          </cell>
          <cell r="C46">
            <v>4579.6000000000004</v>
          </cell>
          <cell r="D46">
            <v>4610.55</v>
          </cell>
          <cell r="E46">
            <v>4574.8999999999996</v>
          </cell>
          <cell r="F46">
            <v>4600.95</v>
          </cell>
          <cell r="G46">
            <v>40.65</v>
          </cell>
        </row>
        <row r="47">
          <cell r="A47" t="str">
            <v>Nifty CPSE</v>
          </cell>
          <cell r="B47">
            <v>2737.55</v>
          </cell>
          <cell r="C47">
            <v>2750.95</v>
          </cell>
          <cell r="D47">
            <v>2757.35</v>
          </cell>
          <cell r="E47">
            <v>2723.2</v>
          </cell>
          <cell r="F47">
            <v>2740.6</v>
          </cell>
          <cell r="G47">
            <v>3.05</v>
          </cell>
        </row>
        <row r="48">
          <cell r="A48" t="str">
            <v>Nifty GrowSect 15</v>
          </cell>
          <cell r="B48">
            <v>8767</v>
          </cell>
          <cell r="C48">
            <v>8786.0499999999993</v>
          </cell>
          <cell r="D48">
            <v>8807.85</v>
          </cell>
          <cell r="E48">
            <v>8767.0499999999993</v>
          </cell>
          <cell r="F48">
            <v>8778.15</v>
          </cell>
          <cell r="G48">
            <v>11.15</v>
          </cell>
        </row>
        <row r="49">
          <cell r="A49" t="str">
            <v>Nifty50 PR 2x Lev</v>
          </cell>
          <cell r="B49">
            <v>8837.4</v>
          </cell>
          <cell r="C49">
            <v>8890.6</v>
          </cell>
          <cell r="D49">
            <v>8979.1</v>
          </cell>
          <cell r="E49">
            <v>8889.0499999999993</v>
          </cell>
          <cell r="F49">
            <v>8935.65</v>
          </cell>
          <cell r="G49">
            <v>98.25</v>
          </cell>
        </row>
        <row r="50">
          <cell r="A50" t="str">
            <v>Nifty50 PR 1x Inv</v>
          </cell>
          <cell r="B50">
            <v>249.9</v>
          </cell>
          <cell r="C50">
            <v>249.2</v>
          </cell>
          <cell r="D50">
            <v>249.2</v>
          </cell>
          <cell r="E50">
            <v>247.95</v>
          </cell>
          <cell r="F50">
            <v>248.55</v>
          </cell>
          <cell r="G50">
            <v>-1.35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3" t="s">
        <v>16</v>
      </c>
      <c r="B9" s="425" t="s">
        <v>17</v>
      </c>
      <c r="C9" s="425" t="s">
        <v>18</v>
      </c>
      <c r="D9" s="425" t="s">
        <v>19</v>
      </c>
      <c r="E9" s="23" t="s">
        <v>20</v>
      </c>
      <c r="F9" s="23" t="s">
        <v>21</v>
      </c>
      <c r="G9" s="420" t="s">
        <v>22</v>
      </c>
      <c r="H9" s="421"/>
      <c r="I9" s="422"/>
      <c r="J9" s="420" t="s">
        <v>23</v>
      </c>
      <c r="K9" s="421"/>
      <c r="L9" s="422"/>
      <c r="M9" s="23"/>
      <c r="N9" s="24"/>
      <c r="O9" s="24"/>
      <c r="P9" s="24"/>
    </row>
    <row r="10" spans="1:16" ht="59.25" customHeight="1">
      <c r="A10" s="424"/>
      <c r="B10" s="426"/>
      <c r="C10" s="426"/>
      <c r="D10" s="42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17964.349999999999</v>
      </c>
      <c r="F11" s="32">
        <v>17953.616666666665</v>
      </c>
      <c r="G11" s="33">
        <v>17882.833333333328</v>
      </c>
      <c r="H11" s="33">
        <v>17801.316666666662</v>
      </c>
      <c r="I11" s="33">
        <v>17730.533333333326</v>
      </c>
      <c r="J11" s="33">
        <v>18035.133333333331</v>
      </c>
      <c r="K11" s="33">
        <v>18105.916666666664</v>
      </c>
      <c r="L11" s="33">
        <v>18187.433333333334</v>
      </c>
      <c r="M11" s="34">
        <v>18024.400000000001</v>
      </c>
      <c r="N11" s="34">
        <v>17872.099999999999</v>
      </c>
      <c r="O11" s="35">
        <v>14462500</v>
      </c>
      <c r="P11" s="36">
        <v>2.4949594095156426E-2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40673.699999999997</v>
      </c>
      <c r="F12" s="37">
        <v>40634.333333333336</v>
      </c>
      <c r="G12" s="38">
        <v>40498.666666666672</v>
      </c>
      <c r="H12" s="38">
        <v>40323.633333333339</v>
      </c>
      <c r="I12" s="38">
        <v>40187.966666666674</v>
      </c>
      <c r="J12" s="38">
        <v>40809.366666666669</v>
      </c>
      <c r="K12" s="38">
        <v>40945.03333333334</v>
      </c>
      <c r="L12" s="38">
        <v>41120.066666666666</v>
      </c>
      <c r="M12" s="28">
        <v>40770</v>
      </c>
      <c r="N12" s="28">
        <v>40459.300000000003</v>
      </c>
      <c r="O12" s="39">
        <v>2503050</v>
      </c>
      <c r="P12" s="40">
        <v>9.6098579193094613E-3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18493.7</v>
      </c>
      <c r="F13" s="37">
        <v>18487.516666666666</v>
      </c>
      <c r="G13" s="38">
        <v>18416.183333333334</v>
      </c>
      <c r="H13" s="38">
        <v>18338.666666666668</v>
      </c>
      <c r="I13" s="38">
        <v>18267.333333333336</v>
      </c>
      <c r="J13" s="38">
        <v>18565.033333333333</v>
      </c>
      <c r="K13" s="38">
        <v>18636.366666666669</v>
      </c>
      <c r="L13" s="38">
        <v>18713.883333333331</v>
      </c>
      <c r="M13" s="28">
        <v>18558.849999999999</v>
      </c>
      <c r="N13" s="28">
        <v>18410</v>
      </c>
      <c r="O13" s="39">
        <v>4720</v>
      </c>
      <c r="P13" s="40">
        <v>-8.4033613445378148E-3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892.1</v>
      </c>
      <c r="F15" s="37">
        <v>884.40000000000009</v>
      </c>
      <c r="G15" s="38">
        <v>870.60000000000014</v>
      </c>
      <c r="H15" s="38">
        <v>849.1</v>
      </c>
      <c r="I15" s="38">
        <v>835.30000000000007</v>
      </c>
      <c r="J15" s="38">
        <v>905.9000000000002</v>
      </c>
      <c r="K15" s="38">
        <v>919.70000000000016</v>
      </c>
      <c r="L15" s="38">
        <v>941.20000000000027</v>
      </c>
      <c r="M15" s="28">
        <v>898.2</v>
      </c>
      <c r="N15" s="28">
        <v>862.9</v>
      </c>
      <c r="O15" s="39">
        <v>3220650</v>
      </c>
      <c r="P15" s="40">
        <v>0.13749624737316121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3348.7</v>
      </c>
      <c r="F16" s="37">
        <v>3346.9166666666665</v>
      </c>
      <c r="G16" s="38">
        <v>3326.833333333333</v>
      </c>
      <c r="H16" s="38">
        <v>3304.9666666666667</v>
      </c>
      <c r="I16" s="38">
        <v>3284.8833333333332</v>
      </c>
      <c r="J16" s="38">
        <v>3368.7833333333328</v>
      </c>
      <c r="K16" s="38">
        <v>3388.8666666666659</v>
      </c>
      <c r="L16" s="38">
        <v>3410.7333333333327</v>
      </c>
      <c r="M16" s="28">
        <v>3367</v>
      </c>
      <c r="N16" s="28">
        <v>3325.05</v>
      </c>
      <c r="O16" s="39">
        <v>1202250</v>
      </c>
      <c r="P16" s="40">
        <v>1.7777777777777778E-2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18258.95</v>
      </c>
      <c r="F17" s="37">
        <v>18304.983333333334</v>
      </c>
      <c r="G17" s="38">
        <v>18174.966666666667</v>
      </c>
      <c r="H17" s="38">
        <v>18090.983333333334</v>
      </c>
      <c r="I17" s="38">
        <v>17960.966666666667</v>
      </c>
      <c r="J17" s="38">
        <v>18388.966666666667</v>
      </c>
      <c r="K17" s="38">
        <v>18518.983333333337</v>
      </c>
      <c r="L17" s="38">
        <v>18602.966666666667</v>
      </c>
      <c r="M17" s="28">
        <v>18435</v>
      </c>
      <c r="N17" s="28">
        <v>18221</v>
      </c>
      <c r="O17" s="39">
        <v>54320</v>
      </c>
      <c r="P17" s="40">
        <v>5.763239875389408E-2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119.35</v>
      </c>
      <c r="F18" s="37">
        <v>118.43333333333334</v>
      </c>
      <c r="G18" s="38">
        <v>116.46666666666667</v>
      </c>
      <c r="H18" s="38">
        <v>113.58333333333333</v>
      </c>
      <c r="I18" s="38">
        <v>111.61666666666666</v>
      </c>
      <c r="J18" s="38">
        <v>121.31666666666668</v>
      </c>
      <c r="K18" s="38">
        <v>123.28333333333335</v>
      </c>
      <c r="L18" s="38">
        <v>126.16666666666669</v>
      </c>
      <c r="M18" s="28">
        <v>120.4</v>
      </c>
      <c r="N18" s="28">
        <v>115.55</v>
      </c>
      <c r="O18" s="39">
        <v>26168400</v>
      </c>
      <c r="P18" s="40">
        <v>6.8342151675485005E-2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325.89999999999998</v>
      </c>
      <c r="F19" s="37">
        <v>326.83333333333331</v>
      </c>
      <c r="G19" s="38">
        <v>323.71666666666664</v>
      </c>
      <c r="H19" s="38">
        <v>321.5333333333333</v>
      </c>
      <c r="I19" s="38">
        <v>318.41666666666663</v>
      </c>
      <c r="J19" s="38">
        <v>329.01666666666665</v>
      </c>
      <c r="K19" s="38">
        <v>332.13333333333333</v>
      </c>
      <c r="L19" s="38">
        <v>334.31666666666666</v>
      </c>
      <c r="M19" s="28">
        <v>329.95</v>
      </c>
      <c r="N19" s="28">
        <v>324.64999999999998</v>
      </c>
      <c r="O19" s="39">
        <v>10301200</v>
      </c>
      <c r="P19" s="40">
        <v>-1.6873449131513649E-2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2516.0500000000002</v>
      </c>
      <c r="F20" s="37">
        <v>2453.6666666666665</v>
      </c>
      <c r="G20" s="38">
        <v>2382.333333333333</v>
      </c>
      <c r="H20" s="38">
        <v>2248.6166666666663</v>
      </c>
      <c r="I20" s="38">
        <v>2177.2833333333328</v>
      </c>
      <c r="J20" s="38">
        <v>2587.3833333333332</v>
      </c>
      <c r="K20" s="38">
        <v>2658.7166666666662</v>
      </c>
      <c r="L20" s="38">
        <v>2792.4333333333334</v>
      </c>
      <c r="M20" s="28">
        <v>2525</v>
      </c>
      <c r="N20" s="28">
        <v>2319.9499999999998</v>
      </c>
      <c r="O20" s="39">
        <v>4237750</v>
      </c>
      <c r="P20" s="40">
        <v>9.5379644588045237E-2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3481.45</v>
      </c>
      <c r="F21" s="37">
        <v>3486.1833333333329</v>
      </c>
      <c r="G21" s="38">
        <v>3465.6666666666661</v>
      </c>
      <c r="H21" s="38">
        <v>3449.8833333333332</v>
      </c>
      <c r="I21" s="38">
        <v>3429.3666666666663</v>
      </c>
      <c r="J21" s="38">
        <v>3501.9666666666658</v>
      </c>
      <c r="K21" s="38">
        <v>3522.4833333333331</v>
      </c>
      <c r="L21" s="38">
        <v>3538.2666666666655</v>
      </c>
      <c r="M21" s="28">
        <v>3506.7</v>
      </c>
      <c r="N21" s="28">
        <v>3470.4</v>
      </c>
      <c r="O21" s="39">
        <v>17167500</v>
      </c>
      <c r="P21" s="40">
        <v>-7.2859744990892532E-3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941.5</v>
      </c>
      <c r="F22" s="37">
        <v>902.0333333333333</v>
      </c>
      <c r="G22" s="38">
        <v>859.36666666666656</v>
      </c>
      <c r="H22" s="38">
        <v>777.23333333333323</v>
      </c>
      <c r="I22" s="38">
        <v>734.56666666666649</v>
      </c>
      <c r="J22" s="38">
        <v>984.16666666666663</v>
      </c>
      <c r="K22" s="38">
        <v>1026.8333333333335</v>
      </c>
      <c r="L22" s="38">
        <v>1108.9666666666667</v>
      </c>
      <c r="M22" s="28">
        <v>944.7</v>
      </c>
      <c r="N22" s="28">
        <v>819.9</v>
      </c>
      <c r="O22" s="39">
        <v>73406250</v>
      </c>
      <c r="P22" s="40">
        <v>-1.413534339483271E-2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3214.95</v>
      </c>
      <c r="F23" s="37">
        <v>3211.4333333333329</v>
      </c>
      <c r="G23" s="38">
        <v>3187.8666666666659</v>
      </c>
      <c r="H23" s="38">
        <v>3160.7833333333328</v>
      </c>
      <c r="I23" s="38">
        <v>3137.2166666666658</v>
      </c>
      <c r="J23" s="38">
        <v>3238.516666666666</v>
      </c>
      <c r="K23" s="38">
        <v>3262.0833333333326</v>
      </c>
      <c r="L23" s="38">
        <v>3289.1666666666661</v>
      </c>
      <c r="M23" s="28">
        <v>3235</v>
      </c>
      <c r="N23" s="28">
        <v>3184.35</v>
      </c>
      <c r="O23" s="39">
        <v>451000</v>
      </c>
      <c r="P23" s="40">
        <v>-1.4423076923076924E-2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548.6</v>
      </c>
      <c r="F24" s="37">
        <v>544.4666666666667</v>
      </c>
      <c r="G24" s="38">
        <v>539.33333333333337</v>
      </c>
      <c r="H24" s="38">
        <v>530.06666666666672</v>
      </c>
      <c r="I24" s="38">
        <v>524.93333333333339</v>
      </c>
      <c r="J24" s="38">
        <v>553.73333333333335</v>
      </c>
      <c r="K24" s="38">
        <v>558.86666666666656</v>
      </c>
      <c r="L24" s="38">
        <v>568.13333333333333</v>
      </c>
      <c r="M24" s="28">
        <v>549.6</v>
      </c>
      <c r="N24" s="28">
        <v>535.20000000000005</v>
      </c>
      <c r="O24" s="39">
        <v>6726000</v>
      </c>
      <c r="P24" s="40">
        <v>2.0858164481525627E-3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476.85</v>
      </c>
      <c r="F25" s="37">
        <v>466.3</v>
      </c>
      <c r="G25" s="38">
        <v>451.70000000000005</v>
      </c>
      <c r="H25" s="38">
        <v>426.55</v>
      </c>
      <c r="I25" s="38">
        <v>411.95000000000005</v>
      </c>
      <c r="J25" s="38">
        <v>491.45000000000005</v>
      </c>
      <c r="K25" s="38">
        <v>506.05000000000007</v>
      </c>
      <c r="L25" s="38">
        <v>531.20000000000005</v>
      </c>
      <c r="M25" s="28">
        <v>480.9</v>
      </c>
      <c r="N25" s="28">
        <v>441.15</v>
      </c>
      <c r="O25" s="39">
        <v>76104000</v>
      </c>
      <c r="P25" s="40">
        <v>-6.4229117790270462E-2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4503</v>
      </c>
      <c r="F26" s="37">
        <v>4494.4333333333334</v>
      </c>
      <c r="G26" s="38">
        <v>4468.5666666666666</v>
      </c>
      <c r="H26" s="38">
        <v>4434.1333333333332</v>
      </c>
      <c r="I26" s="38">
        <v>4408.2666666666664</v>
      </c>
      <c r="J26" s="38">
        <v>4528.8666666666668</v>
      </c>
      <c r="K26" s="38">
        <v>4554.7333333333336</v>
      </c>
      <c r="L26" s="38">
        <v>4589.166666666667</v>
      </c>
      <c r="M26" s="28">
        <v>4520.3</v>
      </c>
      <c r="N26" s="28">
        <v>4460</v>
      </c>
      <c r="O26" s="39">
        <v>1664375</v>
      </c>
      <c r="P26" s="40">
        <v>-6.713912719134651E-3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285.45</v>
      </c>
      <c r="F27" s="37">
        <v>282.06666666666666</v>
      </c>
      <c r="G27" s="38">
        <v>278.23333333333335</v>
      </c>
      <c r="H27" s="38">
        <v>271.01666666666671</v>
      </c>
      <c r="I27" s="38">
        <v>267.18333333333339</v>
      </c>
      <c r="J27" s="38">
        <v>289.2833333333333</v>
      </c>
      <c r="K27" s="38">
        <v>293.11666666666667</v>
      </c>
      <c r="L27" s="38">
        <v>300.33333333333326</v>
      </c>
      <c r="M27" s="28">
        <v>285.89999999999998</v>
      </c>
      <c r="N27" s="28">
        <v>274.85000000000002</v>
      </c>
      <c r="O27" s="39">
        <v>13184500</v>
      </c>
      <c r="P27" s="40">
        <v>0.10404454865181711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165.95</v>
      </c>
      <c r="F28" s="37">
        <v>166.45</v>
      </c>
      <c r="G28" s="38">
        <v>165.04999999999998</v>
      </c>
      <c r="H28" s="38">
        <v>164.15</v>
      </c>
      <c r="I28" s="38">
        <v>162.75</v>
      </c>
      <c r="J28" s="38">
        <v>167.34999999999997</v>
      </c>
      <c r="K28" s="38">
        <v>168.74999999999994</v>
      </c>
      <c r="L28" s="38">
        <v>169.64999999999995</v>
      </c>
      <c r="M28" s="28">
        <v>167.85</v>
      </c>
      <c r="N28" s="28">
        <v>165.55</v>
      </c>
      <c r="O28" s="39">
        <v>49755000</v>
      </c>
      <c r="P28" s="40">
        <v>3.934624697336562E-3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3450.05</v>
      </c>
      <c r="F29" s="37">
        <v>3453.5</v>
      </c>
      <c r="G29" s="38">
        <v>3435.25</v>
      </c>
      <c r="H29" s="38">
        <v>3420.45</v>
      </c>
      <c r="I29" s="38">
        <v>3402.2</v>
      </c>
      <c r="J29" s="38">
        <v>3468.3</v>
      </c>
      <c r="K29" s="38">
        <v>3486.55</v>
      </c>
      <c r="L29" s="38">
        <v>3501.3500000000004</v>
      </c>
      <c r="M29" s="28">
        <v>3471.75</v>
      </c>
      <c r="N29" s="28">
        <v>3438.7</v>
      </c>
      <c r="O29" s="39">
        <v>5540400</v>
      </c>
      <c r="P29" s="40">
        <v>2.751031636863824E-3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2546.5500000000002</v>
      </c>
      <c r="F30" s="37">
        <v>2542.9</v>
      </c>
      <c r="G30" s="38">
        <v>2505.8500000000004</v>
      </c>
      <c r="H30" s="38">
        <v>2465.15</v>
      </c>
      <c r="I30" s="38">
        <v>2428.1000000000004</v>
      </c>
      <c r="J30" s="38">
        <v>2583.6000000000004</v>
      </c>
      <c r="K30" s="38">
        <v>2620.6500000000005</v>
      </c>
      <c r="L30" s="38">
        <v>2661.3500000000004</v>
      </c>
      <c r="M30" s="28">
        <v>2579.9499999999998</v>
      </c>
      <c r="N30" s="28">
        <v>2502.1999999999998</v>
      </c>
      <c r="O30" s="39">
        <v>1620575</v>
      </c>
      <c r="P30" s="40">
        <v>9.5760505764224624E-2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9669.7000000000007</v>
      </c>
      <c r="F31" s="37">
        <v>9550.2666666666682</v>
      </c>
      <c r="G31" s="38">
        <v>9360.5333333333365</v>
      </c>
      <c r="H31" s="38">
        <v>9051.3666666666686</v>
      </c>
      <c r="I31" s="38">
        <v>8861.6333333333369</v>
      </c>
      <c r="J31" s="38">
        <v>9859.4333333333361</v>
      </c>
      <c r="K31" s="38">
        <v>10049.16666666667</v>
      </c>
      <c r="L31" s="38">
        <v>10358.333333333336</v>
      </c>
      <c r="M31" s="28">
        <v>9740</v>
      </c>
      <c r="N31" s="28">
        <v>9241.1</v>
      </c>
      <c r="O31" s="39">
        <v>208050</v>
      </c>
      <c r="P31" s="40">
        <v>0.29505135387488329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662.75</v>
      </c>
      <c r="F32" s="37">
        <v>660.23333333333335</v>
      </c>
      <c r="G32" s="38">
        <v>656.56666666666672</v>
      </c>
      <c r="H32" s="38">
        <v>650.38333333333333</v>
      </c>
      <c r="I32" s="38">
        <v>646.7166666666667</v>
      </c>
      <c r="J32" s="38">
        <v>666.41666666666674</v>
      </c>
      <c r="K32" s="38">
        <v>670.08333333333326</v>
      </c>
      <c r="L32" s="38">
        <v>676.26666666666677</v>
      </c>
      <c r="M32" s="28">
        <v>663.9</v>
      </c>
      <c r="N32" s="28">
        <v>654.04999999999995</v>
      </c>
      <c r="O32" s="39">
        <v>6626000</v>
      </c>
      <c r="P32" s="40">
        <v>-3.5376328432086185E-2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553.85</v>
      </c>
      <c r="F33" s="37">
        <v>551.48333333333346</v>
      </c>
      <c r="G33" s="38">
        <v>546.26666666666688</v>
      </c>
      <c r="H33" s="38">
        <v>538.68333333333339</v>
      </c>
      <c r="I33" s="38">
        <v>533.46666666666681</v>
      </c>
      <c r="J33" s="38">
        <v>559.06666666666695</v>
      </c>
      <c r="K33" s="38">
        <v>564.28333333333342</v>
      </c>
      <c r="L33" s="38">
        <v>571.86666666666702</v>
      </c>
      <c r="M33" s="28">
        <v>556.70000000000005</v>
      </c>
      <c r="N33" s="28">
        <v>543.9</v>
      </c>
      <c r="O33" s="39">
        <v>13335000</v>
      </c>
      <c r="P33" s="40">
        <v>4.5014629754670267E-4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801.4</v>
      </c>
      <c r="F34" s="37">
        <v>798.36666666666667</v>
      </c>
      <c r="G34" s="38">
        <v>790.7833333333333</v>
      </c>
      <c r="H34" s="38">
        <v>780.16666666666663</v>
      </c>
      <c r="I34" s="38">
        <v>772.58333333333326</v>
      </c>
      <c r="J34" s="38">
        <v>808.98333333333335</v>
      </c>
      <c r="K34" s="38">
        <v>816.56666666666661</v>
      </c>
      <c r="L34" s="38">
        <v>827.18333333333339</v>
      </c>
      <c r="M34" s="28">
        <v>805.95</v>
      </c>
      <c r="N34" s="28">
        <v>787.75</v>
      </c>
      <c r="O34" s="39">
        <v>43326000</v>
      </c>
      <c r="P34" s="40">
        <v>-3.7841439040639573E-2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3866.75</v>
      </c>
      <c r="F35" s="37">
        <v>3852.0666666666671</v>
      </c>
      <c r="G35" s="38">
        <v>3827.733333333334</v>
      </c>
      <c r="H35" s="38">
        <v>3788.7166666666672</v>
      </c>
      <c r="I35" s="38">
        <v>3764.3833333333341</v>
      </c>
      <c r="J35" s="38">
        <v>3891.0833333333339</v>
      </c>
      <c r="K35" s="38">
        <v>3915.416666666667</v>
      </c>
      <c r="L35" s="38">
        <v>3954.4333333333338</v>
      </c>
      <c r="M35" s="28">
        <v>3876.4</v>
      </c>
      <c r="N35" s="28">
        <v>3813.05</v>
      </c>
      <c r="O35" s="39">
        <v>3136750</v>
      </c>
      <c r="P35" s="40">
        <v>1.9964861843156045E-3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17214.75</v>
      </c>
      <c r="F36" s="37">
        <v>17260.516666666666</v>
      </c>
      <c r="G36" s="38">
        <v>17084.183333333334</v>
      </c>
      <c r="H36" s="38">
        <v>16953.616666666669</v>
      </c>
      <c r="I36" s="38">
        <v>16777.283333333336</v>
      </c>
      <c r="J36" s="38">
        <v>17391.083333333332</v>
      </c>
      <c r="K36" s="38">
        <v>17567.416666666668</v>
      </c>
      <c r="L36" s="38">
        <v>17697.98333333333</v>
      </c>
      <c r="M36" s="28">
        <v>17436.849999999999</v>
      </c>
      <c r="N36" s="28">
        <v>17129.95</v>
      </c>
      <c r="O36" s="39">
        <v>976600</v>
      </c>
      <c r="P36" s="40">
        <v>7.6795854236727495E-2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7328.7</v>
      </c>
      <c r="F37" s="37">
        <v>7300.166666666667</v>
      </c>
      <c r="G37" s="38">
        <v>7241.8333333333339</v>
      </c>
      <c r="H37" s="38">
        <v>7154.9666666666672</v>
      </c>
      <c r="I37" s="38">
        <v>7096.6333333333341</v>
      </c>
      <c r="J37" s="38">
        <v>7387.0333333333338</v>
      </c>
      <c r="K37" s="38">
        <v>7445.3666666666677</v>
      </c>
      <c r="L37" s="38">
        <v>7532.2333333333336</v>
      </c>
      <c r="M37" s="28">
        <v>7358.5</v>
      </c>
      <c r="N37" s="28">
        <v>7213.3</v>
      </c>
      <c r="O37" s="39">
        <v>4606875</v>
      </c>
      <c r="P37" s="40">
        <v>-1.7566775070640295E-2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2006.4</v>
      </c>
      <c r="F38" s="37">
        <v>2017.8166666666666</v>
      </c>
      <c r="G38" s="38">
        <v>1988.5833333333333</v>
      </c>
      <c r="H38" s="38">
        <v>1970.7666666666667</v>
      </c>
      <c r="I38" s="38">
        <v>1941.5333333333333</v>
      </c>
      <c r="J38" s="38">
        <v>2035.6333333333332</v>
      </c>
      <c r="K38" s="38">
        <v>2064.8666666666668</v>
      </c>
      <c r="L38" s="38">
        <v>2082.6833333333334</v>
      </c>
      <c r="M38" s="28">
        <v>2047.05</v>
      </c>
      <c r="N38" s="28">
        <v>2000</v>
      </c>
      <c r="O38" s="39">
        <v>2947500</v>
      </c>
      <c r="P38" s="40">
        <v>4.1777118015056729E-2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378.7</v>
      </c>
      <c r="F39" s="37">
        <v>379.0333333333333</v>
      </c>
      <c r="G39" s="38">
        <v>376.11666666666662</v>
      </c>
      <c r="H39" s="38">
        <v>373.5333333333333</v>
      </c>
      <c r="I39" s="38">
        <v>370.61666666666662</v>
      </c>
      <c r="J39" s="38">
        <v>381.61666666666662</v>
      </c>
      <c r="K39" s="38">
        <v>384.53333333333336</v>
      </c>
      <c r="L39" s="38">
        <v>387.11666666666662</v>
      </c>
      <c r="M39" s="28">
        <v>381.95</v>
      </c>
      <c r="N39" s="28">
        <v>376.45</v>
      </c>
      <c r="O39" s="39">
        <v>7686400</v>
      </c>
      <c r="P39" s="40">
        <v>-3.3195020746887966E-3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290.25</v>
      </c>
      <c r="F40" s="37">
        <v>292.09999999999997</v>
      </c>
      <c r="G40" s="38">
        <v>287.59999999999991</v>
      </c>
      <c r="H40" s="38">
        <v>284.94999999999993</v>
      </c>
      <c r="I40" s="38">
        <v>280.44999999999987</v>
      </c>
      <c r="J40" s="38">
        <v>294.74999999999994</v>
      </c>
      <c r="K40" s="38">
        <v>299.25000000000006</v>
      </c>
      <c r="L40" s="38">
        <v>301.89999999999998</v>
      </c>
      <c r="M40" s="28">
        <v>296.60000000000002</v>
      </c>
      <c r="N40" s="28">
        <v>289.45</v>
      </c>
      <c r="O40" s="39">
        <v>29869200</v>
      </c>
      <c r="P40" s="40">
        <v>1.9162265078000246E-2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139.6</v>
      </c>
      <c r="F41" s="37">
        <v>139.61666666666667</v>
      </c>
      <c r="G41" s="38">
        <v>138.83333333333334</v>
      </c>
      <c r="H41" s="38">
        <v>138.06666666666666</v>
      </c>
      <c r="I41" s="38">
        <v>137.28333333333333</v>
      </c>
      <c r="J41" s="38">
        <v>140.38333333333335</v>
      </c>
      <c r="K41" s="38">
        <v>141.16666666666666</v>
      </c>
      <c r="L41" s="38">
        <v>141.93333333333337</v>
      </c>
      <c r="M41" s="28">
        <v>140.4</v>
      </c>
      <c r="N41" s="28">
        <v>138.85</v>
      </c>
      <c r="O41" s="39">
        <v>91458900</v>
      </c>
      <c r="P41" s="40">
        <v>-1.0381060893784023E-2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1923.45</v>
      </c>
      <c r="F42" s="37">
        <v>1923.1666666666667</v>
      </c>
      <c r="G42" s="38">
        <v>1910.5833333333335</v>
      </c>
      <c r="H42" s="38">
        <v>1897.7166666666667</v>
      </c>
      <c r="I42" s="38">
        <v>1885.1333333333334</v>
      </c>
      <c r="J42" s="38">
        <v>1936.0333333333335</v>
      </c>
      <c r="K42" s="38">
        <v>1948.616666666667</v>
      </c>
      <c r="L42" s="38">
        <v>1961.4833333333336</v>
      </c>
      <c r="M42" s="28">
        <v>1935.75</v>
      </c>
      <c r="N42" s="28">
        <v>1910.3</v>
      </c>
      <c r="O42" s="39">
        <v>2161225</v>
      </c>
      <c r="P42" s="40">
        <v>4.4107878304769498E-2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338.85</v>
      </c>
      <c r="F43" s="37">
        <v>335.06666666666666</v>
      </c>
      <c r="G43" s="38">
        <v>330.43333333333334</v>
      </c>
      <c r="H43" s="38">
        <v>322.01666666666665</v>
      </c>
      <c r="I43" s="38">
        <v>317.38333333333333</v>
      </c>
      <c r="J43" s="38">
        <v>343.48333333333335</v>
      </c>
      <c r="K43" s="38">
        <v>348.11666666666667</v>
      </c>
      <c r="L43" s="38">
        <v>356.53333333333336</v>
      </c>
      <c r="M43" s="28">
        <v>339.7</v>
      </c>
      <c r="N43" s="28">
        <v>326.64999999999998</v>
      </c>
      <c r="O43" s="39">
        <v>25118000</v>
      </c>
      <c r="P43" s="40">
        <v>-2.5648584905660379E-2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667.4</v>
      </c>
      <c r="F44" s="37">
        <v>669.2</v>
      </c>
      <c r="G44" s="38">
        <v>664.40000000000009</v>
      </c>
      <c r="H44" s="38">
        <v>661.40000000000009</v>
      </c>
      <c r="I44" s="38">
        <v>656.60000000000014</v>
      </c>
      <c r="J44" s="38">
        <v>672.2</v>
      </c>
      <c r="K44" s="38">
        <v>677</v>
      </c>
      <c r="L44" s="38">
        <v>680</v>
      </c>
      <c r="M44" s="28">
        <v>674</v>
      </c>
      <c r="N44" s="28">
        <v>666.2</v>
      </c>
      <c r="O44" s="39">
        <v>6898100</v>
      </c>
      <c r="P44" s="40">
        <v>5.9351940968880336E-3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786.45</v>
      </c>
      <c r="F45" s="37">
        <v>790.19999999999993</v>
      </c>
      <c r="G45" s="38">
        <v>781.49999999999989</v>
      </c>
      <c r="H45" s="38">
        <v>776.55</v>
      </c>
      <c r="I45" s="38">
        <v>767.84999999999991</v>
      </c>
      <c r="J45" s="38">
        <v>795.14999999999986</v>
      </c>
      <c r="K45" s="38">
        <v>803.84999999999991</v>
      </c>
      <c r="L45" s="38">
        <v>808.79999999999984</v>
      </c>
      <c r="M45" s="28">
        <v>798.9</v>
      </c>
      <c r="N45" s="28">
        <v>785.25</v>
      </c>
      <c r="O45" s="39">
        <v>7850000</v>
      </c>
      <c r="P45" s="40">
        <v>1.2641898864809082E-2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765.95</v>
      </c>
      <c r="F46" s="37">
        <v>765.93333333333339</v>
      </c>
      <c r="G46" s="38">
        <v>763.11666666666679</v>
      </c>
      <c r="H46" s="38">
        <v>760.28333333333342</v>
      </c>
      <c r="I46" s="38">
        <v>757.46666666666681</v>
      </c>
      <c r="J46" s="38">
        <v>768.76666666666677</v>
      </c>
      <c r="K46" s="38">
        <v>771.58333333333337</v>
      </c>
      <c r="L46" s="38">
        <v>774.41666666666674</v>
      </c>
      <c r="M46" s="28">
        <v>768.75</v>
      </c>
      <c r="N46" s="28">
        <v>763.1</v>
      </c>
      <c r="O46" s="39">
        <v>47779300</v>
      </c>
      <c r="P46" s="40">
        <v>1.4735165272799682E-3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63.7</v>
      </c>
      <c r="F47" s="37">
        <v>63.800000000000004</v>
      </c>
      <c r="G47" s="38">
        <v>63.000000000000014</v>
      </c>
      <c r="H47" s="38">
        <v>62.300000000000011</v>
      </c>
      <c r="I47" s="38">
        <v>61.500000000000021</v>
      </c>
      <c r="J47" s="38">
        <v>64.5</v>
      </c>
      <c r="K47" s="38">
        <v>65.300000000000011</v>
      </c>
      <c r="L47" s="38">
        <v>66</v>
      </c>
      <c r="M47" s="28">
        <v>64.599999999999994</v>
      </c>
      <c r="N47" s="28">
        <v>63.1</v>
      </c>
      <c r="O47" s="39">
        <v>119763000</v>
      </c>
      <c r="P47" s="40">
        <v>4.226096143687269E-3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305.2</v>
      </c>
      <c r="F48" s="37">
        <v>305.26666666666665</v>
      </c>
      <c r="G48" s="38">
        <v>303.58333333333331</v>
      </c>
      <c r="H48" s="38">
        <v>301.96666666666664</v>
      </c>
      <c r="I48" s="38">
        <v>300.2833333333333</v>
      </c>
      <c r="J48" s="38">
        <v>306.88333333333333</v>
      </c>
      <c r="K48" s="38">
        <v>308.56666666666672</v>
      </c>
      <c r="L48" s="38">
        <v>310.18333333333334</v>
      </c>
      <c r="M48" s="28">
        <v>306.95</v>
      </c>
      <c r="N48" s="28">
        <v>303.64999999999998</v>
      </c>
      <c r="O48" s="39">
        <v>19761600</v>
      </c>
      <c r="P48" s="40">
        <v>-4.6339202965708986E-3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17345</v>
      </c>
      <c r="F49" s="37">
        <v>17355.183333333334</v>
      </c>
      <c r="G49" s="38">
        <v>17235.366666666669</v>
      </c>
      <c r="H49" s="38">
        <v>17125.733333333334</v>
      </c>
      <c r="I49" s="38">
        <v>17005.916666666668</v>
      </c>
      <c r="J49" s="38">
        <v>17464.816666666669</v>
      </c>
      <c r="K49" s="38">
        <v>17584.633333333335</v>
      </c>
      <c r="L49" s="38">
        <v>17694.26666666667</v>
      </c>
      <c r="M49" s="28">
        <v>17475</v>
      </c>
      <c r="N49" s="28">
        <v>17245.55</v>
      </c>
      <c r="O49" s="39">
        <v>198900</v>
      </c>
      <c r="P49" s="40">
        <v>1.1956245230221318E-2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344.35</v>
      </c>
      <c r="F50" s="37">
        <v>343.61666666666662</v>
      </c>
      <c r="G50" s="38">
        <v>340.28333333333325</v>
      </c>
      <c r="H50" s="38">
        <v>336.21666666666664</v>
      </c>
      <c r="I50" s="38">
        <v>332.88333333333327</v>
      </c>
      <c r="J50" s="38">
        <v>347.68333333333322</v>
      </c>
      <c r="K50" s="38">
        <v>351.01666666666659</v>
      </c>
      <c r="L50" s="38">
        <v>355.0833333333332</v>
      </c>
      <c r="M50" s="28">
        <v>346.95</v>
      </c>
      <c r="N50" s="28">
        <v>339.55</v>
      </c>
      <c r="O50" s="39">
        <v>14513400</v>
      </c>
      <c r="P50" s="40">
        <v>1.0907723169508526E-2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3690.1</v>
      </c>
      <c r="F51" s="37">
        <v>3686.0833333333335</v>
      </c>
      <c r="G51" s="38">
        <v>3664.8666666666668</v>
      </c>
      <c r="H51" s="38">
        <v>3639.6333333333332</v>
      </c>
      <c r="I51" s="38">
        <v>3618.4166666666665</v>
      </c>
      <c r="J51" s="38">
        <v>3711.3166666666671</v>
      </c>
      <c r="K51" s="38">
        <v>3732.5333333333333</v>
      </c>
      <c r="L51" s="38">
        <v>3757.7666666666673</v>
      </c>
      <c r="M51" s="28">
        <v>3707.3</v>
      </c>
      <c r="N51" s="28">
        <v>3660.85</v>
      </c>
      <c r="O51" s="39">
        <v>1563600</v>
      </c>
      <c r="P51" s="40">
        <v>-1.2255211623499684E-2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339.15</v>
      </c>
      <c r="F52" s="37">
        <v>337.79999999999995</v>
      </c>
      <c r="G52" s="38">
        <v>331.89999999999992</v>
      </c>
      <c r="H52" s="38">
        <v>324.64999999999998</v>
      </c>
      <c r="I52" s="38">
        <v>318.74999999999994</v>
      </c>
      <c r="J52" s="38">
        <v>345.0499999999999</v>
      </c>
      <c r="K52" s="38">
        <v>350.95</v>
      </c>
      <c r="L52" s="38">
        <v>358.19999999999987</v>
      </c>
      <c r="M52" s="28">
        <v>343.7</v>
      </c>
      <c r="N52" s="28">
        <v>330.55</v>
      </c>
      <c r="O52" s="39">
        <v>9048000</v>
      </c>
      <c r="P52" s="40">
        <v>7.3816760746851931E-3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248.6</v>
      </c>
      <c r="F53" s="37">
        <v>247.85</v>
      </c>
      <c r="G53" s="38">
        <v>245.04999999999998</v>
      </c>
      <c r="H53" s="38">
        <v>241.5</v>
      </c>
      <c r="I53" s="38">
        <v>238.7</v>
      </c>
      <c r="J53" s="38">
        <v>251.39999999999998</v>
      </c>
      <c r="K53" s="38">
        <v>254.2</v>
      </c>
      <c r="L53" s="38">
        <v>257.75</v>
      </c>
      <c r="M53" s="28">
        <v>250.65</v>
      </c>
      <c r="N53" s="28">
        <v>244.3</v>
      </c>
      <c r="O53" s="39">
        <v>43383600</v>
      </c>
      <c r="P53" s="40">
        <v>2.8417818740399385E-2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660.05</v>
      </c>
      <c r="F54" s="37">
        <v>656.51666666666665</v>
      </c>
      <c r="G54" s="38">
        <v>651.0333333333333</v>
      </c>
      <c r="H54" s="38">
        <v>642.01666666666665</v>
      </c>
      <c r="I54" s="38">
        <v>636.5333333333333</v>
      </c>
      <c r="J54" s="38">
        <v>665.5333333333333</v>
      </c>
      <c r="K54" s="38">
        <v>671.01666666666665</v>
      </c>
      <c r="L54" s="38">
        <v>680.0333333333333</v>
      </c>
      <c r="M54" s="28">
        <v>662</v>
      </c>
      <c r="N54" s="28">
        <v>647.5</v>
      </c>
      <c r="O54" s="39">
        <v>2073825</v>
      </c>
      <c r="P54" s="40">
        <v>2.0143884892086329E-2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365.4</v>
      </c>
      <c r="F55" s="37">
        <v>361.84999999999997</v>
      </c>
      <c r="G55" s="38">
        <v>357.19999999999993</v>
      </c>
      <c r="H55" s="38">
        <v>348.99999999999994</v>
      </c>
      <c r="I55" s="38">
        <v>344.34999999999991</v>
      </c>
      <c r="J55" s="38">
        <v>370.04999999999995</v>
      </c>
      <c r="K55" s="38">
        <v>374.69999999999993</v>
      </c>
      <c r="L55" s="38">
        <v>382.9</v>
      </c>
      <c r="M55" s="28">
        <v>366.5</v>
      </c>
      <c r="N55" s="28">
        <v>353.65</v>
      </c>
      <c r="O55" s="39">
        <v>6646500</v>
      </c>
      <c r="P55" s="40">
        <v>-2.0123839009287926E-2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802.75</v>
      </c>
      <c r="F56" s="37">
        <v>799.91666666666663</v>
      </c>
      <c r="G56" s="38">
        <v>792.43333333333328</v>
      </c>
      <c r="H56" s="38">
        <v>782.11666666666667</v>
      </c>
      <c r="I56" s="38">
        <v>774.63333333333333</v>
      </c>
      <c r="J56" s="38">
        <v>810.23333333333323</v>
      </c>
      <c r="K56" s="38">
        <v>817.71666666666658</v>
      </c>
      <c r="L56" s="38">
        <v>828.03333333333319</v>
      </c>
      <c r="M56" s="28">
        <v>807.4</v>
      </c>
      <c r="N56" s="28">
        <v>789.6</v>
      </c>
      <c r="O56" s="39">
        <v>6882500</v>
      </c>
      <c r="P56" s="40">
        <v>-2.0807398186021696E-2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1063.5999999999999</v>
      </c>
      <c r="F57" s="37">
        <v>1063.3333333333333</v>
      </c>
      <c r="G57" s="38">
        <v>1058.7666666666664</v>
      </c>
      <c r="H57" s="38">
        <v>1053.9333333333332</v>
      </c>
      <c r="I57" s="38">
        <v>1049.3666666666663</v>
      </c>
      <c r="J57" s="38">
        <v>1068.1666666666665</v>
      </c>
      <c r="K57" s="38">
        <v>1072.7333333333336</v>
      </c>
      <c r="L57" s="38">
        <v>1077.5666666666666</v>
      </c>
      <c r="M57" s="28">
        <v>1067.9000000000001</v>
      </c>
      <c r="N57" s="28">
        <v>1058.5</v>
      </c>
      <c r="O57" s="39">
        <v>7708350</v>
      </c>
      <c r="P57" s="40">
        <v>-4.2144302090357382E-4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231.55</v>
      </c>
      <c r="F58" s="37">
        <v>232.95000000000002</v>
      </c>
      <c r="G58" s="38">
        <v>226.60000000000002</v>
      </c>
      <c r="H58" s="38">
        <v>221.65</v>
      </c>
      <c r="I58" s="38">
        <v>215.3</v>
      </c>
      <c r="J58" s="38">
        <v>237.90000000000003</v>
      </c>
      <c r="K58" s="38">
        <v>244.25</v>
      </c>
      <c r="L58" s="38">
        <v>249.20000000000005</v>
      </c>
      <c r="M58" s="28">
        <v>239.3</v>
      </c>
      <c r="N58" s="28">
        <v>228</v>
      </c>
      <c r="O58" s="39">
        <v>37396800</v>
      </c>
      <c r="P58" s="40">
        <v>0.1364390555201021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3627</v>
      </c>
      <c r="F59" s="37">
        <v>3623.4666666666667</v>
      </c>
      <c r="G59" s="38">
        <v>3581.4833333333336</v>
      </c>
      <c r="H59" s="38">
        <v>3535.9666666666667</v>
      </c>
      <c r="I59" s="38">
        <v>3493.9833333333336</v>
      </c>
      <c r="J59" s="38">
        <v>3668.9833333333336</v>
      </c>
      <c r="K59" s="38">
        <v>3710.9666666666662</v>
      </c>
      <c r="L59" s="38">
        <v>3756.4833333333336</v>
      </c>
      <c r="M59" s="28">
        <v>3665.45</v>
      </c>
      <c r="N59" s="28">
        <v>3577.95</v>
      </c>
      <c r="O59" s="39">
        <v>844800</v>
      </c>
      <c r="P59" s="40">
        <v>-5.3922392071224595E-2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1640</v>
      </c>
      <c r="F60" s="37">
        <v>1642.5666666666666</v>
      </c>
      <c r="G60" s="38">
        <v>1634.6333333333332</v>
      </c>
      <c r="H60" s="38">
        <v>1629.2666666666667</v>
      </c>
      <c r="I60" s="38">
        <v>1621.3333333333333</v>
      </c>
      <c r="J60" s="38">
        <v>1647.9333333333332</v>
      </c>
      <c r="K60" s="38">
        <v>1655.8666666666666</v>
      </c>
      <c r="L60" s="38">
        <v>1661.2333333333331</v>
      </c>
      <c r="M60" s="28">
        <v>1650.5</v>
      </c>
      <c r="N60" s="28">
        <v>1637.2</v>
      </c>
      <c r="O60" s="39">
        <v>2752050</v>
      </c>
      <c r="P60" s="40">
        <v>-1.6387290467850889E-2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765.95</v>
      </c>
      <c r="F61" s="37">
        <v>763.7833333333333</v>
      </c>
      <c r="G61" s="38">
        <v>756.31666666666661</v>
      </c>
      <c r="H61" s="38">
        <v>746.68333333333328</v>
      </c>
      <c r="I61" s="38">
        <v>739.21666666666658</v>
      </c>
      <c r="J61" s="38">
        <v>773.41666666666663</v>
      </c>
      <c r="K61" s="38">
        <v>780.88333333333333</v>
      </c>
      <c r="L61" s="38">
        <v>790.51666666666665</v>
      </c>
      <c r="M61" s="28">
        <v>771.25</v>
      </c>
      <c r="N61" s="28">
        <v>754.15</v>
      </c>
      <c r="O61" s="39">
        <v>7289000</v>
      </c>
      <c r="P61" s="40">
        <v>3.4047382607462054E-2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1052.5</v>
      </c>
      <c r="F62" s="37">
        <v>1052.0833333333333</v>
      </c>
      <c r="G62" s="38">
        <v>1043.1166666666666</v>
      </c>
      <c r="H62" s="38">
        <v>1033.7333333333333</v>
      </c>
      <c r="I62" s="38">
        <v>1024.7666666666667</v>
      </c>
      <c r="J62" s="38">
        <v>1061.4666666666665</v>
      </c>
      <c r="K62" s="38">
        <v>1070.4333333333332</v>
      </c>
      <c r="L62" s="38">
        <v>1079.8166666666664</v>
      </c>
      <c r="M62" s="28">
        <v>1061.05</v>
      </c>
      <c r="N62" s="28">
        <v>1042.7</v>
      </c>
      <c r="O62" s="39">
        <v>1427300</v>
      </c>
      <c r="P62" s="40">
        <v>5.1030927835051546E-2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421.2</v>
      </c>
      <c r="F63" s="37">
        <v>420.63333333333338</v>
      </c>
      <c r="G63" s="38">
        <v>418.06666666666678</v>
      </c>
      <c r="H63" s="38">
        <v>414.93333333333339</v>
      </c>
      <c r="I63" s="38">
        <v>412.36666666666679</v>
      </c>
      <c r="J63" s="38">
        <v>423.76666666666677</v>
      </c>
      <c r="K63" s="38">
        <v>426.33333333333337</v>
      </c>
      <c r="L63" s="38">
        <v>429.46666666666675</v>
      </c>
      <c r="M63" s="28">
        <v>423.2</v>
      </c>
      <c r="N63" s="28">
        <v>417.5</v>
      </c>
      <c r="O63" s="39">
        <v>3966000</v>
      </c>
      <c r="P63" s="40">
        <v>-3.3272394881170016E-2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181.95</v>
      </c>
      <c r="F64" s="37">
        <v>180.7833333333333</v>
      </c>
      <c r="G64" s="38">
        <v>178.86666666666662</v>
      </c>
      <c r="H64" s="38">
        <v>175.7833333333333</v>
      </c>
      <c r="I64" s="38">
        <v>173.86666666666662</v>
      </c>
      <c r="J64" s="38">
        <v>183.86666666666662</v>
      </c>
      <c r="K64" s="38">
        <v>185.7833333333333</v>
      </c>
      <c r="L64" s="38">
        <v>188.86666666666662</v>
      </c>
      <c r="M64" s="28">
        <v>182.7</v>
      </c>
      <c r="N64" s="28">
        <v>177.7</v>
      </c>
      <c r="O64" s="39">
        <v>8965000</v>
      </c>
      <c r="P64" s="40">
        <v>-4.0149892933618841E-2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1227.3499999999999</v>
      </c>
      <c r="F65" s="37">
        <v>1228.3666666666668</v>
      </c>
      <c r="G65" s="38">
        <v>1219.7833333333335</v>
      </c>
      <c r="H65" s="38">
        <v>1212.2166666666667</v>
      </c>
      <c r="I65" s="38">
        <v>1203.6333333333334</v>
      </c>
      <c r="J65" s="38">
        <v>1235.9333333333336</v>
      </c>
      <c r="K65" s="38">
        <v>1244.5166666666667</v>
      </c>
      <c r="L65" s="38">
        <v>1252.0833333333337</v>
      </c>
      <c r="M65" s="28">
        <v>1236.95</v>
      </c>
      <c r="N65" s="28">
        <v>1220.8</v>
      </c>
      <c r="O65" s="39">
        <v>3811800</v>
      </c>
      <c r="P65" s="40">
        <v>2.5008067118425299E-2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572.54999999999995</v>
      </c>
      <c r="F66" s="37">
        <v>574.63333333333333</v>
      </c>
      <c r="G66" s="38">
        <v>569.01666666666665</v>
      </c>
      <c r="H66" s="38">
        <v>565.48333333333335</v>
      </c>
      <c r="I66" s="38">
        <v>559.86666666666667</v>
      </c>
      <c r="J66" s="38">
        <v>578.16666666666663</v>
      </c>
      <c r="K66" s="38">
        <v>583.78333333333319</v>
      </c>
      <c r="L66" s="38">
        <v>587.31666666666661</v>
      </c>
      <c r="M66" s="28">
        <v>580.25</v>
      </c>
      <c r="N66" s="28">
        <v>571.1</v>
      </c>
      <c r="O66" s="39">
        <v>9725000</v>
      </c>
      <c r="P66" s="40">
        <v>2.0060312049298545E-2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1702.9</v>
      </c>
      <c r="F67" s="37">
        <v>1688.3</v>
      </c>
      <c r="G67" s="38">
        <v>1669.1</v>
      </c>
      <c r="H67" s="38">
        <v>1635.3</v>
      </c>
      <c r="I67" s="38">
        <v>1616.1</v>
      </c>
      <c r="J67" s="38">
        <v>1722.1</v>
      </c>
      <c r="K67" s="38">
        <v>1741.3000000000002</v>
      </c>
      <c r="L67" s="38">
        <v>1775.1</v>
      </c>
      <c r="M67" s="28">
        <v>1707.5</v>
      </c>
      <c r="N67" s="28">
        <v>1654.5</v>
      </c>
      <c r="O67" s="39">
        <v>1567500</v>
      </c>
      <c r="P67" s="40">
        <v>1.1290322580645161E-2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2189.85</v>
      </c>
      <c r="F68" s="37">
        <v>2148.8833333333332</v>
      </c>
      <c r="G68" s="38">
        <v>2099.8666666666663</v>
      </c>
      <c r="H68" s="38">
        <v>2009.8833333333332</v>
      </c>
      <c r="I68" s="38">
        <v>1960.8666666666663</v>
      </c>
      <c r="J68" s="38">
        <v>2238.8666666666663</v>
      </c>
      <c r="K68" s="38">
        <v>2287.8833333333328</v>
      </c>
      <c r="L68" s="38">
        <v>2377.8666666666663</v>
      </c>
      <c r="M68" s="28">
        <v>2197.9</v>
      </c>
      <c r="N68" s="28">
        <v>2058.9</v>
      </c>
      <c r="O68" s="39">
        <v>2096250</v>
      </c>
      <c r="P68" s="40">
        <v>1.537902639864374E-2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210.2</v>
      </c>
      <c r="F69" s="37">
        <v>210.1</v>
      </c>
      <c r="G69" s="38">
        <v>209.2</v>
      </c>
      <c r="H69" s="38">
        <v>208.2</v>
      </c>
      <c r="I69" s="38">
        <v>207.29999999999998</v>
      </c>
      <c r="J69" s="38">
        <v>211.1</v>
      </c>
      <c r="K69" s="38">
        <v>212.00000000000003</v>
      </c>
      <c r="L69" s="38">
        <v>213</v>
      </c>
      <c r="M69" s="28">
        <v>211</v>
      </c>
      <c r="N69" s="28">
        <v>209.1</v>
      </c>
      <c r="O69" s="39">
        <v>20108900</v>
      </c>
      <c r="P69" s="40">
        <v>-6.590160209067151E-3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3687.25</v>
      </c>
      <c r="F70" s="37">
        <v>3666.0833333333335</v>
      </c>
      <c r="G70" s="38">
        <v>3633.166666666667</v>
      </c>
      <c r="H70" s="38">
        <v>3579.0833333333335</v>
      </c>
      <c r="I70" s="38">
        <v>3546.166666666667</v>
      </c>
      <c r="J70" s="38">
        <v>3720.166666666667</v>
      </c>
      <c r="K70" s="38">
        <v>3753.0833333333339</v>
      </c>
      <c r="L70" s="38">
        <v>3807.166666666667</v>
      </c>
      <c r="M70" s="28">
        <v>3699</v>
      </c>
      <c r="N70" s="28">
        <v>3612</v>
      </c>
      <c r="O70" s="39">
        <v>2990250</v>
      </c>
      <c r="P70" s="40">
        <v>-5.624201107797188E-2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4481.7</v>
      </c>
      <c r="F71" s="37">
        <v>4506.6499999999996</v>
      </c>
      <c r="G71" s="38">
        <v>4433.4499999999989</v>
      </c>
      <c r="H71" s="38">
        <v>4385.1999999999989</v>
      </c>
      <c r="I71" s="38">
        <v>4311.9999999999982</v>
      </c>
      <c r="J71" s="38">
        <v>4554.8999999999996</v>
      </c>
      <c r="K71" s="38">
        <v>4628.1000000000004</v>
      </c>
      <c r="L71" s="38">
        <v>4676.3500000000004</v>
      </c>
      <c r="M71" s="28">
        <v>4579.8500000000004</v>
      </c>
      <c r="N71" s="28">
        <v>4458.3999999999996</v>
      </c>
      <c r="O71" s="39">
        <v>618500</v>
      </c>
      <c r="P71" s="40">
        <v>4.9194232400339273E-2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411.9</v>
      </c>
      <c r="F72" s="37">
        <v>407.54999999999995</v>
      </c>
      <c r="G72" s="38">
        <v>401.64999999999992</v>
      </c>
      <c r="H72" s="38">
        <v>391.4</v>
      </c>
      <c r="I72" s="38">
        <v>385.49999999999994</v>
      </c>
      <c r="J72" s="38">
        <v>417.7999999999999</v>
      </c>
      <c r="K72" s="38">
        <v>423.7</v>
      </c>
      <c r="L72" s="38">
        <v>433.94999999999987</v>
      </c>
      <c r="M72" s="28">
        <v>413.45</v>
      </c>
      <c r="N72" s="28">
        <v>397.3</v>
      </c>
      <c r="O72" s="39">
        <v>42089850</v>
      </c>
      <c r="P72" s="40">
        <v>7.5059002022926494E-2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4270.55</v>
      </c>
      <c r="F73" s="37">
        <v>4273.45</v>
      </c>
      <c r="G73" s="38">
        <v>4249.5999999999995</v>
      </c>
      <c r="H73" s="38">
        <v>4228.6499999999996</v>
      </c>
      <c r="I73" s="38">
        <v>4204.7999999999993</v>
      </c>
      <c r="J73" s="38">
        <v>4294.3999999999996</v>
      </c>
      <c r="K73" s="38">
        <v>4318.25</v>
      </c>
      <c r="L73" s="38">
        <v>4339.2</v>
      </c>
      <c r="M73" s="28">
        <v>4297.3</v>
      </c>
      <c r="N73" s="28">
        <v>4252.5</v>
      </c>
      <c r="O73" s="39">
        <v>2092500</v>
      </c>
      <c r="P73" s="40">
        <v>-4.4603033006244425E-3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3522.3</v>
      </c>
      <c r="F74" s="37">
        <v>3507.0500000000006</v>
      </c>
      <c r="G74" s="38">
        <v>3474.2000000000012</v>
      </c>
      <c r="H74" s="38">
        <v>3426.1000000000004</v>
      </c>
      <c r="I74" s="38">
        <v>3393.2500000000009</v>
      </c>
      <c r="J74" s="38">
        <v>3555.1500000000015</v>
      </c>
      <c r="K74" s="38">
        <v>3588.0000000000009</v>
      </c>
      <c r="L74" s="38">
        <v>3636.1000000000017</v>
      </c>
      <c r="M74" s="28">
        <v>3539.9</v>
      </c>
      <c r="N74" s="28">
        <v>3458.95</v>
      </c>
      <c r="O74" s="39">
        <v>3390100</v>
      </c>
      <c r="P74" s="40">
        <v>3.1083670427932725E-2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1991.5</v>
      </c>
      <c r="F75" s="37">
        <v>1998.5</v>
      </c>
      <c r="G75" s="38">
        <v>1972.65</v>
      </c>
      <c r="H75" s="38">
        <v>1953.8000000000002</v>
      </c>
      <c r="I75" s="38">
        <v>1927.9500000000003</v>
      </c>
      <c r="J75" s="38">
        <v>2017.35</v>
      </c>
      <c r="K75" s="38">
        <v>2043.1999999999998</v>
      </c>
      <c r="L75" s="38">
        <v>2062.0499999999997</v>
      </c>
      <c r="M75" s="28">
        <v>2024.35</v>
      </c>
      <c r="N75" s="28">
        <v>1979.65</v>
      </c>
      <c r="O75" s="39">
        <v>1805100</v>
      </c>
      <c r="P75" s="40">
        <v>1.6728624535315983E-2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175.35</v>
      </c>
      <c r="F76" s="37">
        <v>174.78333333333333</v>
      </c>
      <c r="G76" s="38">
        <v>172.41666666666666</v>
      </c>
      <c r="H76" s="38">
        <v>169.48333333333332</v>
      </c>
      <c r="I76" s="38">
        <v>167.11666666666665</v>
      </c>
      <c r="J76" s="38">
        <v>177.71666666666667</v>
      </c>
      <c r="K76" s="38">
        <v>180.08333333333334</v>
      </c>
      <c r="L76" s="38">
        <v>183.01666666666668</v>
      </c>
      <c r="M76" s="28">
        <v>177.15</v>
      </c>
      <c r="N76" s="28">
        <v>171.85</v>
      </c>
      <c r="O76" s="39">
        <v>28620000</v>
      </c>
      <c r="P76" s="40">
        <v>2.872670807453416E-2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120.5</v>
      </c>
      <c r="F77" s="37">
        <v>120.39999999999999</v>
      </c>
      <c r="G77" s="38">
        <v>119.59999999999998</v>
      </c>
      <c r="H77" s="38">
        <v>118.69999999999999</v>
      </c>
      <c r="I77" s="38">
        <v>117.89999999999998</v>
      </c>
      <c r="J77" s="38">
        <v>121.29999999999998</v>
      </c>
      <c r="K77" s="38">
        <v>122.1</v>
      </c>
      <c r="L77" s="38">
        <v>122.99999999999999</v>
      </c>
      <c r="M77" s="28">
        <v>121.2</v>
      </c>
      <c r="N77" s="28">
        <v>119.5</v>
      </c>
      <c r="O77" s="39">
        <v>97960000</v>
      </c>
      <c r="P77" s="40">
        <v>4.1905977451606041E-2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117.9</v>
      </c>
      <c r="F78" s="37">
        <v>117.91666666666667</v>
      </c>
      <c r="G78" s="38">
        <v>117.03333333333335</v>
      </c>
      <c r="H78" s="38">
        <v>116.16666666666667</v>
      </c>
      <c r="I78" s="38">
        <v>115.28333333333335</v>
      </c>
      <c r="J78" s="38">
        <v>118.78333333333335</v>
      </c>
      <c r="K78" s="38">
        <v>119.66666666666667</v>
      </c>
      <c r="L78" s="38">
        <v>120.53333333333335</v>
      </c>
      <c r="M78" s="28">
        <v>118.8</v>
      </c>
      <c r="N78" s="28">
        <v>117.05</v>
      </c>
      <c r="O78" s="39">
        <v>19146400</v>
      </c>
      <c r="P78" s="40">
        <v>5.1870051870051871E-3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93.05</v>
      </c>
      <c r="F79" s="37">
        <v>93</v>
      </c>
      <c r="G79" s="38">
        <v>92.65</v>
      </c>
      <c r="H79" s="38">
        <v>92.25</v>
      </c>
      <c r="I79" s="38">
        <v>91.9</v>
      </c>
      <c r="J79" s="38">
        <v>93.4</v>
      </c>
      <c r="K79" s="38">
        <v>93.75</v>
      </c>
      <c r="L79" s="38">
        <v>94.15</v>
      </c>
      <c r="M79" s="28">
        <v>93.35</v>
      </c>
      <c r="N79" s="28">
        <v>92.6</v>
      </c>
      <c r="O79" s="39">
        <v>59346900</v>
      </c>
      <c r="P79" s="40">
        <v>1.4071294559099437E-2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392</v>
      </c>
      <c r="F80" s="37">
        <v>391.66666666666669</v>
      </c>
      <c r="G80" s="38">
        <v>388.58333333333337</v>
      </c>
      <c r="H80" s="38">
        <v>385.16666666666669</v>
      </c>
      <c r="I80" s="38">
        <v>382.08333333333337</v>
      </c>
      <c r="J80" s="38">
        <v>395.08333333333337</v>
      </c>
      <c r="K80" s="38">
        <v>398.16666666666674</v>
      </c>
      <c r="L80" s="38">
        <v>401.58333333333337</v>
      </c>
      <c r="M80" s="28">
        <v>394.75</v>
      </c>
      <c r="N80" s="28">
        <v>388.25</v>
      </c>
      <c r="O80" s="39">
        <v>7969500</v>
      </c>
      <c r="P80" s="40">
        <v>9.0273733255678505E-3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39.549999999999997</v>
      </c>
      <c r="F81" s="37">
        <v>39.633333333333333</v>
      </c>
      <c r="G81" s="38">
        <v>39.166666666666664</v>
      </c>
      <c r="H81" s="38">
        <v>38.783333333333331</v>
      </c>
      <c r="I81" s="38">
        <v>38.316666666666663</v>
      </c>
      <c r="J81" s="38">
        <v>40.016666666666666</v>
      </c>
      <c r="K81" s="38">
        <v>40.483333333333334</v>
      </c>
      <c r="L81" s="38">
        <v>40.866666666666667</v>
      </c>
      <c r="M81" s="28">
        <v>40.1</v>
      </c>
      <c r="N81" s="28">
        <v>39.25</v>
      </c>
      <c r="O81" s="39">
        <v>134932500</v>
      </c>
      <c r="P81" s="40">
        <v>1.4720812182741117E-2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774.8</v>
      </c>
      <c r="F82" s="37">
        <v>767.38333333333321</v>
      </c>
      <c r="G82" s="38">
        <v>755.36666666666645</v>
      </c>
      <c r="H82" s="38">
        <v>735.93333333333328</v>
      </c>
      <c r="I82" s="38">
        <v>723.91666666666652</v>
      </c>
      <c r="J82" s="38">
        <v>786.81666666666638</v>
      </c>
      <c r="K82" s="38">
        <v>798.83333333333326</v>
      </c>
      <c r="L82" s="38">
        <v>818.26666666666631</v>
      </c>
      <c r="M82" s="28">
        <v>779.4</v>
      </c>
      <c r="N82" s="28">
        <v>747.95</v>
      </c>
      <c r="O82" s="39">
        <v>6207500</v>
      </c>
      <c r="P82" s="40">
        <v>-5.8371129954644052E-2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950.9</v>
      </c>
      <c r="F83" s="37">
        <v>951.0333333333333</v>
      </c>
      <c r="G83" s="38">
        <v>943.86666666666656</v>
      </c>
      <c r="H83" s="38">
        <v>936.83333333333326</v>
      </c>
      <c r="I83" s="38">
        <v>929.66666666666652</v>
      </c>
      <c r="J83" s="38">
        <v>958.06666666666661</v>
      </c>
      <c r="K83" s="38">
        <v>965.23333333333335</v>
      </c>
      <c r="L83" s="38">
        <v>972.26666666666665</v>
      </c>
      <c r="M83" s="28">
        <v>958.2</v>
      </c>
      <c r="N83" s="28">
        <v>944</v>
      </c>
      <c r="O83" s="39">
        <v>6335000</v>
      </c>
      <c r="P83" s="40">
        <v>3.192702394526796E-2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1467.7</v>
      </c>
      <c r="F84" s="37">
        <v>1455.4833333333336</v>
      </c>
      <c r="G84" s="38">
        <v>1422.1166666666672</v>
      </c>
      <c r="H84" s="38">
        <v>1376.5333333333338</v>
      </c>
      <c r="I84" s="38">
        <v>1343.1666666666674</v>
      </c>
      <c r="J84" s="38">
        <v>1501.0666666666671</v>
      </c>
      <c r="K84" s="38">
        <v>1534.4333333333334</v>
      </c>
      <c r="L84" s="38">
        <v>1580.0166666666669</v>
      </c>
      <c r="M84" s="28">
        <v>1488.85</v>
      </c>
      <c r="N84" s="28">
        <v>1409.9</v>
      </c>
      <c r="O84" s="39">
        <v>4048850</v>
      </c>
      <c r="P84" s="40">
        <v>-1.202597610839413E-3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308.7</v>
      </c>
      <c r="F85" s="37">
        <v>309.40000000000003</v>
      </c>
      <c r="G85" s="38">
        <v>306.10000000000008</v>
      </c>
      <c r="H85" s="38">
        <v>303.50000000000006</v>
      </c>
      <c r="I85" s="38">
        <v>300.2000000000001</v>
      </c>
      <c r="J85" s="38">
        <v>312.00000000000006</v>
      </c>
      <c r="K85" s="38">
        <v>315.3</v>
      </c>
      <c r="L85" s="38">
        <v>317.90000000000003</v>
      </c>
      <c r="M85" s="28">
        <v>312.7</v>
      </c>
      <c r="N85" s="28">
        <v>306.8</v>
      </c>
      <c r="O85" s="39">
        <v>9818000</v>
      </c>
      <c r="P85" s="40">
        <v>-4.2596348884381338E-3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1774.8</v>
      </c>
      <c r="F86" s="37">
        <v>1767.8166666666666</v>
      </c>
      <c r="G86" s="38">
        <v>1757.2833333333333</v>
      </c>
      <c r="H86" s="38">
        <v>1739.7666666666667</v>
      </c>
      <c r="I86" s="38">
        <v>1729.2333333333333</v>
      </c>
      <c r="J86" s="38">
        <v>1785.3333333333333</v>
      </c>
      <c r="K86" s="38">
        <v>1795.8666666666666</v>
      </c>
      <c r="L86" s="38">
        <v>1813.3833333333332</v>
      </c>
      <c r="M86" s="28">
        <v>1778.35</v>
      </c>
      <c r="N86" s="28">
        <v>1750.3</v>
      </c>
      <c r="O86" s="39">
        <v>8146250</v>
      </c>
      <c r="P86" s="40">
        <v>-7.1784184323260393E-3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254.1</v>
      </c>
      <c r="F87" s="37">
        <v>254.73333333333335</v>
      </c>
      <c r="G87" s="38">
        <v>251.06666666666672</v>
      </c>
      <c r="H87" s="38">
        <v>248.03333333333336</v>
      </c>
      <c r="I87" s="38">
        <v>244.36666666666673</v>
      </c>
      <c r="J87" s="38">
        <v>257.76666666666671</v>
      </c>
      <c r="K87" s="38">
        <v>261.43333333333334</v>
      </c>
      <c r="L87" s="38">
        <v>264.4666666666667</v>
      </c>
      <c r="M87" s="28">
        <v>258.39999999999998</v>
      </c>
      <c r="N87" s="28">
        <v>251.7</v>
      </c>
      <c r="O87" s="39">
        <v>5142500</v>
      </c>
      <c r="P87" s="40">
        <v>4.8419979612640163E-2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511.3</v>
      </c>
      <c r="F88" s="37">
        <v>509.93333333333339</v>
      </c>
      <c r="G88" s="38">
        <v>503.51666666666677</v>
      </c>
      <c r="H88" s="38">
        <v>495.73333333333335</v>
      </c>
      <c r="I88" s="38">
        <v>489.31666666666672</v>
      </c>
      <c r="J88" s="38">
        <v>517.71666666666681</v>
      </c>
      <c r="K88" s="38">
        <v>524.13333333333333</v>
      </c>
      <c r="L88" s="38">
        <v>531.91666666666686</v>
      </c>
      <c r="M88" s="28">
        <v>516.35</v>
      </c>
      <c r="N88" s="28">
        <v>502.15</v>
      </c>
      <c r="O88" s="39">
        <v>5045000</v>
      </c>
      <c r="P88" s="40">
        <v>-1.3444145685651431E-2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2628.25</v>
      </c>
      <c r="F89" s="37">
        <v>2579.65</v>
      </c>
      <c r="G89" s="38">
        <v>2506.3000000000002</v>
      </c>
      <c r="H89" s="38">
        <v>2384.35</v>
      </c>
      <c r="I89" s="38">
        <v>2311</v>
      </c>
      <c r="J89" s="38">
        <v>2701.6000000000004</v>
      </c>
      <c r="K89" s="38">
        <v>2774.95</v>
      </c>
      <c r="L89" s="38">
        <v>2896.9000000000005</v>
      </c>
      <c r="M89" s="28">
        <v>2653</v>
      </c>
      <c r="N89" s="28">
        <v>2457.6999999999998</v>
      </c>
      <c r="O89" s="39">
        <v>4192825</v>
      </c>
      <c r="P89" s="40">
        <v>0.13750000000000001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1387.05</v>
      </c>
      <c r="F90" s="37">
        <v>1377.3666666666666</v>
      </c>
      <c r="G90" s="38">
        <v>1362.8833333333332</v>
      </c>
      <c r="H90" s="38">
        <v>1338.7166666666667</v>
      </c>
      <c r="I90" s="38">
        <v>1324.2333333333333</v>
      </c>
      <c r="J90" s="38">
        <v>1401.5333333333331</v>
      </c>
      <c r="K90" s="38">
        <v>1416.0166666666662</v>
      </c>
      <c r="L90" s="38">
        <v>1440.1833333333329</v>
      </c>
      <c r="M90" s="28">
        <v>1391.85</v>
      </c>
      <c r="N90" s="28">
        <v>1353.2</v>
      </c>
      <c r="O90" s="39">
        <v>4554500</v>
      </c>
      <c r="P90" s="40">
        <v>-2.9553415061295972E-3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958.3</v>
      </c>
      <c r="F91" s="37">
        <v>960.15</v>
      </c>
      <c r="G91" s="38">
        <v>954.19999999999993</v>
      </c>
      <c r="H91" s="38">
        <v>950.09999999999991</v>
      </c>
      <c r="I91" s="38">
        <v>944.14999999999986</v>
      </c>
      <c r="J91" s="38">
        <v>964.25</v>
      </c>
      <c r="K91" s="38">
        <v>970.2</v>
      </c>
      <c r="L91" s="38">
        <v>974.30000000000007</v>
      </c>
      <c r="M91" s="28">
        <v>966.1</v>
      </c>
      <c r="N91" s="28">
        <v>956.05</v>
      </c>
      <c r="O91" s="39">
        <v>19966800</v>
      </c>
      <c r="P91" s="40">
        <v>-1.959166838523407E-2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2431.6999999999998</v>
      </c>
      <c r="F92" s="37">
        <v>2436.3833333333332</v>
      </c>
      <c r="G92" s="38">
        <v>2423.2666666666664</v>
      </c>
      <c r="H92" s="38">
        <v>2414.833333333333</v>
      </c>
      <c r="I92" s="38">
        <v>2401.7166666666662</v>
      </c>
      <c r="J92" s="38">
        <v>2444.8166666666666</v>
      </c>
      <c r="K92" s="38">
        <v>2457.9333333333334</v>
      </c>
      <c r="L92" s="38">
        <v>2466.3666666666668</v>
      </c>
      <c r="M92" s="28">
        <v>2449.5</v>
      </c>
      <c r="N92" s="28">
        <v>2427.9499999999998</v>
      </c>
      <c r="O92" s="39">
        <v>17720400</v>
      </c>
      <c r="P92" s="40">
        <v>1.0210189666672368E-2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2046.1</v>
      </c>
      <c r="F93" s="37">
        <v>2044.3333333333333</v>
      </c>
      <c r="G93" s="38">
        <v>2029.2666666666664</v>
      </c>
      <c r="H93" s="38">
        <v>2012.4333333333332</v>
      </c>
      <c r="I93" s="38">
        <v>1997.3666666666663</v>
      </c>
      <c r="J93" s="38">
        <v>2061.1666666666665</v>
      </c>
      <c r="K93" s="38">
        <v>2076.2333333333336</v>
      </c>
      <c r="L93" s="38">
        <v>2093.0666666666666</v>
      </c>
      <c r="M93" s="28">
        <v>2059.4</v>
      </c>
      <c r="N93" s="28">
        <v>2027.5</v>
      </c>
      <c r="O93" s="39">
        <v>2475600</v>
      </c>
      <c r="P93" s="40">
        <v>-1.5744274809160304E-2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1498.4</v>
      </c>
      <c r="F94" s="37">
        <v>1499.9833333333333</v>
      </c>
      <c r="G94" s="38">
        <v>1493.9666666666667</v>
      </c>
      <c r="H94" s="38">
        <v>1489.5333333333333</v>
      </c>
      <c r="I94" s="38">
        <v>1483.5166666666667</v>
      </c>
      <c r="J94" s="38">
        <v>1504.4166666666667</v>
      </c>
      <c r="K94" s="38">
        <v>1510.4333333333336</v>
      </c>
      <c r="L94" s="38">
        <v>1514.8666666666668</v>
      </c>
      <c r="M94" s="28">
        <v>1506</v>
      </c>
      <c r="N94" s="28">
        <v>1495.55</v>
      </c>
      <c r="O94" s="39">
        <v>55815100</v>
      </c>
      <c r="P94" s="40">
        <v>-6.8972992146932186E-5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582.4</v>
      </c>
      <c r="F95" s="37">
        <v>581.2833333333333</v>
      </c>
      <c r="G95" s="38">
        <v>575.36666666666656</v>
      </c>
      <c r="H95" s="38">
        <v>568.33333333333326</v>
      </c>
      <c r="I95" s="38">
        <v>562.41666666666652</v>
      </c>
      <c r="J95" s="38">
        <v>588.31666666666661</v>
      </c>
      <c r="K95" s="38">
        <v>594.23333333333335</v>
      </c>
      <c r="L95" s="38">
        <v>601.26666666666665</v>
      </c>
      <c r="M95" s="28">
        <v>587.20000000000005</v>
      </c>
      <c r="N95" s="28">
        <v>574.25</v>
      </c>
      <c r="O95" s="39">
        <v>22064900</v>
      </c>
      <c r="P95" s="40">
        <v>1.1242185924581569E-2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2869.65</v>
      </c>
      <c r="F96" s="37">
        <v>2864.3666666666668</v>
      </c>
      <c r="G96" s="38">
        <v>2847.0833333333335</v>
      </c>
      <c r="H96" s="38">
        <v>2824.5166666666669</v>
      </c>
      <c r="I96" s="38">
        <v>2807.2333333333336</v>
      </c>
      <c r="J96" s="38">
        <v>2886.9333333333334</v>
      </c>
      <c r="K96" s="38">
        <v>2904.2166666666662</v>
      </c>
      <c r="L96" s="38">
        <v>2926.7833333333333</v>
      </c>
      <c r="M96" s="28">
        <v>2881.65</v>
      </c>
      <c r="N96" s="28">
        <v>2841.8</v>
      </c>
      <c r="O96" s="39">
        <v>2735400</v>
      </c>
      <c r="P96" s="40">
        <v>-1.6715194651137712E-2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433.45</v>
      </c>
      <c r="F97" s="37">
        <v>432.93333333333334</v>
      </c>
      <c r="G97" s="38">
        <v>430.91666666666669</v>
      </c>
      <c r="H97" s="38">
        <v>428.38333333333333</v>
      </c>
      <c r="I97" s="38">
        <v>426.36666666666667</v>
      </c>
      <c r="J97" s="38">
        <v>435.4666666666667</v>
      </c>
      <c r="K97" s="38">
        <v>437.48333333333335</v>
      </c>
      <c r="L97" s="38">
        <v>440.01666666666671</v>
      </c>
      <c r="M97" s="28">
        <v>434.95</v>
      </c>
      <c r="N97" s="28">
        <v>430.4</v>
      </c>
      <c r="O97" s="39">
        <v>25995650</v>
      </c>
      <c r="P97" s="40">
        <v>-1.6031901041666668E-2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119.65</v>
      </c>
      <c r="F98" s="37">
        <v>119.68333333333334</v>
      </c>
      <c r="G98" s="38">
        <v>118.96666666666667</v>
      </c>
      <c r="H98" s="38">
        <v>118.28333333333333</v>
      </c>
      <c r="I98" s="38">
        <v>117.56666666666666</v>
      </c>
      <c r="J98" s="38">
        <v>120.36666666666667</v>
      </c>
      <c r="K98" s="38">
        <v>121.08333333333334</v>
      </c>
      <c r="L98" s="38">
        <v>121.76666666666668</v>
      </c>
      <c r="M98" s="28">
        <v>120.4</v>
      </c>
      <c r="N98" s="28">
        <v>119</v>
      </c>
      <c r="O98" s="39">
        <v>19870300</v>
      </c>
      <c r="P98" s="40">
        <v>-2.2631133671742808E-2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251.3</v>
      </c>
      <c r="F99" s="37">
        <v>250.4</v>
      </c>
      <c r="G99" s="38">
        <v>246.60000000000002</v>
      </c>
      <c r="H99" s="38">
        <v>241.9</v>
      </c>
      <c r="I99" s="38">
        <v>238.10000000000002</v>
      </c>
      <c r="J99" s="38">
        <v>255.10000000000002</v>
      </c>
      <c r="K99" s="38">
        <v>258.90000000000003</v>
      </c>
      <c r="L99" s="38">
        <v>263.60000000000002</v>
      </c>
      <c r="M99" s="28">
        <v>254.2</v>
      </c>
      <c r="N99" s="28">
        <v>245.7</v>
      </c>
      <c r="O99" s="39">
        <v>19404900</v>
      </c>
      <c r="P99" s="40">
        <v>-3.3875520903347223E-2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2592.9</v>
      </c>
      <c r="F100" s="37">
        <v>2596.0666666666666</v>
      </c>
      <c r="G100" s="38">
        <v>2581.8833333333332</v>
      </c>
      <c r="H100" s="38">
        <v>2570.8666666666668</v>
      </c>
      <c r="I100" s="38">
        <v>2556.6833333333334</v>
      </c>
      <c r="J100" s="38">
        <v>2607.083333333333</v>
      </c>
      <c r="K100" s="38">
        <v>2621.2666666666664</v>
      </c>
      <c r="L100" s="38">
        <v>2632.2833333333328</v>
      </c>
      <c r="M100" s="28">
        <v>2610.25</v>
      </c>
      <c r="N100" s="28">
        <v>2585.0500000000002</v>
      </c>
      <c r="O100" s="39">
        <v>8950800</v>
      </c>
      <c r="P100" s="40">
        <v>-2.3467417274899354E-2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41740.5</v>
      </c>
      <c r="F101" s="37">
        <v>41999.1</v>
      </c>
      <c r="G101" s="38">
        <v>41398.199999999997</v>
      </c>
      <c r="H101" s="38">
        <v>41055.9</v>
      </c>
      <c r="I101" s="38">
        <v>40455</v>
      </c>
      <c r="J101" s="38">
        <v>42341.399999999994</v>
      </c>
      <c r="K101" s="38">
        <v>42942.3</v>
      </c>
      <c r="L101" s="38">
        <v>43284.599999999991</v>
      </c>
      <c r="M101" s="28">
        <v>42600</v>
      </c>
      <c r="N101" s="28">
        <v>41656.800000000003</v>
      </c>
      <c r="O101" s="39">
        <v>11970</v>
      </c>
      <c r="P101" s="40">
        <v>2.0460358056265986E-2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135.19999999999999</v>
      </c>
      <c r="F102" s="37">
        <v>136.71666666666667</v>
      </c>
      <c r="G102" s="38">
        <v>132.48333333333335</v>
      </c>
      <c r="H102" s="38">
        <v>129.76666666666668</v>
      </c>
      <c r="I102" s="38">
        <v>125.53333333333336</v>
      </c>
      <c r="J102" s="38">
        <v>139.43333333333334</v>
      </c>
      <c r="K102" s="38">
        <v>143.66666666666663</v>
      </c>
      <c r="L102" s="38">
        <v>146.38333333333333</v>
      </c>
      <c r="M102" s="28">
        <v>140.94999999999999</v>
      </c>
      <c r="N102" s="28">
        <v>134</v>
      </c>
      <c r="O102" s="39">
        <v>50160000</v>
      </c>
      <c r="P102" s="40">
        <v>0.14898295766904893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909.95</v>
      </c>
      <c r="F103" s="37">
        <v>908.20000000000016</v>
      </c>
      <c r="G103" s="38">
        <v>904.70000000000027</v>
      </c>
      <c r="H103" s="38">
        <v>899.45000000000016</v>
      </c>
      <c r="I103" s="38">
        <v>895.95000000000027</v>
      </c>
      <c r="J103" s="38">
        <v>913.45000000000027</v>
      </c>
      <c r="K103" s="38">
        <v>916.95</v>
      </c>
      <c r="L103" s="38">
        <v>922.20000000000027</v>
      </c>
      <c r="M103" s="28">
        <v>911.7</v>
      </c>
      <c r="N103" s="28">
        <v>902.95</v>
      </c>
      <c r="O103" s="39">
        <v>83166875</v>
      </c>
      <c r="P103" s="40">
        <v>2.4978393858772093E-2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1246.9000000000001</v>
      </c>
      <c r="F104" s="37">
        <v>1241.5666666666666</v>
      </c>
      <c r="G104" s="38">
        <v>1229.1333333333332</v>
      </c>
      <c r="H104" s="38">
        <v>1211.3666666666666</v>
      </c>
      <c r="I104" s="38">
        <v>1198.9333333333332</v>
      </c>
      <c r="J104" s="38">
        <v>1259.3333333333333</v>
      </c>
      <c r="K104" s="38">
        <v>1271.7666666666667</v>
      </c>
      <c r="L104" s="38">
        <v>1289.5333333333333</v>
      </c>
      <c r="M104" s="28">
        <v>1254</v>
      </c>
      <c r="N104" s="28">
        <v>1223.8</v>
      </c>
      <c r="O104" s="39">
        <v>4316300</v>
      </c>
      <c r="P104" s="40">
        <v>3.9508700102354147E-2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589.5</v>
      </c>
      <c r="F105" s="37">
        <v>588.93333333333328</v>
      </c>
      <c r="G105" s="38">
        <v>583.06666666666661</v>
      </c>
      <c r="H105" s="38">
        <v>576.63333333333333</v>
      </c>
      <c r="I105" s="38">
        <v>570.76666666666665</v>
      </c>
      <c r="J105" s="38">
        <v>595.36666666666656</v>
      </c>
      <c r="K105" s="38">
        <v>601.23333333333312</v>
      </c>
      <c r="L105" s="38">
        <v>607.66666666666652</v>
      </c>
      <c r="M105" s="28">
        <v>594.79999999999995</v>
      </c>
      <c r="N105" s="28">
        <v>582.5</v>
      </c>
      <c r="O105" s="39">
        <v>8556000</v>
      </c>
      <c r="P105" s="40">
        <v>-9.5502691439486014E-3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9.6999999999999993</v>
      </c>
      <c r="F106" s="37">
        <v>9.7166666666666668</v>
      </c>
      <c r="G106" s="38">
        <v>9.6333333333333329</v>
      </c>
      <c r="H106" s="38">
        <v>9.5666666666666664</v>
      </c>
      <c r="I106" s="38">
        <v>9.4833333333333325</v>
      </c>
      <c r="J106" s="38">
        <v>9.7833333333333332</v>
      </c>
      <c r="K106" s="38">
        <v>9.8666666666666654</v>
      </c>
      <c r="L106" s="38">
        <v>9.9333333333333336</v>
      </c>
      <c r="M106" s="28">
        <v>9.8000000000000007</v>
      </c>
      <c r="N106" s="28">
        <v>9.65</v>
      </c>
      <c r="O106" s="39">
        <v>665420000</v>
      </c>
      <c r="P106" s="40">
        <v>-3.8771874672534844E-3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69.45</v>
      </c>
      <c r="F107" s="37">
        <v>69.366666666666674</v>
      </c>
      <c r="G107" s="38">
        <v>69.083333333333343</v>
      </c>
      <c r="H107" s="38">
        <v>68.716666666666669</v>
      </c>
      <c r="I107" s="38">
        <v>68.433333333333337</v>
      </c>
      <c r="J107" s="38">
        <v>69.733333333333348</v>
      </c>
      <c r="K107" s="38">
        <v>70.01666666666668</v>
      </c>
      <c r="L107" s="38">
        <v>70.383333333333354</v>
      </c>
      <c r="M107" s="28">
        <v>69.650000000000006</v>
      </c>
      <c r="N107" s="28">
        <v>69</v>
      </c>
      <c r="O107" s="39">
        <v>127460000</v>
      </c>
      <c r="P107" s="40">
        <v>-7.8394481028535592E-4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51.15</v>
      </c>
      <c r="F108" s="37">
        <v>51.050000000000004</v>
      </c>
      <c r="G108" s="38">
        <v>50.750000000000007</v>
      </c>
      <c r="H108" s="38">
        <v>50.35</v>
      </c>
      <c r="I108" s="38">
        <v>50.050000000000004</v>
      </c>
      <c r="J108" s="38">
        <v>51.45000000000001</v>
      </c>
      <c r="K108" s="38">
        <v>51.750000000000007</v>
      </c>
      <c r="L108" s="38">
        <v>52.150000000000013</v>
      </c>
      <c r="M108" s="28">
        <v>51.35</v>
      </c>
      <c r="N108" s="28">
        <v>50.65</v>
      </c>
      <c r="O108" s="39">
        <v>157110000</v>
      </c>
      <c r="P108" s="40">
        <v>5.7317539166985094E-4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164.15</v>
      </c>
      <c r="F109" s="37">
        <v>163.08333333333334</v>
      </c>
      <c r="G109" s="38">
        <v>161.4666666666667</v>
      </c>
      <c r="H109" s="38">
        <v>158.78333333333336</v>
      </c>
      <c r="I109" s="38">
        <v>157.16666666666671</v>
      </c>
      <c r="J109" s="38">
        <v>165.76666666666668</v>
      </c>
      <c r="K109" s="38">
        <v>167.3833333333333</v>
      </c>
      <c r="L109" s="38">
        <v>170.06666666666666</v>
      </c>
      <c r="M109" s="28">
        <v>164.7</v>
      </c>
      <c r="N109" s="28">
        <v>160.4</v>
      </c>
      <c r="O109" s="39">
        <v>62808750</v>
      </c>
      <c r="P109" s="40">
        <v>-2.8198433420365536E-2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426.9</v>
      </c>
      <c r="F110" s="37">
        <v>424.83333333333331</v>
      </c>
      <c r="G110" s="38">
        <v>419.31666666666661</v>
      </c>
      <c r="H110" s="38">
        <v>411.73333333333329</v>
      </c>
      <c r="I110" s="38">
        <v>406.21666666666658</v>
      </c>
      <c r="J110" s="38">
        <v>432.41666666666663</v>
      </c>
      <c r="K110" s="38">
        <v>437.93333333333339</v>
      </c>
      <c r="L110" s="38">
        <v>445.51666666666665</v>
      </c>
      <c r="M110" s="28">
        <v>430.35</v>
      </c>
      <c r="N110" s="28">
        <v>417.25</v>
      </c>
      <c r="O110" s="39">
        <v>14081375</v>
      </c>
      <c r="P110" s="40">
        <v>-3.0300160969605153E-2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316.05</v>
      </c>
      <c r="F111" s="37">
        <v>315.61666666666662</v>
      </c>
      <c r="G111" s="38">
        <v>313.73333333333323</v>
      </c>
      <c r="H111" s="38">
        <v>311.41666666666663</v>
      </c>
      <c r="I111" s="38">
        <v>309.53333333333325</v>
      </c>
      <c r="J111" s="38">
        <v>317.93333333333322</v>
      </c>
      <c r="K111" s="38">
        <v>319.81666666666655</v>
      </c>
      <c r="L111" s="38">
        <v>322.13333333333321</v>
      </c>
      <c r="M111" s="28">
        <v>317.5</v>
      </c>
      <c r="N111" s="28">
        <v>313.3</v>
      </c>
      <c r="O111" s="39">
        <v>26171154</v>
      </c>
      <c r="P111" s="40">
        <v>-1.8848009650180939E-2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240.95</v>
      </c>
      <c r="F112" s="37">
        <v>238.43333333333331</v>
      </c>
      <c r="G112" s="38">
        <v>234.61666666666662</v>
      </c>
      <c r="H112" s="38">
        <v>228.2833333333333</v>
      </c>
      <c r="I112" s="38">
        <v>224.46666666666661</v>
      </c>
      <c r="J112" s="38">
        <v>244.76666666666662</v>
      </c>
      <c r="K112" s="38">
        <v>248.58333333333329</v>
      </c>
      <c r="L112" s="38">
        <v>254.91666666666663</v>
      </c>
      <c r="M112" s="28">
        <v>242.25</v>
      </c>
      <c r="N112" s="28">
        <v>232.1</v>
      </c>
      <c r="O112" s="39">
        <v>14926300</v>
      </c>
      <c r="P112" s="40">
        <v>4.5288383428107232E-2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4791.1499999999996</v>
      </c>
      <c r="F113" s="37">
        <v>4802.4833333333327</v>
      </c>
      <c r="G113" s="38">
        <v>4767.0166666666655</v>
      </c>
      <c r="H113" s="38">
        <v>4742.8833333333332</v>
      </c>
      <c r="I113" s="38">
        <v>4707.4166666666661</v>
      </c>
      <c r="J113" s="38">
        <v>4826.616666666665</v>
      </c>
      <c r="K113" s="38">
        <v>4862.0833333333321</v>
      </c>
      <c r="L113" s="38">
        <v>4886.2166666666644</v>
      </c>
      <c r="M113" s="28">
        <v>4837.95</v>
      </c>
      <c r="N113" s="28">
        <v>4778.3500000000004</v>
      </c>
      <c r="O113" s="39">
        <v>379200</v>
      </c>
      <c r="P113" s="40">
        <v>-3.9401103230890461E-3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1932.45</v>
      </c>
      <c r="F114" s="37">
        <v>1938.3500000000001</v>
      </c>
      <c r="G114" s="38">
        <v>1922.0500000000002</v>
      </c>
      <c r="H114" s="38">
        <v>1911.65</v>
      </c>
      <c r="I114" s="38">
        <v>1895.3500000000001</v>
      </c>
      <c r="J114" s="38">
        <v>1948.7500000000002</v>
      </c>
      <c r="K114" s="38">
        <v>1965.05</v>
      </c>
      <c r="L114" s="38">
        <v>1975.4500000000003</v>
      </c>
      <c r="M114" s="28">
        <v>1954.65</v>
      </c>
      <c r="N114" s="28">
        <v>1927.95</v>
      </c>
      <c r="O114" s="39">
        <v>4879500</v>
      </c>
      <c r="P114" s="40">
        <v>-1.3225747740095856E-2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1140.9000000000001</v>
      </c>
      <c r="F115" s="37">
        <v>1140.2166666666665</v>
      </c>
      <c r="G115" s="38">
        <v>1133.633333333333</v>
      </c>
      <c r="H115" s="38">
        <v>1126.3666666666666</v>
      </c>
      <c r="I115" s="38">
        <v>1119.7833333333331</v>
      </c>
      <c r="J115" s="38">
        <v>1147.4833333333329</v>
      </c>
      <c r="K115" s="38">
        <v>1154.0666666666664</v>
      </c>
      <c r="L115" s="38">
        <v>1161.3333333333328</v>
      </c>
      <c r="M115" s="28">
        <v>1146.8</v>
      </c>
      <c r="N115" s="28">
        <v>1132.95</v>
      </c>
      <c r="O115" s="39">
        <v>23377500</v>
      </c>
      <c r="P115" s="40">
        <v>-1.676886971004618E-2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206.05</v>
      </c>
      <c r="F116" s="37">
        <v>206.2166666666667</v>
      </c>
      <c r="G116" s="38">
        <v>204.78333333333339</v>
      </c>
      <c r="H116" s="38">
        <v>203.51666666666668</v>
      </c>
      <c r="I116" s="38">
        <v>202.08333333333337</v>
      </c>
      <c r="J116" s="38">
        <v>207.48333333333341</v>
      </c>
      <c r="K116" s="38">
        <v>208.91666666666669</v>
      </c>
      <c r="L116" s="38">
        <v>210.18333333333342</v>
      </c>
      <c r="M116" s="28">
        <v>207.65</v>
      </c>
      <c r="N116" s="28">
        <v>204.95</v>
      </c>
      <c r="O116" s="39">
        <v>15330000</v>
      </c>
      <c r="P116" s="40">
        <v>-4.1833393961440528E-3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1535.9</v>
      </c>
      <c r="F117" s="37">
        <v>1535.3333333333333</v>
      </c>
      <c r="G117" s="38">
        <v>1523.6666666666665</v>
      </c>
      <c r="H117" s="38">
        <v>1511.4333333333332</v>
      </c>
      <c r="I117" s="38">
        <v>1499.7666666666664</v>
      </c>
      <c r="J117" s="38">
        <v>1547.5666666666666</v>
      </c>
      <c r="K117" s="38">
        <v>1559.2333333333331</v>
      </c>
      <c r="L117" s="38">
        <v>1571.4666666666667</v>
      </c>
      <c r="M117" s="28">
        <v>1547</v>
      </c>
      <c r="N117" s="28">
        <v>1523.1</v>
      </c>
      <c r="O117" s="39">
        <v>35500500</v>
      </c>
      <c r="P117" s="40">
        <v>-1.6375046756161422E-2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624.70000000000005</v>
      </c>
      <c r="F118" s="37">
        <v>626.23333333333335</v>
      </c>
      <c r="G118" s="38">
        <v>619.4666666666667</v>
      </c>
      <c r="H118" s="38">
        <v>614.23333333333335</v>
      </c>
      <c r="I118" s="38">
        <v>607.4666666666667</v>
      </c>
      <c r="J118" s="38">
        <v>631.4666666666667</v>
      </c>
      <c r="K118" s="38">
        <v>638.23333333333335</v>
      </c>
      <c r="L118" s="38">
        <v>643.4666666666667</v>
      </c>
      <c r="M118" s="28">
        <v>633</v>
      </c>
      <c r="N118" s="28">
        <v>621</v>
      </c>
      <c r="O118" s="39">
        <v>1920750</v>
      </c>
      <c r="P118" s="40">
        <v>3.5165723524656425E-2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73.05</v>
      </c>
      <c r="F119" s="37">
        <v>72.883333333333326</v>
      </c>
      <c r="G119" s="38">
        <v>72.366666666666646</v>
      </c>
      <c r="H119" s="38">
        <v>71.683333333333323</v>
      </c>
      <c r="I119" s="38">
        <v>71.166666666666643</v>
      </c>
      <c r="J119" s="38">
        <v>73.566666666666649</v>
      </c>
      <c r="K119" s="38">
        <v>74.083333333333329</v>
      </c>
      <c r="L119" s="38">
        <v>74.766666666666652</v>
      </c>
      <c r="M119" s="28">
        <v>73.400000000000006</v>
      </c>
      <c r="N119" s="28">
        <v>72.2</v>
      </c>
      <c r="O119" s="39">
        <v>103486500</v>
      </c>
      <c r="P119" s="40">
        <v>6.8774544356056788E-2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879.65</v>
      </c>
      <c r="F120" s="37">
        <v>879.61666666666667</v>
      </c>
      <c r="G120" s="38">
        <v>872.7833333333333</v>
      </c>
      <c r="H120" s="38">
        <v>865.91666666666663</v>
      </c>
      <c r="I120" s="38">
        <v>859.08333333333326</v>
      </c>
      <c r="J120" s="38">
        <v>886.48333333333335</v>
      </c>
      <c r="K120" s="38">
        <v>893.31666666666661</v>
      </c>
      <c r="L120" s="38">
        <v>900.18333333333339</v>
      </c>
      <c r="M120" s="28">
        <v>886.45</v>
      </c>
      <c r="N120" s="28">
        <v>872.75</v>
      </c>
      <c r="O120" s="39">
        <v>1505400</v>
      </c>
      <c r="P120" s="40">
        <v>-2.6072329688814129E-2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723.6</v>
      </c>
      <c r="F121" s="37">
        <v>721.4</v>
      </c>
      <c r="G121" s="38">
        <v>714.44999999999993</v>
      </c>
      <c r="H121" s="38">
        <v>705.3</v>
      </c>
      <c r="I121" s="38">
        <v>698.34999999999991</v>
      </c>
      <c r="J121" s="38">
        <v>730.55</v>
      </c>
      <c r="K121" s="38">
        <v>737.5</v>
      </c>
      <c r="L121" s="38">
        <v>746.65</v>
      </c>
      <c r="M121" s="28">
        <v>728.35</v>
      </c>
      <c r="N121" s="28">
        <v>712.25</v>
      </c>
      <c r="O121" s="39">
        <v>12943875</v>
      </c>
      <c r="P121" s="40">
        <v>-2.3693241816261881E-2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331</v>
      </c>
      <c r="F122" s="37">
        <v>331.15000000000003</v>
      </c>
      <c r="G122" s="38">
        <v>329.90000000000009</v>
      </c>
      <c r="H122" s="38">
        <v>328.80000000000007</v>
      </c>
      <c r="I122" s="38">
        <v>327.55000000000013</v>
      </c>
      <c r="J122" s="38">
        <v>332.25000000000006</v>
      </c>
      <c r="K122" s="38">
        <v>333.49999999999994</v>
      </c>
      <c r="L122" s="38">
        <v>334.6</v>
      </c>
      <c r="M122" s="28">
        <v>332.4</v>
      </c>
      <c r="N122" s="28">
        <v>330.05</v>
      </c>
      <c r="O122" s="39">
        <v>82646400</v>
      </c>
      <c r="P122" s="40">
        <v>-1.3521255872579352E-2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442.65</v>
      </c>
      <c r="F123" s="37">
        <v>439.63333333333338</v>
      </c>
      <c r="G123" s="38">
        <v>435.01666666666677</v>
      </c>
      <c r="H123" s="38">
        <v>427.38333333333338</v>
      </c>
      <c r="I123" s="38">
        <v>422.76666666666677</v>
      </c>
      <c r="J123" s="38">
        <v>447.26666666666677</v>
      </c>
      <c r="K123" s="38">
        <v>451.88333333333344</v>
      </c>
      <c r="L123" s="38">
        <v>459.51666666666677</v>
      </c>
      <c r="M123" s="28">
        <v>444.25</v>
      </c>
      <c r="N123" s="28">
        <v>432</v>
      </c>
      <c r="O123" s="39">
        <v>28427500</v>
      </c>
      <c r="P123" s="40">
        <v>1.0890340934346801E-2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2868.2</v>
      </c>
      <c r="F124" s="37">
        <v>2858</v>
      </c>
      <c r="G124" s="38">
        <v>2820.25</v>
      </c>
      <c r="H124" s="38">
        <v>2772.3</v>
      </c>
      <c r="I124" s="38">
        <v>2734.55</v>
      </c>
      <c r="J124" s="38">
        <v>2905.95</v>
      </c>
      <c r="K124" s="38">
        <v>2943.7</v>
      </c>
      <c r="L124" s="38">
        <v>2991.6499999999996</v>
      </c>
      <c r="M124" s="28">
        <v>2895.75</v>
      </c>
      <c r="N124" s="28">
        <v>2810.05</v>
      </c>
      <c r="O124" s="39">
        <v>388750</v>
      </c>
      <c r="P124" s="40">
        <v>0.16131441374159822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688.45</v>
      </c>
      <c r="F125" s="37">
        <v>688.83333333333337</v>
      </c>
      <c r="G125" s="38">
        <v>682.31666666666672</v>
      </c>
      <c r="H125" s="38">
        <v>676.18333333333339</v>
      </c>
      <c r="I125" s="38">
        <v>669.66666666666674</v>
      </c>
      <c r="J125" s="38">
        <v>694.9666666666667</v>
      </c>
      <c r="K125" s="38">
        <v>701.48333333333335</v>
      </c>
      <c r="L125" s="38">
        <v>707.61666666666667</v>
      </c>
      <c r="M125" s="28">
        <v>695.35</v>
      </c>
      <c r="N125" s="28">
        <v>682.7</v>
      </c>
      <c r="O125" s="39">
        <v>30199500</v>
      </c>
      <c r="P125" s="40">
        <v>-4.9015856820983715E-2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628</v>
      </c>
      <c r="F126" s="37">
        <v>621.86666666666667</v>
      </c>
      <c r="G126" s="38">
        <v>612.5333333333333</v>
      </c>
      <c r="H126" s="38">
        <v>597.06666666666661</v>
      </c>
      <c r="I126" s="38">
        <v>587.73333333333323</v>
      </c>
      <c r="J126" s="38">
        <v>637.33333333333337</v>
      </c>
      <c r="K126" s="38">
        <v>646.66666666666663</v>
      </c>
      <c r="L126" s="38">
        <v>662.13333333333344</v>
      </c>
      <c r="M126" s="28">
        <v>631.20000000000005</v>
      </c>
      <c r="N126" s="28">
        <v>606.4</v>
      </c>
      <c r="O126" s="39">
        <v>11610000</v>
      </c>
      <c r="P126" s="40">
        <v>3.7417625376968612E-2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1934.45</v>
      </c>
      <c r="F127" s="37">
        <v>1937.2</v>
      </c>
      <c r="G127" s="38">
        <v>1921.5</v>
      </c>
      <c r="H127" s="38">
        <v>1908.55</v>
      </c>
      <c r="I127" s="38">
        <v>1892.85</v>
      </c>
      <c r="J127" s="38">
        <v>1950.15</v>
      </c>
      <c r="K127" s="38">
        <v>1965.8500000000004</v>
      </c>
      <c r="L127" s="38">
        <v>1978.8000000000002</v>
      </c>
      <c r="M127" s="28">
        <v>1952.9</v>
      </c>
      <c r="N127" s="28">
        <v>1924.25</v>
      </c>
      <c r="O127" s="39">
        <v>19840800</v>
      </c>
      <c r="P127" s="40">
        <v>9.8332620778110308E-3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81.099999999999994</v>
      </c>
      <c r="F128" s="37">
        <v>80.916666666666671</v>
      </c>
      <c r="G128" s="38">
        <v>79.983333333333348</v>
      </c>
      <c r="H128" s="38">
        <v>78.866666666666674</v>
      </c>
      <c r="I128" s="38">
        <v>77.933333333333351</v>
      </c>
      <c r="J128" s="38">
        <v>82.033333333333346</v>
      </c>
      <c r="K128" s="38">
        <v>82.966666666666654</v>
      </c>
      <c r="L128" s="38">
        <v>84.083333333333343</v>
      </c>
      <c r="M128" s="28">
        <v>81.849999999999994</v>
      </c>
      <c r="N128" s="28">
        <v>79.8</v>
      </c>
      <c r="O128" s="39">
        <v>56890500</v>
      </c>
      <c r="P128" s="40">
        <v>-5.1498127340823966E-3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2377.4499999999998</v>
      </c>
      <c r="F129" s="37">
        <v>2375.8666666666668</v>
      </c>
      <c r="G129" s="38">
        <v>2356.5833333333335</v>
      </c>
      <c r="H129" s="38">
        <v>2335.7166666666667</v>
      </c>
      <c r="I129" s="38">
        <v>2316.4333333333334</v>
      </c>
      <c r="J129" s="38">
        <v>2396.7333333333336</v>
      </c>
      <c r="K129" s="38">
        <v>2416.0166666666664</v>
      </c>
      <c r="L129" s="38">
        <v>2436.8833333333337</v>
      </c>
      <c r="M129" s="28">
        <v>2395.15</v>
      </c>
      <c r="N129" s="28">
        <v>2355</v>
      </c>
      <c r="O129" s="39">
        <v>1498750</v>
      </c>
      <c r="P129" s="40">
        <v>2.4261062702887408E-2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549.85</v>
      </c>
      <c r="F130" s="37">
        <v>552.53333333333342</v>
      </c>
      <c r="G130" s="38">
        <v>545.36666666666679</v>
      </c>
      <c r="H130" s="38">
        <v>540.88333333333333</v>
      </c>
      <c r="I130" s="38">
        <v>533.7166666666667</v>
      </c>
      <c r="J130" s="38">
        <v>557.01666666666688</v>
      </c>
      <c r="K130" s="38">
        <v>564.18333333333362</v>
      </c>
      <c r="L130" s="38">
        <v>568.66666666666697</v>
      </c>
      <c r="M130" s="28">
        <v>559.70000000000005</v>
      </c>
      <c r="N130" s="28">
        <v>548.04999999999995</v>
      </c>
      <c r="O130" s="39">
        <v>5840100</v>
      </c>
      <c r="P130" s="40">
        <v>3.5919540229885055E-2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431.7</v>
      </c>
      <c r="F131" s="37">
        <v>431.95</v>
      </c>
      <c r="G131" s="38">
        <v>429.5</v>
      </c>
      <c r="H131" s="38">
        <v>427.3</v>
      </c>
      <c r="I131" s="38">
        <v>424.85</v>
      </c>
      <c r="J131" s="38">
        <v>434.15</v>
      </c>
      <c r="K131" s="38">
        <v>436.59999999999991</v>
      </c>
      <c r="L131" s="38">
        <v>438.79999999999995</v>
      </c>
      <c r="M131" s="28">
        <v>434.4</v>
      </c>
      <c r="N131" s="28">
        <v>429.75</v>
      </c>
      <c r="O131" s="39">
        <v>15328000</v>
      </c>
      <c r="P131" s="40">
        <v>2.2957821676454885E-2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1969.25</v>
      </c>
      <c r="F132" s="37">
        <v>1966.7166666666665</v>
      </c>
      <c r="G132" s="38">
        <v>1956.833333333333</v>
      </c>
      <c r="H132" s="38">
        <v>1944.4166666666665</v>
      </c>
      <c r="I132" s="38">
        <v>1934.5333333333331</v>
      </c>
      <c r="J132" s="38">
        <v>1979.133333333333</v>
      </c>
      <c r="K132" s="38">
        <v>1989.0166666666667</v>
      </c>
      <c r="L132" s="38">
        <v>2001.4333333333329</v>
      </c>
      <c r="M132" s="28">
        <v>1976.6</v>
      </c>
      <c r="N132" s="28">
        <v>1954.3</v>
      </c>
      <c r="O132" s="39">
        <v>10135200</v>
      </c>
      <c r="P132" s="40">
        <v>-4.1268718311519865E-3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4820.8999999999996</v>
      </c>
      <c r="F133" s="37">
        <v>4795.4333333333334</v>
      </c>
      <c r="G133" s="38">
        <v>4741.916666666667</v>
      </c>
      <c r="H133" s="38">
        <v>4662.9333333333334</v>
      </c>
      <c r="I133" s="38">
        <v>4609.416666666667</v>
      </c>
      <c r="J133" s="38">
        <v>4874.416666666667</v>
      </c>
      <c r="K133" s="38">
        <v>4927.9333333333334</v>
      </c>
      <c r="L133" s="38">
        <v>5006.916666666667</v>
      </c>
      <c r="M133" s="28">
        <v>4848.95</v>
      </c>
      <c r="N133" s="28">
        <v>4716.45</v>
      </c>
      <c r="O133" s="39">
        <v>1365300</v>
      </c>
      <c r="P133" s="40">
        <v>-4.5511744966442953E-2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3832.2</v>
      </c>
      <c r="F134" s="37">
        <v>3820.5333333333328</v>
      </c>
      <c r="G134" s="38">
        <v>3791.6166666666659</v>
      </c>
      <c r="H134" s="38">
        <v>3751.0333333333328</v>
      </c>
      <c r="I134" s="38">
        <v>3722.1166666666659</v>
      </c>
      <c r="J134" s="38">
        <v>3861.1166666666659</v>
      </c>
      <c r="K134" s="38">
        <v>3890.0333333333328</v>
      </c>
      <c r="L134" s="38">
        <v>3930.6166666666659</v>
      </c>
      <c r="M134" s="28">
        <v>3849.45</v>
      </c>
      <c r="N134" s="28">
        <v>3779.95</v>
      </c>
      <c r="O134" s="39">
        <v>934800</v>
      </c>
      <c r="P134" s="40">
        <v>-8.2089552238805971E-2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675.2</v>
      </c>
      <c r="F135" s="37">
        <v>674.28333333333342</v>
      </c>
      <c r="G135" s="38">
        <v>670.96666666666681</v>
      </c>
      <c r="H135" s="38">
        <v>666.73333333333335</v>
      </c>
      <c r="I135" s="38">
        <v>663.41666666666674</v>
      </c>
      <c r="J135" s="38">
        <v>678.51666666666688</v>
      </c>
      <c r="K135" s="38">
        <v>681.83333333333348</v>
      </c>
      <c r="L135" s="38">
        <v>686.06666666666695</v>
      </c>
      <c r="M135" s="28">
        <v>677.6</v>
      </c>
      <c r="N135" s="28">
        <v>670.05</v>
      </c>
      <c r="O135" s="39">
        <v>8550150</v>
      </c>
      <c r="P135" s="40">
        <v>-1.4982373678025853E-2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1304.3499999999999</v>
      </c>
      <c r="F136" s="37">
        <v>1307.7666666666667</v>
      </c>
      <c r="G136" s="38">
        <v>1298.1333333333332</v>
      </c>
      <c r="H136" s="38">
        <v>1291.9166666666665</v>
      </c>
      <c r="I136" s="38">
        <v>1282.2833333333331</v>
      </c>
      <c r="J136" s="38">
        <v>1313.9833333333333</v>
      </c>
      <c r="K136" s="38">
        <v>1323.616666666667</v>
      </c>
      <c r="L136" s="38">
        <v>1329.8333333333335</v>
      </c>
      <c r="M136" s="28">
        <v>1317.4</v>
      </c>
      <c r="N136" s="28">
        <v>1301.55</v>
      </c>
      <c r="O136" s="39">
        <v>11613700</v>
      </c>
      <c r="P136" s="40">
        <v>1.5671870217324763E-2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226.05</v>
      </c>
      <c r="F137" s="37">
        <v>225.75</v>
      </c>
      <c r="G137" s="38">
        <v>224.35</v>
      </c>
      <c r="H137" s="38">
        <v>222.65</v>
      </c>
      <c r="I137" s="38">
        <v>221.25</v>
      </c>
      <c r="J137" s="38">
        <v>227.45</v>
      </c>
      <c r="K137" s="38">
        <v>228.84999999999997</v>
      </c>
      <c r="L137" s="38">
        <v>230.54999999999998</v>
      </c>
      <c r="M137" s="28">
        <v>227.15</v>
      </c>
      <c r="N137" s="28">
        <v>224.05</v>
      </c>
      <c r="O137" s="39">
        <v>21564000</v>
      </c>
      <c r="P137" s="40">
        <v>1.7745893902208796E-2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106.25</v>
      </c>
      <c r="F138" s="37">
        <v>106.56666666666666</v>
      </c>
      <c r="G138" s="38">
        <v>105.53333333333333</v>
      </c>
      <c r="H138" s="38">
        <v>104.81666666666666</v>
      </c>
      <c r="I138" s="38">
        <v>103.78333333333333</v>
      </c>
      <c r="J138" s="38">
        <v>107.28333333333333</v>
      </c>
      <c r="K138" s="38">
        <v>108.31666666666666</v>
      </c>
      <c r="L138" s="38">
        <v>109.03333333333333</v>
      </c>
      <c r="M138" s="28">
        <v>107.6</v>
      </c>
      <c r="N138" s="28">
        <v>105.85</v>
      </c>
      <c r="O138" s="39">
        <v>34128000</v>
      </c>
      <c r="P138" s="40">
        <v>1.245995016019936E-2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524.9</v>
      </c>
      <c r="F139" s="37">
        <v>525.0333333333333</v>
      </c>
      <c r="G139" s="38">
        <v>522.66666666666663</v>
      </c>
      <c r="H139" s="38">
        <v>520.43333333333328</v>
      </c>
      <c r="I139" s="38">
        <v>518.06666666666661</v>
      </c>
      <c r="J139" s="38">
        <v>527.26666666666665</v>
      </c>
      <c r="K139" s="38">
        <v>529.63333333333344</v>
      </c>
      <c r="L139" s="38">
        <v>531.86666666666667</v>
      </c>
      <c r="M139" s="28">
        <v>527.4</v>
      </c>
      <c r="N139" s="28">
        <v>522.79999999999995</v>
      </c>
      <c r="O139" s="39">
        <v>8114400</v>
      </c>
      <c r="P139" s="40">
        <v>-9.0855803048065648E-3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8972.5</v>
      </c>
      <c r="F140" s="37">
        <v>8992.0333333333328</v>
      </c>
      <c r="G140" s="38">
        <v>8934.0166666666664</v>
      </c>
      <c r="H140" s="38">
        <v>8895.5333333333328</v>
      </c>
      <c r="I140" s="38">
        <v>8837.5166666666664</v>
      </c>
      <c r="J140" s="38">
        <v>9030.5166666666664</v>
      </c>
      <c r="K140" s="38">
        <v>9088.5333333333328</v>
      </c>
      <c r="L140" s="38">
        <v>9127.0166666666664</v>
      </c>
      <c r="M140" s="28">
        <v>9050.0499999999993</v>
      </c>
      <c r="N140" s="28">
        <v>8953.5499999999993</v>
      </c>
      <c r="O140" s="39">
        <v>4026300</v>
      </c>
      <c r="P140" s="40">
        <v>-3.9827825054423111E-3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843.85</v>
      </c>
      <c r="F141" s="37">
        <v>834.4666666666667</v>
      </c>
      <c r="G141" s="38">
        <v>821.63333333333344</v>
      </c>
      <c r="H141" s="38">
        <v>799.41666666666674</v>
      </c>
      <c r="I141" s="38">
        <v>786.58333333333348</v>
      </c>
      <c r="J141" s="38">
        <v>856.68333333333339</v>
      </c>
      <c r="K141" s="38">
        <v>869.51666666666665</v>
      </c>
      <c r="L141" s="38">
        <v>891.73333333333335</v>
      </c>
      <c r="M141" s="28">
        <v>847.3</v>
      </c>
      <c r="N141" s="28">
        <v>812.25</v>
      </c>
      <c r="O141" s="39">
        <v>17375625</v>
      </c>
      <c r="P141" s="40">
        <v>3.3571269239348653E-2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1260.4000000000001</v>
      </c>
      <c r="F142" s="37">
        <v>1260.6500000000001</v>
      </c>
      <c r="G142" s="38">
        <v>1252.6000000000001</v>
      </c>
      <c r="H142" s="38">
        <v>1244.8</v>
      </c>
      <c r="I142" s="38">
        <v>1236.75</v>
      </c>
      <c r="J142" s="38">
        <v>1268.4500000000003</v>
      </c>
      <c r="K142" s="38">
        <v>1276.5000000000005</v>
      </c>
      <c r="L142" s="38">
        <v>1284.3000000000004</v>
      </c>
      <c r="M142" s="28">
        <v>1268.7</v>
      </c>
      <c r="N142" s="28">
        <v>1252.8499999999999</v>
      </c>
      <c r="O142" s="39">
        <v>3560800</v>
      </c>
      <c r="P142" s="40">
        <v>-8.2442067736185377E-3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1502.75</v>
      </c>
      <c r="F143" s="37">
        <v>1496.3333333333333</v>
      </c>
      <c r="G143" s="38">
        <v>1484.0166666666664</v>
      </c>
      <c r="H143" s="38">
        <v>1465.2833333333331</v>
      </c>
      <c r="I143" s="38">
        <v>1452.9666666666662</v>
      </c>
      <c r="J143" s="38">
        <v>1515.0666666666666</v>
      </c>
      <c r="K143" s="38">
        <v>1527.3833333333337</v>
      </c>
      <c r="L143" s="38">
        <v>1546.1166666666668</v>
      </c>
      <c r="M143" s="28">
        <v>1508.65</v>
      </c>
      <c r="N143" s="28">
        <v>1477.6</v>
      </c>
      <c r="O143" s="39">
        <v>1216800</v>
      </c>
      <c r="P143" s="40">
        <v>2.967359050445104E-3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791.9</v>
      </c>
      <c r="F144" s="37">
        <v>795.35</v>
      </c>
      <c r="G144" s="38">
        <v>785.7</v>
      </c>
      <c r="H144" s="38">
        <v>779.5</v>
      </c>
      <c r="I144" s="38">
        <v>769.85</v>
      </c>
      <c r="J144" s="38">
        <v>801.55000000000007</v>
      </c>
      <c r="K144" s="38">
        <v>811.19999999999993</v>
      </c>
      <c r="L144" s="38">
        <v>817.40000000000009</v>
      </c>
      <c r="M144" s="28">
        <v>805</v>
      </c>
      <c r="N144" s="28">
        <v>789.15</v>
      </c>
      <c r="O144" s="39">
        <v>2007200</v>
      </c>
      <c r="P144" s="40">
        <v>0.13404333455747339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893.1</v>
      </c>
      <c r="F145" s="37">
        <v>890.96666666666658</v>
      </c>
      <c r="G145" s="38">
        <v>885.18333333333317</v>
      </c>
      <c r="H145" s="38">
        <v>877.26666666666654</v>
      </c>
      <c r="I145" s="38">
        <v>871.48333333333312</v>
      </c>
      <c r="J145" s="38">
        <v>898.88333333333321</v>
      </c>
      <c r="K145" s="38">
        <v>904.66666666666674</v>
      </c>
      <c r="L145" s="38">
        <v>912.58333333333326</v>
      </c>
      <c r="M145" s="28">
        <v>896.75</v>
      </c>
      <c r="N145" s="28">
        <v>883.05</v>
      </c>
      <c r="O145" s="39">
        <v>2776800</v>
      </c>
      <c r="P145" s="40">
        <v>-3.1591039632395176E-3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3406.05</v>
      </c>
      <c r="F146" s="37">
        <v>3389.0499999999997</v>
      </c>
      <c r="G146" s="38">
        <v>3353.0999999999995</v>
      </c>
      <c r="H146" s="38">
        <v>3300.1499999999996</v>
      </c>
      <c r="I146" s="38">
        <v>3264.1999999999994</v>
      </c>
      <c r="J146" s="38">
        <v>3441.9999999999995</v>
      </c>
      <c r="K146" s="38">
        <v>3477.9499999999994</v>
      </c>
      <c r="L146" s="38">
        <v>3530.8999999999996</v>
      </c>
      <c r="M146" s="28">
        <v>3425</v>
      </c>
      <c r="N146" s="28">
        <v>3336.1</v>
      </c>
      <c r="O146" s="39">
        <v>2911800</v>
      </c>
      <c r="P146" s="40">
        <v>-5.5327868852459014E-3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125.95</v>
      </c>
      <c r="F147" s="37">
        <v>125.56666666666666</v>
      </c>
      <c r="G147" s="38">
        <v>124.83333333333333</v>
      </c>
      <c r="H147" s="38">
        <v>123.71666666666667</v>
      </c>
      <c r="I147" s="38">
        <v>122.98333333333333</v>
      </c>
      <c r="J147" s="38">
        <v>126.68333333333332</v>
      </c>
      <c r="K147" s="38">
        <v>127.41666666666667</v>
      </c>
      <c r="L147" s="38">
        <v>128.5333333333333</v>
      </c>
      <c r="M147" s="28">
        <v>126.3</v>
      </c>
      <c r="N147" s="28">
        <v>124.45</v>
      </c>
      <c r="O147" s="39">
        <v>46858500</v>
      </c>
      <c r="P147" s="40">
        <v>-2.8638059701492538E-2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2168.85</v>
      </c>
      <c r="F148" s="37">
        <v>2167.9500000000003</v>
      </c>
      <c r="G148" s="38">
        <v>2149.9000000000005</v>
      </c>
      <c r="H148" s="38">
        <v>2130.9500000000003</v>
      </c>
      <c r="I148" s="38">
        <v>2112.9000000000005</v>
      </c>
      <c r="J148" s="38">
        <v>2186.9000000000005</v>
      </c>
      <c r="K148" s="38">
        <v>2204.9500000000007</v>
      </c>
      <c r="L148" s="38">
        <v>2223.9000000000005</v>
      </c>
      <c r="M148" s="28">
        <v>2186</v>
      </c>
      <c r="N148" s="28">
        <v>2149</v>
      </c>
      <c r="O148" s="39">
        <v>2186275</v>
      </c>
      <c r="P148" s="40">
        <v>-2.6949139341070176E-2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86240.6</v>
      </c>
      <c r="F149" s="37">
        <v>85623.599999999991</v>
      </c>
      <c r="G149" s="38">
        <v>84866.999999999985</v>
      </c>
      <c r="H149" s="38">
        <v>83493.399999999994</v>
      </c>
      <c r="I149" s="38">
        <v>82736.799999999988</v>
      </c>
      <c r="J149" s="38">
        <v>86997.199999999983</v>
      </c>
      <c r="K149" s="38">
        <v>87753.799999999988</v>
      </c>
      <c r="L149" s="38">
        <v>89127.39999999998</v>
      </c>
      <c r="M149" s="28">
        <v>86380.2</v>
      </c>
      <c r="N149" s="28">
        <v>84250</v>
      </c>
      <c r="O149" s="39">
        <v>62390</v>
      </c>
      <c r="P149" s="40">
        <v>-2.7284066105394449E-2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1043.8</v>
      </c>
      <c r="F150" s="37">
        <v>1047.2166666666667</v>
      </c>
      <c r="G150" s="38">
        <v>1036.9833333333333</v>
      </c>
      <c r="H150" s="38">
        <v>1030.1666666666667</v>
      </c>
      <c r="I150" s="38">
        <v>1019.9333333333334</v>
      </c>
      <c r="J150" s="38">
        <v>1054.0333333333333</v>
      </c>
      <c r="K150" s="38">
        <v>1064.2666666666669</v>
      </c>
      <c r="L150" s="38">
        <v>1071.0833333333333</v>
      </c>
      <c r="M150" s="28">
        <v>1057.45</v>
      </c>
      <c r="N150" s="28">
        <v>1040.4000000000001</v>
      </c>
      <c r="O150" s="39">
        <v>6058500</v>
      </c>
      <c r="P150" s="40">
        <v>1.55896404324868E-2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80.3</v>
      </c>
      <c r="F151" s="37">
        <v>80.066666666666663</v>
      </c>
      <c r="G151" s="38">
        <v>79.683333333333323</v>
      </c>
      <c r="H151" s="38">
        <v>79.066666666666663</v>
      </c>
      <c r="I151" s="38">
        <v>78.683333333333323</v>
      </c>
      <c r="J151" s="38">
        <v>80.683333333333323</v>
      </c>
      <c r="K151" s="38">
        <v>81.066666666666649</v>
      </c>
      <c r="L151" s="38">
        <v>81.683333333333323</v>
      </c>
      <c r="M151" s="28">
        <v>80.45</v>
      </c>
      <c r="N151" s="28">
        <v>79.45</v>
      </c>
      <c r="O151" s="39">
        <v>63541750</v>
      </c>
      <c r="P151" s="40">
        <v>-1.7359951926286974E-3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4328.1499999999996</v>
      </c>
      <c r="F152" s="37">
        <v>4326.583333333333</v>
      </c>
      <c r="G152" s="38">
        <v>4281.7666666666664</v>
      </c>
      <c r="H152" s="38">
        <v>4235.3833333333332</v>
      </c>
      <c r="I152" s="38">
        <v>4190.5666666666666</v>
      </c>
      <c r="J152" s="38">
        <v>4372.9666666666662</v>
      </c>
      <c r="K152" s="38">
        <v>4417.7833333333338</v>
      </c>
      <c r="L152" s="38">
        <v>4464.1666666666661</v>
      </c>
      <c r="M152" s="28">
        <v>4371.3999999999996</v>
      </c>
      <c r="N152" s="28">
        <v>4280.2</v>
      </c>
      <c r="O152" s="39">
        <v>1841500</v>
      </c>
      <c r="P152" s="40">
        <v>-6.7421790722761599E-3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4675.3999999999996</v>
      </c>
      <c r="F153" s="37">
        <v>4580.8166666666666</v>
      </c>
      <c r="G153" s="38">
        <v>4474.6333333333332</v>
      </c>
      <c r="H153" s="38">
        <v>4273.8666666666668</v>
      </c>
      <c r="I153" s="38">
        <v>4167.6833333333334</v>
      </c>
      <c r="J153" s="38">
        <v>4781.583333333333</v>
      </c>
      <c r="K153" s="38">
        <v>4887.7666666666655</v>
      </c>
      <c r="L153" s="38">
        <v>5088.5333333333328</v>
      </c>
      <c r="M153" s="28">
        <v>4687</v>
      </c>
      <c r="N153" s="28">
        <v>4380.05</v>
      </c>
      <c r="O153" s="39">
        <v>630000</v>
      </c>
      <c r="P153" s="40">
        <v>0.10715697904310004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19061.3</v>
      </c>
      <c r="F154" s="37">
        <v>19092.983333333334</v>
      </c>
      <c r="G154" s="38">
        <v>18954.366666666669</v>
      </c>
      <c r="H154" s="38">
        <v>18847.433333333334</v>
      </c>
      <c r="I154" s="38">
        <v>18708.816666666669</v>
      </c>
      <c r="J154" s="38">
        <v>19199.916666666668</v>
      </c>
      <c r="K154" s="38">
        <v>19338.533333333329</v>
      </c>
      <c r="L154" s="38">
        <v>19445.466666666667</v>
      </c>
      <c r="M154" s="28">
        <v>19231.599999999999</v>
      </c>
      <c r="N154" s="28">
        <v>18986.05</v>
      </c>
      <c r="O154" s="39">
        <v>306920</v>
      </c>
      <c r="P154" s="40">
        <v>-1.1338745007086716E-2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127.2</v>
      </c>
      <c r="F155" s="37">
        <v>126.58333333333333</v>
      </c>
      <c r="G155" s="38">
        <v>125.71666666666665</v>
      </c>
      <c r="H155" s="38">
        <v>124.23333333333332</v>
      </c>
      <c r="I155" s="38">
        <v>123.36666666666665</v>
      </c>
      <c r="J155" s="38">
        <v>128.06666666666666</v>
      </c>
      <c r="K155" s="38">
        <v>128.93333333333334</v>
      </c>
      <c r="L155" s="38">
        <v>130.41666666666669</v>
      </c>
      <c r="M155" s="28">
        <v>127.45</v>
      </c>
      <c r="N155" s="28">
        <v>125.1</v>
      </c>
      <c r="O155" s="39">
        <v>57067250</v>
      </c>
      <c r="P155" s="40">
        <v>1.4954718779790276E-2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166.8</v>
      </c>
      <c r="F156" s="37">
        <v>167.06666666666666</v>
      </c>
      <c r="G156" s="38">
        <v>165.78333333333333</v>
      </c>
      <c r="H156" s="38">
        <v>164.76666666666668</v>
      </c>
      <c r="I156" s="38">
        <v>163.48333333333335</v>
      </c>
      <c r="J156" s="38">
        <v>168.08333333333331</v>
      </c>
      <c r="K156" s="38">
        <v>169.36666666666662</v>
      </c>
      <c r="L156" s="38">
        <v>170.3833333333333</v>
      </c>
      <c r="M156" s="28">
        <v>168.35</v>
      </c>
      <c r="N156" s="28">
        <v>166.05</v>
      </c>
      <c r="O156" s="39">
        <v>84901500</v>
      </c>
      <c r="P156" s="40">
        <v>-4.4824932666410161E-2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1063.3499999999999</v>
      </c>
      <c r="F157" s="37">
        <v>1055.2166666666665</v>
      </c>
      <c r="G157" s="38">
        <v>1036.133333333333</v>
      </c>
      <c r="H157" s="38">
        <v>1008.9166666666665</v>
      </c>
      <c r="I157" s="38">
        <v>989.83333333333303</v>
      </c>
      <c r="J157" s="38">
        <v>1082.4333333333329</v>
      </c>
      <c r="K157" s="38">
        <v>1101.5166666666664</v>
      </c>
      <c r="L157" s="38">
        <v>1128.7333333333329</v>
      </c>
      <c r="M157" s="28">
        <v>1074.3</v>
      </c>
      <c r="N157" s="28">
        <v>1028</v>
      </c>
      <c r="O157" s="39">
        <v>4942700</v>
      </c>
      <c r="P157" s="40">
        <v>-4.3711223914269601E-3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3222.7</v>
      </c>
      <c r="F158" s="37">
        <v>3203.2666666666664</v>
      </c>
      <c r="G158" s="38">
        <v>3173.5333333333328</v>
      </c>
      <c r="H158" s="38">
        <v>3124.3666666666663</v>
      </c>
      <c r="I158" s="38">
        <v>3094.6333333333328</v>
      </c>
      <c r="J158" s="38">
        <v>3252.4333333333329</v>
      </c>
      <c r="K158" s="38">
        <v>3282.1666666666665</v>
      </c>
      <c r="L158" s="38">
        <v>3331.333333333333</v>
      </c>
      <c r="M158" s="28">
        <v>3233</v>
      </c>
      <c r="N158" s="28">
        <v>3154.1</v>
      </c>
      <c r="O158" s="39">
        <v>575000</v>
      </c>
      <c r="P158" s="40">
        <v>-3.7173476222371063E-2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134.44999999999999</v>
      </c>
      <c r="F159" s="37">
        <v>134.68333333333331</v>
      </c>
      <c r="G159" s="38">
        <v>133.61666666666662</v>
      </c>
      <c r="H159" s="38">
        <v>132.7833333333333</v>
      </c>
      <c r="I159" s="38">
        <v>131.71666666666661</v>
      </c>
      <c r="J159" s="38">
        <v>135.51666666666662</v>
      </c>
      <c r="K159" s="38">
        <v>136.58333333333329</v>
      </c>
      <c r="L159" s="38">
        <v>137.41666666666663</v>
      </c>
      <c r="M159" s="28">
        <v>135.75</v>
      </c>
      <c r="N159" s="28">
        <v>133.85</v>
      </c>
      <c r="O159" s="39">
        <v>52860500</v>
      </c>
      <c r="P159" s="40">
        <v>6.3031369099970681E-3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49377.4</v>
      </c>
      <c r="F160" s="37">
        <v>49507.666666666664</v>
      </c>
      <c r="G160" s="38">
        <v>49099.133333333331</v>
      </c>
      <c r="H160" s="38">
        <v>48820.866666666669</v>
      </c>
      <c r="I160" s="38">
        <v>48412.333333333336</v>
      </c>
      <c r="J160" s="38">
        <v>49785.933333333327</v>
      </c>
      <c r="K160" s="38">
        <v>50194.466666666667</v>
      </c>
      <c r="L160" s="38">
        <v>50472.733333333323</v>
      </c>
      <c r="M160" s="28">
        <v>49916.2</v>
      </c>
      <c r="N160" s="28">
        <v>49229.4</v>
      </c>
      <c r="O160" s="39">
        <v>94830</v>
      </c>
      <c r="P160" s="40">
        <v>1.5820281601012498E-4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1025.4000000000001</v>
      </c>
      <c r="F161" s="37">
        <v>1027.3</v>
      </c>
      <c r="G161" s="38">
        <v>1016.5999999999999</v>
      </c>
      <c r="H161" s="38">
        <v>1007.8</v>
      </c>
      <c r="I161" s="38">
        <v>997.09999999999991</v>
      </c>
      <c r="J161" s="38">
        <v>1036.0999999999999</v>
      </c>
      <c r="K161" s="38">
        <v>1046.8000000000002</v>
      </c>
      <c r="L161" s="38">
        <v>1055.5999999999999</v>
      </c>
      <c r="M161" s="28">
        <v>1038</v>
      </c>
      <c r="N161" s="28">
        <v>1018.5</v>
      </c>
      <c r="O161" s="39">
        <v>7011400</v>
      </c>
      <c r="P161" s="40">
        <v>4.9664958612534492E-3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3432.65</v>
      </c>
      <c r="F162" s="37">
        <v>3443.5833333333335</v>
      </c>
      <c r="G162" s="38">
        <v>3400.2166666666672</v>
      </c>
      <c r="H162" s="38">
        <v>3367.7833333333338</v>
      </c>
      <c r="I162" s="38">
        <v>3324.4166666666674</v>
      </c>
      <c r="J162" s="38">
        <v>3476.0166666666669</v>
      </c>
      <c r="K162" s="38">
        <v>3519.3833333333328</v>
      </c>
      <c r="L162" s="38">
        <v>3551.8166666666666</v>
      </c>
      <c r="M162" s="28">
        <v>3486.95</v>
      </c>
      <c r="N162" s="28">
        <v>3411.15</v>
      </c>
      <c r="O162" s="39">
        <v>743100</v>
      </c>
      <c r="P162" s="40">
        <v>-3.0148786217697728E-2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219.8</v>
      </c>
      <c r="F163" s="37">
        <v>219.4666666666667</v>
      </c>
      <c r="G163" s="38">
        <v>218.53333333333339</v>
      </c>
      <c r="H163" s="38">
        <v>217.26666666666668</v>
      </c>
      <c r="I163" s="38">
        <v>216.33333333333337</v>
      </c>
      <c r="J163" s="38">
        <v>220.73333333333341</v>
      </c>
      <c r="K163" s="38">
        <v>221.66666666666669</v>
      </c>
      <c r="L163" s="38">
        <v>222.93333333333342</v>
      </c>
      <c r="M163" s="28">
        <v>220.4</v>
      </c>
      <c r="N163" s="28">
        <v>218.2</v>
      </c>
      <c r="O163" s="39">
        <v>14535000</v>
      </c>
      <c r="P163" s="40">
        <v>-6.1881188118811882E-4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116.15</v>
      </c>
      <c r="F164" s="37">
        <v>116.51666666666667</v>
      </c>
      <c r="G164" s="38">
        <v>115.03333333333333</v>
      </c>
      <c r="H164" s="38">
        <v>113.91666666666667</v>
      </c>
      <c r="I164" s="38">
        <v>112.43333333333334</v>
      </c>
      <c r="J164" s="38">
        <v>117.63333333333333</v>
      </c>
      <c r="K164" s="38">
        <v>119.11666666666665</v>
      </c>
      <c r="L164" s="38">
        <v>120.23333333333332</v>
      </c>
      <c r="M164" s="28">
        <v>118</v>
      </c>
      <c r="N164" s="28">
        <v>115.4</v>
      </c>
      <c r="O164" s="39">
        <v>57746800</v>
      </c>
      <c r="P164" s="40">
        <v>2.4079164376030786E-2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2873.5</v>
      </c>
      <c r="F165" s="37">
        <v>2872.65</v>
      </c>
      <c r="G165" s="38">
        <v>2855.9</v>
      </c>
      <c r="H165" s="38">
        <v>2838.3</v>
      </c>
      <c r="I165" s="38">
        <v>2821.55</v>
      </c>
      <c r="J165" s="38">
        <v>2890.25</v>
      </c>
      <c r="K165" s="38">
        <v>2907</v>
      </c>
      <c r="L165" s="38">
        <v>2924.6</v>
      </c>
      <c r="M165" s="28">
        <v>2889.4</v>
      </c>
      <c r="N165" s="28">
        <v>2855.05</v>
      </c>
      <c r="O165" s="39">
        <v>2639500</v>
      </c>
      <c r="P165" s="40">
        <v>-8.0796692972566701E-3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3291.85</v>
      </c>
      <c r="F166" s="37">
        <v>3290.6166666666668</v>
      </c>
      <c r="G166" s="38">
        <v>3260.2333333333336</v>
      </c>
      <c r="H166" s="38">
        <v>3228.6166666666668</v>
      </c>
      <c r="I166" s="38">
        <v>3198.2333333333336</v>
      </c>
      <c r="J166" s="38">
        <v>3322.2333333333336</v>
      </c>
      <c r="K166" s="38">
        <v>3352.6166666666668</v>
      </c>
      <c r="L166" s="38">
        <v>3384.2333333333336</v>
      </c>
      <c r="M166" s="28">
        <v>3321</v>
      </c>
      <c r="N166" s="28">
        <v>3259</v>
      </c>
      <c r="O166" s="39">
        <v>1670500</v>
      </c>
      <c r="P166" s="40">
        <v>2.5506376594148536E-3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40.4</v>
      </c>
      <c r="F167" s="37">
        <v>40.049999999999997</v>
      </c>
      <c r="G167" s="38">
        <v>39.549999999999997</v>
      </c>
      <c r="H167" s="38">
        <v>38.700000000000003</v>
      </c>
      <c r="I167" s="38">
        <v>38.200000000000003</v>
      </c>
      <c r="J167" s="38">
        <v>40.899999999999991</v>
      </c>
      <c r="K167" s="38">
        <v>41.399999999999991</v>
      </c>
      <c r="L167" s="38">
        <v>42.249999999999986</v>
      </c>
      <c r="M167" s="28">
        <v>40.549999999999997</v>
      </c>
      <c r="N167" s="28">
        <v>39.200000000000003</v>
      </c>
      <c r="O167" s="39">
        <v>259184000</v>
      </c>
      <c r="P167" s="40">
        <v>7.5916578108395319E-2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2563.9</v>
      </c>
      <c r="F168" s="37">
        <v>2558.9166666666665</v>
      </c>
      <c r="G168" s="38">
        <v>2541.9333333333329</v>
      </c>
      <c r="H168" s="38">
        <v>2519.9666666666662</v>
      </c>
      <c r="I168" s="38">
        <v>2502.9833333333327</v>
      </c>
      <c r="J168" s="38">
        <v>2580.8833333333332</v>
      </c>
      <c r="K168" s="38">
        <v>2597.8666666666668</v>
      </c>
      <c r="L168" s="38">
        <v>2619.8333333333335</v>
      </c>
      <c r="M168" s="28">
        <v>2575.9</v>
      </c>
      <c r="N168" s="28">
        <v>2536.9499999999998</v>
      </c>
      <c r="O168" s="39">
        <v>841800</v>
      </c>
      <c r="P168" s="40">
        <v>-2.940159114493255E-2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225.1</v>
      </c>
      <c r="F169" s="37">
        <v>224.73333333333335</v>
      </c>
      <c r="G169" s="38">
        <v>223.66666666666669</v>
      </c>
      <c r="H169" s="38">
        <v>222.23333333333335</v>
      </c>
      <c r="I169" s="38">
        <v>221.16666666666669</v>
      </c>
      <c r="J169" s="38">
        <v>226.16666666666669</v>
      </c>
      <c r="K169" s="38">
        <v>227.23333333333335</v>
      </c>
      <c r="L169" s="38">
        <v>228.66666666666669</v>
      </c>
      <c r="M169" s="28">
        <v>225.8</v>
      </c>
      <c r="N169" s="28">
        <v>223.3</v>
      </c>
      <c r="O169" s="39">
        <v>47147400</v>
      </c>
      <c r="P169" s="40">
        <v>-2.5704004112640658E-3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1899.1</v>
      </c>
      <c r="F170" s="37">
        <v>1901.0666666666668</v>
      </c>
      <c r="G170" s="38">
        <v>1881.1833333333336</v>
      </c>
      <c r="H170" s="38">
        <v>1863.2666666666669</v>
      </c>
      <c r="I170" s="38">
        <v>1843.3833333333337</v>
      </c>
      <c r="J170" s="38">
        <v>1918.9833333333336</v>
      </c>
      <c r="K170" s="38">
        <v>1938.8666666666668</v>
      </c>
      <c r="L170" s="38">
        <v>1956.7833333333335</v>
      </c>
      <c r="M170" s="28">
        <v>1920.95</v>
      </c>
      <c r="N170" s="28">
        <v>1883.15</v>
      </c>
      <c r="O170" s="39">
        <v>3309724</v>
      </c>
      <c r="P170" s="40">
        <v>-0.10084033613445378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186.6</v>
      </c>
      <c r="F171" s="37">
        <v>186.56666666666663</v>
      </c>
      <c r="G171" s="38">
        <v>184.43333333333328</v>
      </c>
      <c r="H171" s="38">
        <v>182.26666666666665</v>
      </c>
      <c r="I171" s="38">
        <v>180.1333333333333</v>
      </c>
      <c r="J171" s="38">
        <v>188.73333333333326</v>
      </c>
      <c r="K171" s="38">
        <v>190.86666666666665</v>
      </c>
      <c r="L171" s="38">
        <v>193.03333333333325</v>
      </c>
      <c r="M171" s="28">
        <v>188.7</v>
      </c>
      <c r="N171" s="28">
        <v>184.4</v>
      </c>
      <c r="O171" s="39">
        <v>12323500</v>
      </c>
      <c r="P171" s="40">
        <v>2.1764364480557168E-2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798.75</v>
      </c>
      <c r="F172" s="37">
        <v>790.56666666666661</v>
      </c>
      <c r="G172" s="38">
        <v>779.08333333333326</v>
      </c>
      <c r="H172" s="38">
        <v>759.41666666666663</v>
      </c>
      <c r="I172" s="38">
        <v>747.93333333333328</v>
      </c>
      <c r="J172" s="38">
        <v>810.23333333333323</v>
      </c>
      <c r="K172" s="38">
        <v>821.71666666666658</v>
      </c>
      <c r="L172" s="38">
        <v>841.38333333333321</v>
      </c>
      <c r="M172" s="28">
        <v>802.05</v>
      </c>
      <c r="N172" s="28">
        <v>770.9</v>
      </c>
      <c r="O172" s="39">
        <v>5037950</v>
      </c>
      <c r="P172" s="40">
        <v>2.031330693751076E-2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128.6</v>
      </c>
      <c r="F173" s="37">
        <v>129.08333333333331</v>
      </c>
      <c r="G173" s="38">
        <v>127.71666666666664</v>
      </c>
      <c r="H173" s="38">
        <v>126.83333333333331</v>
      </c>
      <c r="I173" s="38">
        <v>125.46666666666664</v>
      </c>
      <c r="J173" s="38">
        <v>129.96666666666664</v>
      </c>
      <c r="K173" s="38">
        <v>131.33333333333331</v>
      </c>
      <c r="L173" s="38">
        <v>132.21666666666664</v>
      </c>
      <c r="M173" s="28">
        <v>130.44999999999999</v>
      </c>
      <c r="N173" s="28">
        <v>128.19999999999999</v>
      </c>
      <c r="O173" s="39">
        <v>61170000</v>
      </c>
      <c r="P173" s="40">
        <v>1.1743301356268608E-2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106.4</v>
      </c>
      <c r="F174" s="37">
        <v>106.5</v>
      </c>
      <c r="G174" s="38">
        <v>105.9</v>
      </c>
      <c r="H174" s="38">
        <v>105.4</v>
      </c>
      <c r="I174" s="38">
        <v>104.80000000000001</v>
      </c>
      <c r="J174" s="38">
        <v>107</v>
      </c>
      <c r="K174" s="38">
        <v>107.6</v>
      </c>
      <c r="L174" s="38">
        <v>108.1</v>
      </c>
      <c r="M174" s="28">
        <v>107.1</v>
      </c>
      <c r="N174" s="28">
        <v>106</v>
      </c>
      <c r="O174" s="39">
        <v>33160000</v>
      </c>
      <c r="P174" s="40">
        <v>3.6319612590799033E-3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2605.4499999999998</v>
      </c>
      <c r="F175" s="37">
        <v>2602.7666666666664</v>
      </c>
      <c r="G175" s="38">
        <v>2582.583333333333</v>
      </c>
      <c r="H175" s="38">
        <v>2559.7166666666667</v>
      </c>
      <c r="I175" s="38">
        <v>2539.5333333333333</v>
      </c>
      <c r="J175" s="38">
        <v>2625.6333333333328</v>
      </c>
      <c r="K175" s="38">
        <v>2645.8166666666662</v>
      </c>
      <c r="L175" s="38">
        <v>2668.6833333333325</v>
      </c>
      <c r="M175" s="28">
        <v>2622.95</v>
      </c>
      <c r="N175" s="28">
        <v>2579.9</v>
      </c>
      <c r="O175" s="39">
        <v>34741000</v>
      </c>
      <c r="P175" s="40">
        <v>-2.3285562670002882E-2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83.75</v>
      </c>
      <c r="F176" s="37">
        <v>83.5</v>
      </c>
      <c r="G176" s="38">
        <v>83.05</v>
      </c>
      <c r="H176" s="38">
        <v>82.35</v>
      </c>
      <c r="I176" s="38">
        <v>81.899999999999991</v>
      </c>
      <c r="J176" s="38">
        <v>84.2</v>
      </c>
      <c r="K176" s="38">
        <v>84.649999999999991</v>
      </c>
      <c r="L176" s="38">
        <v>85.350000000000009</v>
      </c>
      <c r="M176" s="28">
        <v>83.95</v>
      </c>
      <c r="N176" s="28">
        <v>82.8</v>
      </c>
      <c r="O176" s="39">
        <v>106248000</v>
      </c>
      <c r="P176" s="40">
        <v>-9.0100173484806093E-3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953.65</v>
      </c>
      <c r="F177" s="37">
        <v>953.26666666666677</v>
      </c>
      <c r="G177" s="38">
        <v>949.18333333333351</v>
      </c>
      <c r="H177" s="38">
        <v>944.7166666666667</v>
      </c>
      <c r="I177" s="38">
        <v>940.63333333333344</v>
      </c>
      <c r="J177" s="38">
        <v>957.73333333333358</v>
      </c>
      <c r="K177" s="38">
        <v>961.81666666666683</v>
      </c>
      <c r="L177" s="38">
        <v>966.28333333333364</v>
      </c>
      <c r="M177" s="28">
        <v>957.35</v>
      </c>
      <c r="N177" s="28">
        <v>948.8</v>
      </c>
      <c r="O177" s="39">
        <v>5130400</v>
      </c>
      <c r="P177" s="40">
        <v>-4.1925465838509313E-3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1312.15</v>
      </c>
      <c r="F178" s="37">
        <v>1309.5833333333335</v>
      </c>
      <c r="G178" s="38">
        <v>1301.4666666666669</v>
      </c>
      <c r="H178" s="38">
        <v>1290.7833333333335</v>
      </c>
      <c r="I178" s="38">
        <v>1282.666666666667</v>
      </c>
      <c r="J178" s="38">
        <v>1320.2666666666669</v>
      </c>
      <c r="K178" s="38">
        <v>1328.3833333333337</v>
      </c>
      <c r="L178" s="38">
        <v>1339.0666666666668</v>
      </c>
      <c r="M178" s="28">
        <v>1317.7</v>
      </c>
      <c r="N178" s="28">
        <v>1298.9000000000001</v>
      </c>
      <c r="O178" s="39">
        <v>5568000</v>
      </c>
      <c r="P178" s="40">
        <v>-1.7480166733898077E-3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555.70000000000005</v>
      </c>
      <c r="F179" s="37">
        <v>555.58333333333337</v>
      </c>
      <c r="G179" s="38">
        <v>552.26666666666677</v>
      </c>
      <c r="H179" s="38">
        <v>548.83333333333337</v>
      </c>
      <c r="I179" s="38">
        <v>545.51666666666677</v>
      </c>
      <c r="J179" s="38">
        <v>559.01666666666677</v>
      </c>
      <c r="K179" s="38">
        <v>562.33333333333337</v>
      </c>
      <c r="L179" s="38">
        <v>565.76666666666677</v>
      </c>
      <c r="M179" s="28">
        <v>558.9</v>
      </c>
      <c r="N179" s="28">
        <v>552.15</v>
      </c>
      <c r="O179" s="39">
        <v>51369000</v>
      </c>
      <c r="P179" s="40">
        <v>-1.2855989853568546E-2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24149.75</v>
      </c>
      <c r="F180" s="37">
        <v>24187.183333333334</v>
      </c>
      <c r="G180" s="38">
        <v>23577.566666666669</v>
      </c>
      <c r="H180" s="38">
        <v>23005.383333333335</v>
      </c>
      <c r="I180" s="38">
        <v>22395.76666666667</v>
      </c>
      <c r="J180" s="38">
        <v>24759.366666666669</v>
      </c>
      <c r="K180" s="38">
        <v>25368.983333333337</v>
      </c>
      <c r="L180" s="38">
        <v>25941.166666666668</v>
      </c>
      <c r="M180" s="28">
        <v>24796.799999999999</v>
      </c>
      <c r="N180" s="28">
        <v>23615</v>
      </c>
      <c r="O180" s="39">
        <v>460950</v>
      </c>
      <c r="P180" s="40">
        <v>2.6157613535173641E-2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2969.55</v>
      </c>
      <c r="F181" s="37">
        <v>2960.65</v>
      </c>
      <c r="G181" s="38">
        <v>2928.3</v>
      </c>
      <c r="H181" s="38">
        <v>2887.05</v>
      </c>
      <c r="I181" s="38">
        <v>2854.7000000000003</v>
      </c>
      <c r="J181" s="38">
        <v>3001.9</v>
      </c>
      <c r="K181" s="38">
        <v>3034.2499999999995</v>
      </c>
      <c r="L181" s="38">
        <v>3075.5</v>
      </c>
      <c r="M181" s="28">
        <v>2993</v>
      </c>
      <c r="N181" s="28">
        <v>2919.4</v>
      </c>
      <c r="O181" s="39">
        <v>1741300</v>
      </c>
      <c r="P181" s="40">
        <v>-1.3092269326683292E-2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2739.75</v>
      </c>
      <c r="F182" s="37">
        <v>2715.5666666666666</v>
      </c>
      <c r="G182" s="38">
        <v>2681.1333333333332</v>
      </c>
      <c r="H182" s="38">
        <v>2622.5166666666664</v>
      </c>
      <c r="I182" s="38">
        <v>2588.083333333333</v>
      </c>
      <c r="J182" s="38">
        <v>2774.1833333333334</v>
      </c>
      <c r="K182" s="38">
        <v>2808.6166666666668</v>
      </c>
      <c r="L182" s="38">
        <v>2867.2333333333336</v>
      </c>
      <c r="M182" s="28">
        <v>2750</v>
      </c>
      <c r="N182" s="28">
        <v>2656.95</v>
      </c>
      <c r="O182" s="39">
        <v>3397500</v>
      </c>
      <c r="P182" s="40">
        <v>1.3309473213287104E-2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1336.45</v>
      </c>
      <c r="F183" s="37">
        <v>1330.3833333333332</v>
      </c>
      <c r="G183" s="38">
        <v>1320.2666666666664</v>
      </c>
      <c r="H183" s="38">
        <v>1304.0833333333333</v>
      </c>
      <c r="I183" s="38">
        <v>1293.9666666666665</v>
      </c>
      <c r="J183" s="38">
        <v>1346.5666666666664</v>
      </c>
      <c r="K183" s="38">
        <v>1356.6833333333332</v>
      </c>
      <c r="L183" s="38">
        <v>1372.8666666666663</v>
      </c>
      <c r="M183" s="28">
        <v>1340.5</v>
      </c>
      <c r="N183" s="28">
        <v>1314.2</v>
      </c>
      <c r="O183" s="39">
        <v>4009200</v>
      </c>
      <c r="P183" s="40">
        <v>1.058681185722928E-2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892.7</v>
      </c>
      <c r="F184" s="37">
        <v>893.73333333333323</v>
      </c>
      <c r="G184" s="38">
        <v>889.46666666666647</v>
      </c>
      <c r="H184" s="38">
        <v>886.23333333333323</v>
      </c>
      <c r="I184" s="38">
        <v>881.96666666666647</v>
      </c>
      <c r="J184" s="38">
        <v>896.96666666666647</v>
      </c>
      <c r="K184" s="38">
        <v>901.23333333333312</v>
      </c>
      <c r="L184" s="38">
        <v>904.46666666666647</v>
      </c>
      <c r="M184" s="28">
        <v>898</v>
      </c>
      <c r="N184" s="28">
        <v>890.5</v>
      </c>
      <c r="O184" s="39">
        <v>22697500</v>
      </c>
      <c r="P184" s="40">
        <v>6.7894947998642103E-4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522.9</v>
      </c>
      <c r="F185" s="37">
        <v>521.11666666666667</v>
      </c>
      <c r="G185" s="38">
        <v>517.08333333333337</v>
      </c>
      <c r="H185" s="38">
        <v>511.26666666666665</v>
      </c>
      <c r="I185" s="38">
        <v>507.23333333333335</v>
      </c>
      <c r="J185" s="38">
        <v>526.93333333333339</v>
      </c>
      <c r="K185" s="38">
        <v>530.9666666666667</v>
      </c>
      <c r="L185" s="38">
        <v>536.78333333333342</v>
      </c>
      <c r="M185" s="28">
        <v>525.15</v>
      </c>
      <c r="N185" s="28">
        <v>515.29999999999995</v>
      </c>
      <c r="O185" s="39">
        <v>10860000</v>
      </c>
      <c r="P185" s="40">
        <v>1.6853932584269662E-2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570.9</v>
      </c>
      <c r="F186" s="37">
        <v>572.23333333333335</v>
      </c>
      <c r="G186" s="38">
        <v>566.9666666666667</v>
      </c>
      <c r="H186" s="38">
        <v>563.0333333333333</v>
      </c>
      <c r="I186" s="38">
        <v>557.76666666666665</v>
      </c>
      <c r="J186" s="38">
        <v>576.16666666666674</v>
      </c>
      <c r="K186" s="38">
        <v>581.43333333333339</v>
      </c>
      <c r="L186" s="38">
        <v>585.36666666666679</v>
      </c>
      <c r="M186" s="28">
        <v>577.5</v>
      </c>
      <c r="N186" s="28">
        <v>568.29999999999995</v>
      </c>
      <c r="O186" s="39">
        <v>4380000</v>
      </c>
      <c r="P186" s="40">
        <v>-4.7619047619047616E-2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1166.8499999999999</v>
      </c>
      <c r="F187" s="37">
        <v>1134.3500000000001</v>
      </c>
      <c r="G187" s="38">
        <v>1098.5000000000002</v>
      </c>
      <c r="H187" s="38">
        <v>1030.1500000000001</v>
      </c>
      <c r="I187" s="38">
        <v>994.30000000000018</v>
      </c>
      <c r="J187" s="38">
        <v>1202.7000000000003</v>
      </c>
      <c r="K187" s="38">
        <v>1238.5500000000002</v>
      </c>
      <c r="L187" s="38">
        <v>1306.9000000000003</v>
      </c>
      <c r="M187" s="28">
        <v>1170.2</v>
      </c>
      <c r="N187" s="28">
        <v>1066</v>
      </c>
      <c r="O187" s="39">
        <v>8201000</v>
      </c>
      <c r="P187" s="40">
        <v>7.1185997910135843E-2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1260.3499999999999</v>
      </c>
      <c r="F188" s="37">
        <v>1261.3166666666666</v>
      </c>
      <c r="G188" s="38">
        <v>1246.1333333333332</v>
      </c>
      <c r="H188" s="38">
        <v>1231.9166666666665</v>
      </c>
      <c r="I188" s="38">
        <v>1216.7333333333331</v>
      </c>
      <c r="J188" s="38">
        <v>1275.5333333333333</v>
      </c>
      <c r="K188" s="38">
        <v>1290.7166666666667</v>
      </c>
      <c r="L188" s="38">
        <v>1304.9333333333334</v>
      </c>
      <c r="M188" s="28">
        <v>1276.5</v>
      </c>
      <c r="N188" s="28">
        <v>1247.0999999999999</v>
      </c>
      <c r="O188" s="39">
        <v>3137000</v>
      </c>
      <c r="P188" s="40">
        <v>4.3220745958059865E-3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829.65</v>
      </c>
      <c r="F189" s="37">
        <v>828.2166666666667</v>
      </c>
      <c r="G189" s="38">
        <v>823.53333333333342</v>
      </c>
      <c r="H189" s="38">
        <v>817.41666666666674</v>
      </c>
      <c r="I189" s="38">
        <v>812.73333333333346</v>
      </c>
      <c r="J189" s="38">
        <v>834.33333333333337</v>
      </c>
      <c r="K189" s="38">
        <v>839.01666666666677</v>
      </c>
      <c r="L189" s="38">
        <v>845.13333333333333</v>
      </c>
      <c r="M189" s="28">
        <v>832.9</v>
      </c>
      <c r="N189" s="28">
        <v>822.1</v>
      </c>
      <c r="O189" s="39">
        <v>8108100</v>
      </c>
      <c r="P189" s="40">
        <v>4.4598059984390682E-3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452.55</v>
      </c>
      <c r="F190" s="37">
        <v>451.5</v>
      </c>
      <c r="G190" s="38">
        <v>448.85</v>
      </c>
      <c r="H190" s="38">
        <v>445.15000000000003</v>
      </c>
      <c r="I190" s="38">
        <v>442.50000000000006</v>
      </c>
      <c r="J190" s="38">
        <v>455.2</v>
      </c>
      <c r="K190" s="38">
        <v>457.84999999999997</v>
      </c>
      <c r="L190" s="38">
        <v>461.54999999999995</v>
      </c>
      <c r="M190" s="28">
        <v>454.15</v>
      </c>
      <c r="N190" s="28">
        <v>447.8</v>
      </c>
      <c r="O190" s="39">
        <v>71031975</v>
      </c>
      <c r="P190" s="40">
        <v>-3.0176271450250983E-2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244.15</v>
      </c>
      <c r="F191" s="37">
        <v>244.2166666666667</v>
      </c>
      <c r="G191" s="38">
        <v>242.73333333333341</v>
      </c>
      <c r="H191" s="38">
        <v>241.31666666666672</v>
      </c>
      <c r="I191" s="38">
        <v>239.83333333333343</v>
      </c>
      <c r="J191" s="38">
        <v>245.63333333333338</v>
      </c>
      <c r="K191" s="38">
        <v>247.11666666666667</v>
      </c>
      <c r="L191" s="38">
        <v>248.53333333333336</v>
      </c>
      <c r="M191" s="28">
        <v>245.7</v>
      </c>
      <c r="N191" s="28">
        <v>242.8</v>
      </c>
      <c r="O191" s="39">
        <v>106812000</v>
      </c>
      <c r="P191" s="40">
        <v>2.2802128198631871E-3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108.35</v>
      </c>
      <c r="F192" s="37">
        <v>107.89999999999999</v>
      </c>
      <c r="G192" s="38">
        <v>107.24999999999999</v>
      </c>
      <c r="H192" s="38">
        <v>106.14999999999999</v>
      </c>
      <c r="I192" s="38">
        <v>105.49999999999999</v>
      </c>
      <c r="J192" s="38">
        <v>108.99999999999999</v>
      </c>
      <c r="K192" s="38">
        <v>109.64999999999999</v>
      </c>
      <c r="L192" s="38">
        <v>110.74999999999999</v>
      </c>
      <c r="M192" s="28">
        <v>108.55</v>
      </c>
      <c r="N192" s="28">
        <v>106.8</v>
      </c>
      <c r="O192" s="39">
        <v>255765000</v>
      </c>
      <c r="P192" s="40">
        <v>-1.5098471901909708E-3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3258</v>
      </c>
      <c r="F193" s="37">
        <v>3259</v>
      </c>
      <c r="G193" s="38">
        <v>3237</v>
      </c>
      <c r="H193" s="38">
        <v>3216</v>
      </c>
      <c r="I193" s="38">
        <v>3194</v>
      </c>
      <c r="J193" s="38">
        <v>3280</v>
      </c>
      <c r="K193" s="38">
        <v>3302</v>
      </c>
      <c r="L193" s="38">
        <v>3323</v>
      </c>
      <c r="M193" s="28">
        <v>3281</v>
      </c>
      <c r="N193" s="28">
        <v>3238</v>
      </c>
      <c r="O193" s="39">
        <v>11651100</v>
      </c>
      <c r="P193" s="40">
        <v>-1.5987635552852944E-2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1153.3499999999999</v>
      </c>
      <c r="F194" s="37">
        <v>1154.7833333333333</v>
      </c>
      <c r="G194" s="38">
        <v>1140.5666666666666</v>
      </c>
      <c r="H194" s="38">
        <v>1127.7833333333333</v>
      </c>
      <c r="I194" s="38">
        <v>1113.5666666666666</v>
      </c>
      <c r="J194" s="38">
        <v>1167.5666666666666</v>
      </c>
      <c r="K194" s="38">
        <v>1181.7833333333333</v>
      </c>
      <c r="L194" s="38">
        <v>1194.5666666666666</v>
      </c>
      <c r="M194" s="28">
        <v>1169</v>
      </c>
      <c r="N194" s="28">
        <v>1142</v>
      </c>
      <c r="O194" s="39">
        <v>16473600</v>
      </c>
      <c r="P194" s="40">
        <v>-2.8106194690265488E-2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2666.8</v>
      </c>
      <c r="F195" s="37">
        <v>2652.2833333333333</v>
      </c>
      <c r="G195" s="38">
        <v>2632.5166666666664</v>
      </c>
      <c r="H195" s="38">
        <v>2598.2333333333331</v>
      </c>
      <c r="I195" s="38">
        <v>2578.4666666666662</v>
      </c>
      <c r="J195" s="38">
        <v>2686.5666666666666</v>
      </c>
      <c r="K195" s="38">
        <v>2706.3333333333339</v>
      </c>
      <c r="L195" s="38">
        <v>2740.6166666666668</v>
      </c>
      <c r="M195" s="28">
        <v>2672.05</v>
      </c>
      <c r="N195" s="28">
        <v>2618</v>
      </c>
      <c r="O195" s="39">
        <v>4338000</v>
      </c>
      <c r="P195" s="40">
        <v>8.1924350705943876E-3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1512.25</v>
      </c>
      <c r="F196" s="37">
        <v>1515.45</v>
      </c>
      <c r="G196" s="38">
        <v>1500.4</v>
      </c>
      <c r="H196" s="38">
        <v>1488.55</v>
      </c>
      <c r="I196" s="38">
        <v>1473.5</v>
      </c>
      <c r="J196" s="38">
        <v>1527.3000000000002</v>
      </c>
      <c r="K196" s="38">
        <v>1542.35</v>
      </c>
      <c r="L196" s="38">
        <v>1554.2000000000003</v>
      </c>
      <c r="M196" s="28">
        <v>1530.5</v>
      </c>
      <c r="N196" s="28">
        <v>1503.6</v>
      </c>
      <c r="O196" s="39">
        <v>1521000</v>
      </c>
      <c r="P196" s="40">
        <v>6.9513406156901684E-3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564.25</v>
      </c>
      <c r="F197" s="37">
        <v>568.26666666666665</v>
      </c>
      <c r="G197" s="38">
        <v>558.48333333333335</v>
      </c>
      <c r="H197" s="38">
        <v>552.7166666666667</v>
      </c>
      <c r="I197" s="38">
        <v>542.93333333333339</v>
      </c>
      <c r="J197" s="38">
        <v>574.0333333333333</v>
      </c>
      <c r="K197" s="38">
        <v>583.81666666666661</v>
      </c>
      <c r="L197" s="38">
        <v>589.58333333333326</v>
      </c>
      <c r="M197" s="28">
        <v>578.04999999999995</v>
      </c>
      <c r="N197" s="28">
        <v>562.5</v>
      </c>
      <c r="O197" s="39">
        <v>3691500</v>
      </c>
      <c r="P197" s="40">
        <v>4.5454545454545456E-2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1406.95</v>
      </c>
      <c r="F198" s="37">
        <v>1408.6666666666667</v>
      </c>
      <c r="G198" s="38">
        <v>1392.7833333333335</v>
      </c>
      <c r="H198" s="38">
        <v>1378.6166666666668</v>
      </c>
      <c r="I198" s="38">
        <v>1362.7333333333336</v>
      </c>
      <c r="J198" s="38">
        <v>1422.8333333333335</v>
      </c>
      <c r="K198" s="38">
        <v>1438.7166666666667</v>
      </c>
      <c r="L198" s="38">
        <v>1452.8833333333334</v>
      </c>
      <c r="M198" s="28">
        <v>1424.55</v>
      </c>
      <c r="N198" s="28">
        <v>1394.5</v>
      </c>
      <c r="O198" s="39">
        <v>4476875</v>
      </c>
      <c r="P198" s="40">
        <v>3.3991962491627593E-2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1052.3499999999999</v>
      </c>
      <c r="F199" s="37">
        <v>1056.7333333333333</v>
      </c>
      <c r="G199" s="38">
        <v>1045.7166666666667</v>
      </c>
      <c r="H199" s="38">
        <v>1039.0833333333333</v>
      </c>
      <c r="I199" s="38">
        <v>1028.0666666666666</v>
      </c>
      <c r="J199" s="38">
        <v>1063.3666666666668</v>
      </c>
      <c r="K199" s="38">
        <v>1074.3833333333337</v>
      </c>
      <c r="L199" s="38">
        <v>1081.0166666666669</v>
      </c>
      <c r="M199" s="28">
        <v>1067.75</v>
      </c>
      <c r="N199" s="28">
        <v>1050.0999999999999</v>
      </c>
      <c r="O199" s="39">
        <v>7858200</v>
      </c>
      <c r="P199" s="40">
        <v>7.1774627669118967E-3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1700.95</v>
      </c>
      <c r="F200" s="37">
        <v>1697.5333333333335</v>
      </c>
      <c r="G200" s="38">
        <v>1687.7666666666671</v>
      </c>
      <c r="H200" s="38">
        <v>1674.5833333333335</v>
      </c>
      <c r="I200" s="38">
        <v>1664.8166666666671</v>
      </c>
      <c r="J200" s="38">
        <v>1710.7166666666672</v>
      </c>
      <c r="K200" s="38">
        <v>1720.4833333333336</v>
      </c>
      <c r="L200" s="38">
        <v>1733.6666666666672</v>
      </c>
      <c r="M200" s="28">
        <v>1707.3</v>
      </c>
      <c r="N200" s="28">
        <v>1684.35</v>
      </c>
      <c r="O200" s="39">
        <v>1214400</v>
      </c>
      <c r="P200" s="40">
        <v>-1.0107597000326051E-2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6899.3</v>
      </c>
      <c r="F201" s="37">
        <v>6866.1333333333341</v>
      </c>
      <c r="G201" s="38">
        <v>6791.6166666666686</v>
      </c>
      <c r="H201" s="38">
        <v>6683.9333333333343</v>
      </c>
      <c r="I201" s="38">
        <v>6609.4166666666688</v>
      </c>
      <c r="J201" s="38">
        <v>6973.8166666666684</v>
      </c>
      <c r="K201" s="38">
        <v>7048.333333333333</v>
      </c>
      <c r="L201" s="38">
        <v>7156.0166666666682</v>
      </c>
      <c r="M201" s="28">
        <v>6940.65</v>
      </c>
      <c r="N201" s="28">
        <v>6758.45</v>
      </c>
      <c r="O201" s="39">
        <v>2116700</v>
      </c>
      <c r="P201" s="40">
        <v>1.0647440794499618E-2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759.6</v>
      </c>
      <c r="F202" s="37">
        <v>755.41666666666663</v>
      </c>
      <c r="G202" s="38">
        <v>749.23333333333323</v>
      </c>
      <c r="H202" s="38">
        <v>738.86666666666656</v>
      </c>
      <c r="I202" s="38">
        <v>732.68333333333317</v>
      </c>
      <c r="J202" s="38">
        <v>765.7833333333333</v>
      </c>
      <c r="K202" s="38">
        <v>771.9666666666667</v>
      </c>
      <c r="L202" s="38">
        <v>782.33333333333337</v>
      </c>
      <c r="M202" s="28">
        <v>761.6</v>
      </c>
      <c r="N202" s="28">
        <v>745.05</v>
      </c>
      <c r="O202" s="39">
        <v>24865100</v>
      </c>
      <c r="P202" s="40">
        <v>1.7069020525364246E-2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271.8</v>
      </c>
      <c r="F203" s="37">
        <v>271.11666666666667</v>
      </c>
      <c r="G203" s="38">
        <v>268.93333333333334</v>
      </c>
      <c r="H203" s="38">
        <v>266.06666666666666</v>
      </c>
      <c r="I203" s="38">
        <v>263.88333333333333</v>
      </c>
      <c r="J203" s="38">
        <v>273.98333333333335</v>
      </c>
      <c r="K203" s="38">
        <v>276.16666666666674</v>
      </c>
      <c r="L203" s="38">
        <v>279.03333333333336</v>
      </c>
      <c r="M203" s="28">
        <v>273.3</v>
      </c>
      <c r="N203" s="28">
        <v>268.25</v>
      </c>
      <c r="O203" s="39">
        <v>39906300</v>
      </c>
      <c r="P203" s="40">
        <v>1.0003530657879251E-2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972.7</v>
      </c>
      <c r="F204" s="37">
        <v>974.19999999999993</v>
      </c>
      <c r="G204" s="38">
        <v>968.49999999999989</v>
      </c>
      <c r="H204" s="38">
        <v>964.3</v>
      </c>
      <c r="I204" s="38">
        <v>958.59999999999991</v>
      </c>
      <c r="J204" s="38">
        <v>978.39999999999986</v>
      </c>
      <c r="K204" s="38">
        <v>984.09999999999991</v>
      </c>
      <c r="L204" s="38">
        <v>988.29999999999984</v>
      </c>
      <c r="M204" s="28">
        <v>979.9</v>
      </c>
      <c r="N204" s="28">
        <v>970</v>
      </c>
      <c r="O204" s="39">
        <v>5512000</v>
      </c>
      <c r="P204" s="40">
        <v>0.13124679322729604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1767.5</v>
      </c>
      <c r="F205" s="37">
        <v>1763.6333333333332</v>
      </c>
      <c r="G205" s="38">
        <v>1750.8666666666663</v>
      </c>
      <c r="H205" s="38">
        <v>1734.2333333333331</v>
      </c>
      <c r="I205" s="38">
        <v>1721.4666666666662</v>
      </c>
      <c r="J205" s="38">
        <v>1780.2666666666664</v>
      </c>
      <c r="K205" s="38">
        <v>1793.0333333333333</v>
      </c>
      <c r="L205" s="38">
        <v>1809.6666666666665</v>
      </c>
      <c r="M205" s="28">
        <v>1776.4</v>
      </c>
      <c r="N205" s="28">
        <v>1747</v>
      </c>
      <c r="O205" s="39">
        <v>709450</v>
      </c>
      <c r="P205" s="40">
        <v>3.6828644501278769E-2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423.35</v>
      </c>
      <c r="F206" s="37">
        <v>422.90000000000003</v>
      </c>
      <c r="G206" s="38">
        <v>420.05000000000007</v>
      </c>
      <c r="H206" s="38">
        <v>416.75000000000006</v>
      </c>
      <c r="I206" s="38">
        <v>413.90000000000009</v>
      </c>
      <c r="J206" s="38">
        <v>426.20000000000005</v>
      </c>
      <c r="K206" s="38">
        <v>429.05000000000007</v>
      </c>
      <c r="L206" s="38">
        <v>432.35</v>
      </c>
      <c r="M206" s="28">
        <v>425.75</v>
      </c>
      <c r="N206" s="28">
        <v>419.6</v>
      </c>
      <c r="O206" s="39">
        <v>44132000</v>
      </c>
      <c r="P206" s="40">
        <v>-1.5240432890773179E-2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268.95</v>
      </c>
      <c r="F207" s="37">
        <v>267.28333333333336</v>
      </c>
      <c r="G207" s="38">
        <v>262.76666666666671</v>
      </c>
      <c r="H207" s="38">
        <v>256.58333333333337</v>
      </c>
      <c r="I207" s="38">
        <v>252.06666666666672</v>
      </c>
      <c r="J207" s="38">
        <v>273.4666666666667</v>
      </c>
      <c r="K207" s="38">
        <v>277.98333333333335</v>
      </c>
      <c r="L207" s="38">
        <v>284.16666666666669</v>
      </c>
      <c r="M207" s="28">
        <v>271.8</v>
      </c>
      <c r="N207" s="28">
        <v>261.10000000000002</v>
      </c>
      <c r="O207" s="39">
        <v>97803000</v>
      </c>
      <c r="P207" s="40">
        <v>-1.0831967959220826E-2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378.6</v>
      </c>
      <c r="F208" s="37">
        <v>378.9666666666667</v>
      </c>
      <c r="G208" s="38">
        <v>374.13333333333338</v>
      </c>
      <c r="H208" s="38">
        <v>369.66666666666669</v>
      </c>
      <c r="I208" s="38">
        <v>364.83333333333337</v>
      </c>
      <c r="J208" s="38">
        <v>383.43333333333339</v>
      </c>
      <c r="K208" s="38">
        <v>388.26666666666665</v>
      </c>
      <c r="L208" s="38">
        <v>392.73333333333341</v>
      </c>
      <c r="M208" s="28">
        <v>383.8</v>
      </c>
      <c r="N208" s="28">
        <v>374.5</v>
      </c>
      <c r="O208" s="39">
        <v>13620600</v>
      </c>
      <c r="P208" s="40">
        <v>1.4479152701434508E-2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3" t="s">
        <v>16</v>
      </c>
      <c r="B8" s="425"/>
      <c r="C8" s="429" t="s">
        <v>20</v>
      </c>
      <c r="D8" s="429" t="s">
        <v>21</v>
      </c>
      <c r="E8" s="420" t="s">
        <v>22</v>
      </c>
      <c r="F8" s="421"/>
      <c r="G8" s="422"/>
      <c r="H8" s="420" t="s">
        <v>23</v>
      </c>
      <c r="I8" s="421"/>
      <c r="J8" s="422"/>
      <c r="K8" s="23"/>
      <c r="L8" s="50"/>
      <c r="M8" s="50"/>
      <c r="N8" s="1"/>
      <c r="O8" s="1"/>
    </row>
    <row r="9" spans="1:15" ht="36" customHeight="1">
      <c r="A9" s="427"/>
      <c r="B9" s="428"/>
      <c r="C9" s="428"/>
      <c r="D9" s="4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17" t="s">
        <v>230</v>
      </c>
      <c r="C10" s="417">
        <f>VLOOKUP($B10,[1]INDEX!$A$1:$F$50,6,0)</f>
        <v>17936.349999999999</v>
      </c>
      <c r="D10" s="417">
        <f>(C10+K10+L10)/3</f>
        <v>17935.349999999999</v>
      </c>
      <c r="E10" s="417">
        <f>+(D10*2)-K10</f>
        <v>17890.149999999998</v>
      </c>
      <c r="F10" s="417">
        <f>+D10-K10+L10</f>
        <v>17843.95</v>
      </c>
      <c r="G10" s="417">
        <f>L10-2*(K10-D10)</f>
        <v>17798.75</v>
      </c>
      <c r="H10" s="417">
        <f>(D10*2)-L10</f>
        <v>17981.549999999996</v>
      </c>
      <c r="I10" s="417">
        <f>+D10+K10-L10</f>
        <v>18026.749999999993</v>
      </c>
      <c r="J10" s="417">
        <f>K10+2*(D10-L10)</f>
        <v>18072.949999999993</v>
      </c>
      <c r="K10" s="417">
        <f>VLOOKUP($B10,[1]INDEX!$A$1:$F$50,4,0)</f>
        <v>17980.55</v>
      </c>
      <c r="L10" s="417">
        <f>VLOOKUP($B10,[1]INDEX!$A$1:$G$50,5,0)</f>
        <v>17889.150000000001</v>
      </c>
      <c r="M10" s="418"/>
      <c r="N10" s="1"/>
      <c r="O10" s="1"/>
    </row>
    <row r="11" spans="1:15" ht="12.75" customHeight="1">
      <c r="A11" s="53">
        <v>2</v>
      </c>
      <c r="B11" s="268" t="s">
        <v>231</v>
      </c>
      <c r="C11" s="417">
        <f>VLOOKUP($B11,[1]INDEX!$A$1:$F$50,6,0)</f>
        <v>40574</v>
      </c>
      <c r="D11" s="417">
        <f t="shared" ref="D11:D74" si="0">(C11+K11+L11)/3</f>
        <v>40545.599999999999</v>
      </c>
      <c r="E11" s="417">
        <f t="shared" ref="E11:E74" si="1">+(D11*2)-K11</f>
        <v>40406.299999999996</v>
      </c>
      <c r="F11" s="417">
        <f t="shared" ref="F11:F74" si="2">+D11-K11+L11</f>
        <v>40238.6</v>
      </c>
      <c r="G11" s="417">
        <f t="shared" ref="G11:G74" si="3">L11-2*(K11-D11)</f>
        <v>40099.299999999996</v>
      </c>
      <c r="H11" s="417">
        <f t="shared" ref="H11:H74" si="4">(D11*2)-L11</f>
        <v>40713.299999999996</v>
      </c>
      <c r="I11" s="417">
        <f t="shared" ref="I11:I74" si="5">+D11+K11-L11</f>
        <v>40852.6</v>
      </c>
      <c r="J11" s="417">
        <f t="shared" ref="J11:J74" si="6">K11+2*(D11-L11)</f>
        <v>41020.299999999996</v>
      </c>
      <c r="K11" s="417">
        <f>VLOOKUP($B11,[1]INDEX!$A$1:$F$50,4,0)</f>
        <v>40684.9</v>
      </c>
      <c r="L11" s="417">
        <f>VLOOKUP($B11,[1]INDEX!$A$1:$G$50,5,0)</f>
        <v>40377.9</v>
      </c>
      <c r="M11" s="418"/>
      <c r="N11" s="1"/>
      <c r="O11" s="1"/>
    </row>
    <row r="12" spans="1:15" ht="12.75" customHeight="1">
      <c r="A12" s="53">
        <v>3</v>
      </c>
      <c r="B12" s="268" t="s">
        <v>232</v>
      </c>
      <c r="C12" s="269">
        <f>VLOOKUP($B12,[1]INDEX!$A$1:$F$50,6,0)</f>
        <v>2740.6</v>
      </c>
      <c r="D12" s="269">
        <f t="shared" si="0"/>
        <v>2740.3833333333332</v>
      </c>
      <c r="E12" s="269">
        <f t="shared" si="1"/>
        <v>2723.4166666666665</v>
      </c>
      <c r="F12" s="269">
        <f t="shared" si="2"/>
        <v>2706.2333333333331</v>
      </c>
      <c r="G12" s="269">
        <f t="shared" si="3"/>
        <v>2689.2666666666664</v>
      </c>
      <c r="H12" s="269">
        <f t="shared" si="4"/>
        <v>2757.5666666666666</v>
      </c>
      <c r="I12" s="269">
        <f t="shared" si="5"/>
        <v>2774.5333333333338</v>
      </c>
      <c r="J12" s="269">
        <f t="shared" si="6"/>
        <v>2791.7166666666667</v>
      </c>
      <c r="K12" s="269">
        <f>VLOOKUP($B12,[1]INDEX!$A$1:$F$50,4,0)</f>
        <v>2757.35</v>
      </c>
      <c r="L12" s="269">
        <f>VLOOKUP($B12,[1]INDEX!$A$1:$G$50,5,0)</f>
        <v>2723.2</v>
      </c>
      <c r="M12" s="418"/>
      <c r="N12" s="1"/>
      <c r="O12" s="1"/>
    </row>
    <row r="13" spans="1:15" ht="12.75" customHeight="1">
      <c r="A13" s="53">
        <v>4</v>
      </c>
      <c r="B13" s="268" t="s">
        <v>233</v>
      </c>
      <c r="C13" s="269">
        <f>VLOOKUP($B13,[1]INDEX!$A$1:$F$50,6,0)</f>
        <v>5256.75</v>
      </c>
      <c r="D13" s="269">
        <f t="shared" si="0"/>
        <v>5244.333333333333</v>
      </c>
      <c r="E13" s="269">
        <f t="shared" si="1"/>
        <v>5225.1166666666659</v>
      </c>
      <c r="F13" s="269">
        <f t="shared" si="2"/>
        <v>5193.4833333333327</v>
      </c>
      <c r="G13" s="269">
        <f t="shared" si="3"/>
        <v>5174.2666666666655</v>
      </c>
      <c r="H13" s="269">
        <f t="shared" si="4"/>
        <v>5275.9666666666662</v>
      </c>
      <c r="I13" s="269">
        <f t="shared" si="5"/>
        <v>5295.1833333333334</v>
      </c>
      <c r="J13" s="269">
        <f t="shared" si="6"/>
        <v>5326.8166666666666</v>
      </c>
      <c r="K13" s="269">
        <f>VLOOKUP($B13,[1]INDEX!$A$1:$F$50,4,0)</f>
        <v>5263.55</v>
      </c>
      <c r="L13" s="269">
        <f>VLOOKUP($B13,[1]INDEX!$A$1:$G$50,5,0)</f>
        <v>5212.7</v>
      </c>
      <c r="M13" s="418"/>
      <c r="N13" s="1"/>
      <c r="O13" s="1"/>
    </row>
    <row r="14" spans="1:15" ht="12.75" customHeight="1">
      <c r="A14" s="53">
        <v>5</v>
      </c>
      <c r="B14" s="268" t="s">
        <v>234</v>
      </c>
      <c r="C14" s="269">
        <f>VLOOKUP($B14,[1]INDEX!$A$1:$F$50,6,0)</f>
        <v>29131.200000000001</v>
      </c>
      <c r="D14" s="269">
        <f t="shared" si="0"/>
        <v>29119.816666666666</v>
      </c>
      <c r="E14" s="269">
        <f t="shared" si="1"/>
        <v>28943.433333333331</v>
      </c>
      <c r="F14" s="269">
        <f t="shared" si="2"/>
        <v>28755.666666666664</v>
      </c>
      <c r="G14" s="269">
        <f t="shared" si="3"/>
        <v>28579.283333333329</v>
      </c>
      <c r="H14" s="269">
        <f t="shared" si="4"/>
        <v>29307.583333333332</v>
      </c>
      <c r="I14" s="269">
        <f t="shared" si="5"/>
        <v>29483.966666666664</v>
      </c>
      <c r="J14" s="269">
        <f t="shared" si="6"/>
        <v>29671.733333333334</v>
      </c>
      <c r="K14" s="269">
        <f>VLOOKUP($B14,[1]INDEX!$A$1:$F$50,4,0)</f>
        <v>29296.2</v>
      </c>
      <c r="L14" s="269">
        <f>VLOOKUP($B14,[1]INDEX!$A$1:$G$50,5,0)</f>
        <v>28932.05</v>
      </c>
      <c r="M14" s="418"/>
      <c r="N14" s="1"/>
      <c r="O14" s="1"/>
    </row>
    <row r="15" spans="1:15" ht="12.75" customHeight="1">
      <c r="A15" s="53">
        <v>6</v>
      </c>
      <c r="B15" s="268" t="s">
        <v>235</v>
      </c>
      <c r="C15" s="269">
        <f>VLOOKUP($B15,[1]INDEX!$A$1:$F$50,6,0)</f>
        <v>4296.7</v>
      </c>
      <c r="D15" s="269">
        <f t="shared" si="0"/>
        <v>4288.2166666666662</v>
      </c>
      <c r="E15" s="269">
        <f t="shared" si="1"/>
        <v>4276.6333333333323</v>
      </c>
      <c r="F15" s="269">
        <f t="shared" si="2"/>
        <v>4256.5666666666657</v>
      </c>
      <c r="G15" s="269">
        <f t="shared" si="3"/>
        <v>4244.9833333333318</v>
      </c>
      <c r="H15" s="269">
        <f t="shared" si="4"/>
        <v>4308.2833333333328</v>
      </c>
      <c r="I15" s="269">
        <f t="shared" si="5"/>
        <v>4319.8666666666668</v>
      </c>
      <c r="J15" s="269">
        <f t="shared" si="6"/>
        <v>4339.9333333333334</v>
      </c>
      <c r="K15" s="269">
        <f>VLOOKUP($B15,[1]INDEX!$A$1:$F$50,4,0)</f>
        <v>4299.8</v>
      </c>
      <c r="L15" s="269">
        <f>VLOOKUP($B15,[1]INDEX!$A$1:$G$50,5,0)</f>
        <v>4268.1499999999996</v>
      </c>
      <c r="M15" s="418"/>
      <c r="N15" s="1"/>
      <c r="O15" s="1"/>
    </row>
    <row r="16" spans="1:15" ht="12.75" customHeight="1">
      <c r="A16" s="53">
        <v>7</v>
      </c>
      <c r="B16" s="268" t="s">
        <v>236</v>
      </c>
      <c r="C16" s="269">
        <f>VLOOKUP($B16,[1]INDEX!$A$1:$F$50,6,0)</f>
        <v>8821.0499999999993</v>
      </c>
      <c r="D16" s="269">
        <f t="shared" si="0"/>
        <v>8803.1333333333332</v>
      </c>
      <c r="E16" s="269">
        <f t="shared" si="1"/>
        <v>8778.4666666666672</v>
      </c>
      <c r="F16" s="269">
        <f t="shared" si="2"/>
        <v>8735.8833333333332</v>
      </c>
      <c r="G16" s="269">
        <f t="shared" si="3"/>
        <v>8711.2166666666672</v>
      </c>
      <c r="H16" s="269">
        <f t="shared" si="4"/>
        <v>8845.7166666666672</v>
      </c>
      <c r="I16" s="269">
        <f t="shared" si="5"/>
        <v>8870.383333333335</v>
      </c>
      <c r="J16" s="269">
        <f t="shared" si="6"/>
        <v>8912.9666666666672</v>
      </c>
      <c r="K16" s="269">
        <f>VLOOKUP($B16,[1]INDEX!$A$1:$F$50,4,0)</f>
        <v>8827.7999999999993</v>
      </c>
      <c r="L16" s="269">
        <f>VLOOKUP($B16,[1]INDEX!$A$1:$G$50,5,0)</f>
        <v>8760.5499999999993</v>
      </c>
      <c r="M16" s="418"/>
      <c r="N16" s="1"/>
      <c r="O16" s="1"/>
    </row>
    <row r="17" spans="1:15" ht="12.75" customHeight="1">
      <c r="A17" s="53">
        <v>8</v>
      </c>
      <c r="B17" s="419" t="s">
        <v>288</v>
      </c>
      <c r="C17" s="268">
        <f>VLOOKUP($B17,[1]EQ!$A9:$L5825,6,0)</f>
        <v>3329.6</v>
      </c>
      <c r="D17" s="269">
        <f t="shared" si="0"/>
        <v>3329.9500000000003</v>
      </c>
      <c r="E17" s="269">
        <f t="shared" si="1"/>
        <v>3309.9000000000005</v>
      </c>
      <c r="F17" s="269">
        <f t="shared" si="2"/>
        <v>3290.2000000000003</v>
      </c>
      <c r="G17" s="269">
        <f t="shared" si="3"/>
        <v>3270.1500000000005</v>
      </c>
      <c r="H17" s="269">
        <f t="shared" si="4"/>
        <v>3349.6500000000005</v>
      </c>
      <c r="I17" s="269">
        <f t="shared" si="5"/>
        <v>3369.7000000000007</v>
      </c>
      <c r="J17" s="269">
        <f t="shared" si="6"/>
        <v>3389.4000000000005</v>
      </c>
      <c r="K17" s="268">
        <f>VLOOKUP($B17,[1]EQ!$A9:$L5825,4,0)</f>
        <v>3350</v>
      </c>
      <c r="L17" s="268">
        <f>VLOOKUP($B17,[1]EQ!$A9:$L5825,5,0)</f>
        <v>3310.25</v>
      </c>
      <c r="M17" s="268">
        <f>VLOOKUP($B17,[1]EQ!$A$4:$I$3070,9,0)/100000</f>
        <v>1.79592</v>
      </c>
      <c r="N17" s="1"/>
      <c r="O17" s="1"/>
    </row>
    <row r="18" spans="1:15" ht="12.75" customHeight="1">
      <c r="A18" s="53">
        <v>9</v>
      </c>
      <c r="B18" s="419" t="s">
        <v>43</v>
      </c>
      <c r="C18" s="268">
        <f>VLOOKUP($B18,[1]EQ!$A10:$L5826,6,0)</f>
        <v>2500.85</v>
      </c>
      <c r="D18" s="269">
        <f t="shared" si="0"/>
        <v>2451.9166666666665</v>
      </c>
      <c r="E18" s="269">
        <f t="shared" si="1"/>
        <v>2389.1833333333329</v>
      </c>
      <c r="F18" s="269">
        <f t="shared" si="2"/>
        <v>2277.5166666666664</v>
      </c>
      <c r="G18" s="269">
        <f t="shared" si="3"/>
        <v>2214.7833333333328</v>
      </c>
      <c r="H18" s="269">
        <f t="shared" si="4"/>
        <v>2563.583333333333</v>
      </c>
      <c r="I18" s="269">
        <f t="shared" si="5"/>
        <v>2626.3166666666666</v>
      </c>
      <c r="J18" s="269">
        <f t="shared" si="6"/>
        <v>2737.9833333333331</v>
      </c>
      <c r="K18" s="268">
        <f>VLOOKUP($B18,[1]EQ!$A10:$L5826,4,0)</f>
        <v>2514.65</v>
      </c>
      <c r="L18" s="268">
        <f>VLOOKUP($B18,[1]EQ!$A10:$L5826,5,0)</f>
        <v>2340.25</v>
      </c>
      <c r="M18" s="268">
        <f>VLOOKUP($B18,[1]EQ!$A$4:$I$3070,9,0)/100000</f>
        <v>19.908539999999999</v>
      </c>
      <c r="N18" s="1"/>
      <c r="O18" s="1"/>
    </row>
    <row r="19" spans="1:15" ht="12.75" customHeight="1">
      <c r="A19" s="53">
        <v>10</v>
      </c>
      <c r="B19" s="419" t="s">
        <v>59</v>
      </c>
      <c r="C19" s="268">
        <f>VLOOKUP($B19,[1]EQ!$A11:$L5827,6,0)</f>
        <v>660.75</v>
      </c>
      <c r="D19" s="269">
        <f t="shared" si="0"/>
        <v>658.51666666666665</v>
      </c>
      <c r="E19" s="269">
        <f t="shared" si="1"/>
        <v>654.48333333333335</v>
      </c>
      <c r="F19" s="269">
        <f t="shared" si="2"/>
        <v>648.2166666666667</v>
      </c>
      <c r="G19" s="269">
        <f t="shared" si="3"/>
        <v>644.18333333333339</v>
      </c>
      <c r="H19" s="269">
        <f t="shared" si="4"/>
        <v>664.7833333333333</v>
      </c>
      <c r="I19" s="269">
        <f t="shared" si="5"/>
        <v>668.81666666666661</v>
      </c>
      <c r="J19" s="269">
        <f t="shared" si="6"/>
        <v>675.08333333333326</v>
      </c>
      <c r="K19" s="268">
        <f>VLOOKUP($B19,[1]EQ!$A11:$L5827,4,0)</f>
        <v>662.55</v>
      </c>
      <c r="L19" s="268">
        <f>VLOOKUP($B19,[1]EQ!$A11:$L5827,5,0)</f>
        <v>652.25</v>
      </c>
      <c r="M19" s="268">
        <f>VLOOKUP($B19,[1]EQ!$A$4:$I$3070,9,0)/100000</f>
        <v>10.505039999999999</v>
      </c>
      <c r="N19" s="1"/>
      <c r="O19" s="1"/>
    </row>
    <row r="20" spans="1:15" ht="12.75" customHeight="1">
      <c r="A20" s="53">
        <v>11</v>
      </c>
      <c r="B20" s="419" t="s">
        <v>237</v>
      </c>
      <c r="C20" s="268">
        <f>VLOOKUP($B20,[1]EQ!$A12:$L5828,6,0)</f>
        <v>18139.95</v>
      </c>
      <c r="D20" s="269">
        <f t="shared" si="0"/>
        <v>18193.316666666666</v>
      </c>
      <c r="E20" s="269">
        <f t="shared" si="1"/>
        <v>18036.633333333331</v>
      </c>
      <c r="F20" s="269">
        <f t="shared" si="2"/>
        <v>17933.316666666666</v>
      </c>
      <c r="G20" s="269">
        <f t="shared" si="3"/>
        <v>17776.633333333331</v>
      </c>
      <c r="H20" s="269">
        <f t="shared" si="4"/>
        <v>18296.633333333331</v>
      </c>
      <c r="I20" s="269">
        <f t="shared" si="5"/>
        <v>18453.316666666666</v>
      </c>
      <c r="J20" s="269">
        <f t="shared" si="6"/>
        <v>18556.633333333331</v>
      </c>
      <c r="K20" s="268">
        <f>VLOOKUP($B20,[1]EQ!$A12:$L5828,4,0)</f>
        <v>18350</v>
      </c>
      <c r="L20" s="268">
        <f>VLOOKUP($B20,[1]EQ!$A12:$L5828,5,0)</f>
        <v>18090</v>
      </c>
      <c r="M20" s="268">
        <f>VLOOKUP($B20,[1]EQ!$A$4:$I$3070,9,0)/100000</f>
        <v>0.15525</v>
      </c>
      <c r="N20" s="1"/>
      <c r="O20" s="1"/>
    </row>
    <row r="21" spans="1:15" ht="12.75" customHeight="1">
      <c r="A21" s="53">
        <v>12</v>
      </c>
      <c r="B21" s="419" t="s">
        <v>45</v>
      </c>
      <c r="C21" s="268">
        <f>VLOOKUP($B21,[1]EQ!$A13:$L5829,6,0)</f>
        <v>3463.8</v>
      </c>
      <c r="D21" s="269">
        <f t="shared" si="0"/>
        <v>3472.4</v>
      </c>
      <c r="E21" s="269">
        <f t="shared" si="1"/>
        <v>3449.3</v>
      </c>
      <c r="F21" s="269">
        <f t="shared" si="2"/>
        <v>3434.8</v>
      </c>
      <c r="G21" s="269">
        <f t="shared" si="3"/>
        <v>3411.7000000000003</v>
      </c>
      <c r="H21" s="269">
        <f t="shared" si="4"/>
        <v>3486.9</v>
      </c>
      <c r="I21" s="269">
        <f t="shared" si="5"/>
        <v>3509.9999999999995</v>
      </c>
      <c r="J21" s="269">
        <f t="shared" si="6"/>
        <v>3524.5</v>
      </c>
      <c r="K21" s="268">
        <f>VLOOKUP($B21,[1]EQ!$A13:$L5829,4,0)</f>
        <v>3495.5</v>
      </c>
      <c r="L21" s="268">
        <f>VLOOKUP($B21,[1]EQ!$A13:$L5829,5,0)</f>
        <v>3457.9</v>
      </c>
      <c r="M21" s="268">
        <f>VLOOKUP($B21,[1]EQ!$A$4:$I$3070,9,0)/100000</f>
        <v>16.47756</v>
      </c>
      <c r="N21" s="1"/>
      <c r="O21" s="1"/>
    </row>
    <row r="22" spans="1:15" ht="12.75" customHeight="1">
      <c r="A22" s="53">
        <v>13</v>
      </c>
      <c r="B22" s="419" t="s">
        <v>238</v>
      </c>
      <c r="C22" s="268">
        <f>VLOOKUP($B22,[1]EQ!$A14:$L5830,6,0)</f>
        <v>2355.9499999999998</v>
      </c>
      <c r="D22" s="269">
        <f t="shared" si="0"/>
        <v>2345.9833333333331</v>
      </c>
      <c r="E22" s="269">
        <f t="shared" si="1"/>
        <v>2326.1166666666663</v>
      </c>
      <c r="F22" s="269">
        <f t="shared" si="2"/>
        <v>2296.2833333333333</v>
      </c>
      <c r="G22" s="269">
        <f t="shared" si="3"/>
        <v>2276.4166666666665</v>
      </c>
      <c r="H22" s="269">
        <f t="shared" si="4"/>
        <v>2375.8166666666662</v>
      </c>
      <c r="I22" s="269">
        <f t="shared" si="5"/>
        <v>2395.6833333333329</v>
      </c>
      <c r="J22" s="269">
        <f t="shared" si="6"/>
        <v>2425.516666666666</v>
      </c>
      <c r="K22" s="268">
        <f>VLOOKUP($B22,[1]EQ!$A14:$L5830,4,0)</f>
        <v>2365.85</v>
      </c>
      <c r="L22" s="268">
        <f>VLOOKUP($B22,[1]EQ!$A14:$L5830,5,0)</f>
        <v>2316.15</v>
      </c>
      <c r="M22" s="268">
        <f>VLOOKUP($B22,[1]EQ!$A$4:$I$3070,9,0)/100000</f>
        <v>9.4748900000000003</v>
      </c>
      <c r="N22" s="1"/>
      <c r="O22" s="1"/>
    </row>
    <row r="23" spans="1:15" ht="12.75" customHeight="1">
      <c r="A23" s="53">
        <v>14</v>
      </c>
      <c r="B23" s="419" t="s">
        <v>46</v>
      </c>
      <c r="C23" s="268">
        <f>VLOOKUP($B23,[1]EQ!$A15:$L5831,6,0)</f>
        <v>938.5</v>
      </c>
      <c r="D23" s="269">
        <f t="shared" si="0"/>
        <v>930.5</v>
      </c>
      <c r="E23" s="269">
        <f t="shared" si="1"/>
        <v>919</v>
      </c>
      <c r="F23" s="269">
        <f t="shared" si="2"/>
        <v>899.5</v>
      </c>
      <c r="G23" s="269">
        <f t="shared" si="3"/>
        <v>888</v>
      </c>
      <c r="H23" s="269">
        <f t="shared" si="4"/>
        <v>950</v>
      </c>
      <c r="I23" s="269">
        <f t="shared" si="5"/>
        <v>961.5</v>
      </c>
      <c r="J23" s="269">
        <f t="shared" si="6"/>
        <v>981</v>
      </c>
      <c r="K23" s="268">
        <f>VLOOKUP($B23,[1]EQ!$A15:$L5831,4,0)</f>
        <v>942</v>
      </c>
      <c r="L23" s="268">
        <f>VLOOKUP($B23,[1]EQ!$A15:$L5831,5,0)</f>
        <v>911</v>
      </c>
      <c r="M23" s="268">
        <f>VLOOKUP($B23,[1]EQ!$A$4:$I$3070,9,0)/100000</f>
        <v>125.71292</v>
      </c>
      <c r="N23" s="1"/>
      <c r="O23" s="1"/>
    </row>
    <row r="24" spans="1:15" ht="12.75" customHeight="1">
      <c r="A24" s="53">
        <v>15</v>
      </c>
      <c r="B24" s="419" t="s">
        <v>239</v>
      </c>
      <c r="C24" s="268">
        <f>VLOOKUP($B24,[1]EQ!$A16:$L5832,6,0)</f>
        <v>3635.4</v>
      </c>
      <c r="D24" s="269">
        <f t="shared" si="0"/>
        <v>3638.4166666666665</v>
      </c>
      <c r="E24" s="269">
        <f t="shared" si="1"/>
        <v>3596.9833333333331</v>
      </c>
      <c r="F24" s="269">
        <f t="shared" si="2"/>
        <v>3558.5666666666666</v>
      </c>
      <c r="G24" s="269">
        <f t="shared" si="3"/>
        <v>3517.1333333333332</v>
      </c>
      <c r="H24" s="269">
        <f t="shared" si="4"/>
        <v>3676.833333333333</v>
      </c>
      <c r="I24" s="269">
        <f t="shared" si="5"/>
        <v>3718.2666666666664</v>
      </c>
      <c r="J24" s="269">
        <f t="shared" si="6"/>
        <v>3756.6833333333329</v>
      </c>
      <c r="K24" s="268">
        <f>VLOOKUP($B24,[1]EQ!$A16:$L5832,4,0)</f>
        <v>3679.85</v>
      </c>
      <c r="L24" s="268">
        <f>VLOOKUP($B24,[1]EQ!$A16:$L5832,5,0)</f>
        <v>3600</v>
      </c>
      <c r="M24" s="268">
        <f>VLOOKUP($B24,[1]EQ!$A$4:$I$3070,9,0)/100000</f>
        <v>1.9454899999999999</v>
      </c>
      <c r="N24" s="1"/>
      <c r="O24" s="1"/>
    </row>
    <row r="25" spans="1:15" ht="12.75" customHeight="1">
      <c r="A25" s="53">
        <v>16</v>
      </c>
      <c r="B25" s="419" t="s">
        <v>240</v>
      </c>
      <c r="C25" s="268">
        <f>VLOOKUP($B25,[1]EQ!$A17:$L5833,6,0)</f>
        <v>4006</v>
      </c>
      <c r="D25" s="269">
        <f t="shared" si="0"/>
        <v>3980.5166666666664</v>
      </c>
      <c r="E25" s="269">
        <f t="shared" si="1"/>
        <v>3916.6333333333328</v>
      </c>
      <c r="F25" s="269">
        <f t="shared" si="2"/>
        <v>3827.2666666666664</v>
      </c>
      <c r="G25" s="269">
        <f t="shared" si="3"/>
        <v>3763.3833333333328</v>
      </c>
      <c r="H25" s="269">
        <f t="shared" si="4"/>
        <v>4069.8833333333328</v>
      </c>
      <c r="I25" s="269">
        <f t="shared" si="5"/>
        <v>4133.7666666666664</v>
      </c>
      <c r="J25" s="269">
        <f t="shared" si="6"/>
        <v>4223.1333333333332</v>
      </c>
      <c r="K25" s="268">
        <f>VLOOKUP($B25,[1]EQ!$A17:$L5833,4,0)</f>
        <v>4044.4</v>
      </c>
      <c r="L25" s="268">
        <f>VLOOKUP($B25,[1]EQ!$A17:$L5833,5,0)</f>
        <v>3891.15</v>
      </c>
      <c r="M25" s="268">
        <f>VLOOKUP($B25,[1]EQ!$A$4:$I$3070,9,0)/100000</f>
        <v>4.2525599999999999</v>
      </c>
      <c r="N25" s="1"/>
      <c r="O25" s="1"/>
    </row>
    <row r="26" spans="1:15" ht="12.75" customHeight="1">
      <c r="A26" s="53">
        <v>17</v>
      </c>
      <c r="B26" s="419" t="s">
        <v>241</v>
      </c>
      <c r="C26" s="268">
        <f>VLOOKUP($B26,[1]EQ!$A18:$L5834,6,0)</f>
        <v>118.85</v>
      </c>
      <c r="D26" s="269">
        <f t="shared" si="0"/>
        <v>117.93333333333332</v>
      </c>
      <c r="E26" s="269">
        <f t="shared" si="1"/>
        <v>116.01666666666665</v>
      </c>
      <c r="F26" s="269">
        <f t="shared" si="2"/>
        <v>113.18333333333332</v>
      </c>
      <c r="G26" s="269">
        <f t="shared" si="3"/>
        <v>111.26666666666665</v>
      </c>
      <c r="H26" s="269">
        <f t="shared" si="4"/>
        <v>120.76666666666665</v>
      </c>
      <c r="I26" s="269">
        <f t="shared" si="5"/>
        <v>122.68333333333331</v>
      </c>
      <c r="J26" s="269">
        <f t="shared" si="6"/>
        <v>125.51666666666665</v>
      </c>
      <c r="K26" s="268">
        <f>VLOOKUP($B26,[1]EQ!$A18:$L5834,4,0)</f>
        <v>119.85</v>
      </c>
      <c r="L26" s="268">
        <f>VLOOKUP($B26,[1]EQ!$A18:$L5834,5,0)</f>
        <v>115.1</v>
      </c>
      <c r="M26" s="268">
        <f>VLOOKUP($B26,[1]EQ!$A$4:$I$3070,9,0)/100000</f>
        <v>62.80292</v>
      </c>
      <c r="N26" s="1"/>
      <c r="O26" s="1"/>
    </row>
    <row r="27" spans="1:15" ht="12.75" customHeight="1">
      <c r="A27" s="53">
        <v>18</v>
      </c>
      <c r="B27" s="419" t="s">
        <v>41</v>
      </c>
      <c r="C27" s="268">
        <f>VLOOKUP($B27,[1]EQ!$A19:$L5835,6,0)</f>
        <v>324.05</v>
      </c>
      <c r="D27" s="269">
        <f t="shared" si="0"/>
        <v>325.33333333333331</v>
      </c>
      <c r="E27" s="269">
        <f t="shared" si="1"/>
        <v>321.76666666666665</v>
      </c>
      <c r="F27" s="269">
        <f t="shared" si="2"/>
        <v>319.48333333333335</v>
      </c>
      <c r="G27" s="269">
        <f t="shared" si="3"/>
        <v>315.91666666666669</v>
      </c>
      <c r="H27" s="269">
        <f t="shared" si="4"/>
        <v>327.61666666666662</v>
      </c>
      <c r="I27" s="269">
        <f t="shared" si="5"/>
        <v>331.18333333333334</v>
      </c>
      <c r="J27" s="269">
        <f t="shared" si="6"/>
        <v>333.46666666666658</v>
      </c>
      <c r="K27" s="268">
        <f>VLOOKUP($B27,[1]EQ!$A19:$L5835,4,0)</f>
        <v>328.9</v>
      </c>
      <c r="L27" s="268">
        <f>VLOOKUP($B27,[1]EQ!$A19:$L5835,5,0)</f>
        <v>323.05</v>
      </c>
      <c r="M27" s="268">
        <f>VLOOKUP($B27,[1]EQ!$A$4:$I$3070,9,0)/100000</f>
        <v>18.24015</v>
      </c>
      <c r="N27" s="1"/>
      <c r="O27" s="1"/>
    </row>
    <row r="28" spans="1:15" ht="12.75" customHeight="1">
      <c r="A28" s="53">
        <v>19</v>
      </c>
      <c r="B28" s="419" t="s">
        <v>52</v>
      </c>
      <c r="C28" s="268">
        <f>VLOOKUP($B28,[1]EQ!$A20:$L5836,6,0)</f>
        <v>636.04999999999995</v>
      </c>
      <c r="D28" s="269">
        <f t="shared" si="0"/>
        <v>637.26666666666665</v>
      </c>
      <c r="E28" s="269">
        <f t="shared" si="1"/>
        <v>632.98333333333335</v>
      </c>
      <c r="F28" s="269">
        <f t="shared" si="2"/>
        <v>629.91666666666674</v>
      </c>
      <c r="G28" s="269">
        <f t="shared" si="3"/>
        <v>625.63333333333344</v>
      </c>
      <c r="H28" s="269">
        <f t="shared" si="4"/>
        <v>640.33333333333326</v>
      </c>
      <c r="I28" s="269">
        <f t="shared" si="5"/>
        <v>644.61666666666656</v>
      </c>
      <c r="J28" s="269">
        <f t="shared" si="6"/>
        <v>647.68333333333317</v>
      </c>
      <c r="K28" s="268">
        <f>VLOOKUP($B28,[1]EQ!$A20:$L5836,4,0)</f>
        <v>641.54999999999995</v>
      </c>
      <c r="L28" s="268">
        <f>VLOOKUP($B28,[1]EQ!$A20:$L5836,5,0)</f>
        <v>634.20000000000005</v>
      </c>
      <c r="M28" s="268">
        <f>VLOOKUP($B28,[1]EQ!$A$4:$I$3070,9,0)/100000</f>
        <v>1.0617799999999999</v>
      </c>
      <c r="N28" s="1"/>
      <c r="O28" s="1"/>
    </row>
    <row r="29" spans="1:15" ht="12.75" customHeight="1">
      <c r="A29" s="53">
        <v>20</v>
      </c>
      <c r="B29" s="419" t="s">
        <v>48</v>
      </c>
      <c r="C29" s="268">
        <f>VLOOKUP($B29,[1]EQ!$A21:$L5837,6,0)</f>
        <v>3205.95</v>
      </c>
      <c r="D29" s="269">
        <f t="shared" si="0"/>
        <v>3207.7833333333333</v>
      </c>
      <c r="E29" s="269">
        <f t="shared" si="1"/>
        <v>3189.8166666666666</v>
      </c>
      <c r="F29" s="269">
        <f t="shared" si="2"/>
        <v>3173.6833333333334</v>
      </c>
      <c r="G29" s="269">
        <f t="shared" si="3"/>
        <v>3155.7166666666667</v>
      </c>
      <c r="H29" s="269">
        <f t="shared" si="4"/>
        <v>3223.9166666666665</v>
      </c>
      <c r="I29" s="269">
        <f t="shared" si="5"/>
        <v>3241.8833333333328</v>
      </c>
      <c r="J29" s="269">
        <f t="shared" si="6"/>
        <v>3258.0166666666664</v>
      </c>
      <c r="K29" s="268">
        <f>VLOOKUP($B29,[1]EQ!$A21:$L5837,4,0)</f>
        <v>3225.75</v>
      </c>
      <c r="L29" s="268">
        <f>VLOOKUP($B29,[1]EQ!$A21:$L5837,5,0)</f>
        <v>3191.65</v>
      </c>
      <c r="M29" s="268">
        <f>VLOOKUP($B29,[1]EQ!$A$4:$I$3070,9,0)/100000</f>
        <v>0.40336</v>
      </c>
      <c r="N29" s="1"/>
      <c r="O29" s="1"/>
    </row>
    <row r="30" spans="1:15" ht="12.75" customHeight="1">
      <c r="A30" s="53">
        <v>21</v>
      </c>
      <c r="B30" s="419" t="s">
        <v>51</v>
      </c>
      <c r="C30" s="268">
        <f>VLOOKUP($B30,[1]EQ!$A22:$L5838,6,0)</f>
        <v>475.65</v>
      </c>
      <c r="D30" s="269">
        <f t="shared" si="0"/>
        <v>465.25</v>
      </c>
      <c r="E30" s="269">
        <f t="shared" si="1"/>
        <v>451</v>
      </c>
      <c r="F30" s="269">
        <f t="shared" si="2"/>
        <v>426.35</v>
      </c>
      <c r="G30" s="269">
        <f t="shared" si="3"/>
        <v>412.1</v>
      </c>
      <c r="H30" s="269">
        <f t="shared" si="4"/>
        <v>489.9</v>
      </c>
      <c r="I30" s="269">
        <f t="shared" si="5"/>
        <v>504.15</v>
      </c>
      <c r="J30" s="269">
        <f t="shared" si="6"/>
        <v>528.79999999999995</v>
      </c>
      <c r="K30" s="268">
        <f>VLOOKUP($B30,[1]EQ!$A22:$L5838,4,0)</f>
        <v>479.5</v>
      </c>
      <c r="L30" s="268">
        <f>VLOOKUP($B30,[1]EQ!$A22:$L5838,5,0)</f>
        <v>440.6</v>
      </c>
      <c r="M30" s="268">
        <f>VLOOKUP($B30,[1]EQ!$A$4:$I$3070,9,0)/100000</f>
        <v>277.59935999999999</v>
      </c>
      <c r="N30" s="1"/>
      <c r="O30" s="1"/>
    </row>
    <row r="31" spans="1:15" ht="12.75" customHeight="1">
      <c r="A31" s="53">
        <v>22</v>
      </c>
      <c r="B31" s="419" t="s">
        <v>53</v>
      </c>
      <c r="C31" s="268">
        <f>VLOOKUP($B31,[1]EQ!$A23:$L5839,6,0)</f>
        <v>4481.6000000000004</v>
      </c>
      <c r="D31" s="269">
        <f t="shared" si="0"/>
        <v>4476.8166666666666</v>
      </c>
      <c r="E31" s="269">
        <f t="shared" si="1"/>
        <v>4451.833333333333</v>
      </c>
      <c r="F31" s="269">
        <f t="shared" si="2"/>
        <v>4422.0666666666666</v>
      </c>
      <c r="G31" s="269">
        <f t="shared" si="3"/>
        <v>4397.083333333333</v>
      </c>
      <c r="H31" s="269">
        <f t="shared" si="4"/>
        <v>4506.583333333333</v>
      </c>
      <c r="I31" s="269">
        <f t="shared" si="5"/>
        <v>4531.5666666666666</v>
      </c>
      <c r="J31" s="269">
        <f t="shared" si="6"/>
        <v>4561.333333333333</v>
      </c>
      <c r="K31" s="268">
        <f>VLOOKUP($B31,[1]EQ!$A23:$L5839,4,0)</f>
        <v>4501.8</v>
      </c>
      <c r="L31" s="268">
        <f>VLOOKUP($B31,[1]EQ!$A23:$L5839,5,0)</f>
        <v>4447.05</v>
      </c>
      <c r="M31" s="268">
        <f>VLOOKUP($B31,[1]EQ!$A$4:$I$3070,9,0)/100000</f>
        <v>3.3130299999999999</v>
      </c>
      <c r="N31" s="1"/>
      <c r="O31" s="1"/>
    </row>
    <row r="32" spans="1:15" ht="12.75" customHeight="1">
      <c r="A32" s="53">
        <v>23</v>
      </c>
      <c r="B32" s="419" t="s">
        <v>54</v>
      </c>
      <c r="C32" s="268">
        <f>VLOOKUP($B32,[1]EQ!$A24:$L5840,6,0)</f>
        <v>284</v>
      </c>
      <c r="D32" s="269">
        <f t="shared" si="0"/>
        <v>280.96666666666664</v>
      </c>
      <c r="E32" s="269">
        <f t="shared" si="1"/>
        <v>276.93333333333328</v>
      </c>
      <c r="F32" s="269">
        <f t="shared" si="2"/>
        <v>269.86666666666662</v>
      </c>
      <c r="G32" s="269">
        <f t="shared" si="3"/>
        <v>265.83333333333326</v>
      </c>
      <c r="H32" s="269">
        <f t="shared" si="4"/>
        <v>288.0333333333333</v>
      </c>
      <c r="I32" s="269">
        <f t="shared" si="5"/>
        <v>292.06666666666672</v>
      </c>
      <c r="J32" s="269">
        <f t="shared" si="6"/>
        <v>299.13333333333333</v>
      </c>
      <c r="K32" s="268">
        <f>VLOOKUP($B32,[1]EQ!$A24:$L5840,4,0)</f>
        <v>285</v>
      </c>
      <c r="L32" s="268">
        <f>VLOOKUP($B32,[1]EQ!$A24:$L5840,5,0)</f>
        <v>273.89999999999998</v>
      </c>
      <c r="M32" s="268">
        <f>VLOOKUP($B32,[1]EQ!$A$4:$I$3070,9,0)/100000</f>
        <v>42.826779999999999</v>
      </c>
      <c r="N32" s="1"/>
      <c r="O32" s="1"/>
    </row>
    <row r="33" spans="1:15" ht="12.75" customHeight="1">
      <c r="A33" s="53">
        <v>24</v>
      </c>
      <c r="B33" s="419" t="s">
        <v>55</v>
      </c>
      <c r="C33" s="268">
        <f>VLOOKUP($B33,[1]EQ!$A25:$L5841,6,0)</f>
        <v>165</v>
      </c>
      <c r="D33" s="269">
        <f t="shared" si="0"/>
        <v>165.6</v>
      </c>
      <c r="E33" s="269">
        <f t="shared" si="1"/>
        <v>164</v>
      </c>
      <c r="F33" s="269">
        <f t="shared" si="2"/>
        <v>163</v>
      </c>
      <c r="G33" s="269">
        <f t="shared" si="3"/>
        <v>161.4</v>
      </c>
      <c r="H33" s="269">
        <f t="shared" si="4"/>
        <v>166.6</v>
      </c>
      <c r="I33" s="269">
        <f t="shared" si="5"/>
        <v>168.19999999999996</v>
      </c>
      <c r="J33" s="269">
        <f t="shared" si="6"/>
        <v>169.2</v>
      </c>
      <c r="K33" s="268">
        <f>VLOOKUP($B33,[1]EQ!$A25:$L5841,4,0)</f>
        <v>167.2</v>
      </c>
      <c r="L33" s="268">
        <f>VLOOKUP($B33,[1]EQ!$A25:$L5841,5,0)</f>
        <v>164.6</v>
      </c>
      <c r="M33" s="268">
        <f>VLOOKUP($B33,[1]EQ!$A$4:$I$3070,9,0)/100000</f>
        <v>90.426249999999996</v>
      </c>
      <c r="N33" s="1"/>
      <c r="O33" s="1"/>
    </row>
    <row r="34" spans="1:15" ht="12.75" customHeight="1">
      <c r="A34" s="53">
        <v>25</v>
      </c>
      <c r="B34" s="419" t="s">
        <v>57</v>
      </c>
      <c r="C34" s="268">
        <f>VLOOKUP($B34,[1]EQ!$A26:$L5842,6,0)</f>
        <v>3432.2</v>
      </c>
      <c r="D34" s="269">
        <f t="shared" si="0"/>
        <v>3436.2833333333333</v>
      </c>
      <c r="E34" s="269">
        <f t="shared" si="1"/>
        <v>3418.9166666666665</v>
      </c>
      <c r="F34" s="269">
        <f t="shared" si="2"/>
        <v>3405.6333333333332</v>
      </c>
      <c r="G34" s="269">
        <f t="shared" si="3"/>
        <v>3388.2666666666664</v>
      </c>
      <c r="H34" s="269">
        <f t="shared" si="4"/>
        <v>3449.5666666666666</v>
      </c>
      <c r="I34" s="269">
        <f t="shared" si="5"/>
        <v>3466.9333333333334</v>
      </c>
      <c r="J34" s="269">
        <f t="shared" si="6"/>
        <v>3480.2166666666667</v>
      </c>
      <c r="K34" s="268">
        <f>VLOOKUP($B34,[1]EQ!$A26:$L5842,4,0)</f>
        <v>3453.65</v>
      </c>
      <c r="L34" s="268">
        <f>VLOOKUP($B34,[1]EQ!$A26:$L5842,5,0)</f>
        <v>3423</v>
      </c>
      <c r="M34" s="268">
        <f>VLOOKUP($B34,[1]EQ!$A$4:$I$3070,9,0)/100000</f>
        <v>6.4127999999999998</v>
      </c>
      <c r="N34" s="1"/>
      <c r="O34" s="1"/>
    </row>
    <row r="35" spans="1:15" ht="12.75" customHeight="1">
      <c r="A35" s="53">
        <v>26</v>
      </c>
      <c r="B35" s="419" t="s">
        <v>302</v>
      </c>
      <c r="C35" s="268">
        <f>VLOOKUP($B35,[1]EQ!$A27:$L5843,6,0)</f>
        <v>2552.1999999999998</v>
      </c>
      <c r="D35" s="269">
        <f t="shared" si="0"/>
        <v>2555.9</v>
      </c>
      <c r="E35" s="269">
        <f t="shared" si="1"/>
        <v>2521.3000000000002</v>
      </c>
      <c r="F35" s="269">
        <f t="shared" si="2"/>
        <v>2490.4</v>
      </c>
      <c r="G35" s="269">
        <f t="shared" si="3"/>
        <v>2455.8000000000002</v>
      </c>
      <c r="H35" s="269">
        <f t="shared" si="4"/>
        <v>2586.8000000000002</v>
      </c>
      <c r="I35" s="269">
        <f t="shared" si="5"/>
        <v>2621.3999999999996</v>
      </c>
      <c r="J35" s="269">
        <f t="shared" si="6"/>
        <v>2652.3</v>
      </c>
      <c r="K35" s="268">
        <f>VLOOKUP($B35,[1]EQ!$A27:$L5843,4,0)</f>
        <v>2590.5</v>
      </c>
      <c r="L35" s="268">
        <f>VLOOKUP($B35,[1]EQ!$A27:$L5843,5,0)</f>
        <v>2525</v>
      </c>
      <c r="M35" s="268">
        <f>VLOOKUP($B35,[1]EQ!$A$4:$I$3070,9,0)/100000</f>
        <v>6.0360199999999997</v>
      </c>
      <c r="N35" s="1"/>
      <c r="O35" s="1"/>
    </row>
    <row r="36" spans="1:15" ht="12.75" customHeight="1">
      <c r="A36" s="53">
        <v>27</v>
      </c>
      <c r="B36" s="419" t="s">
        <v>60</v>
      </c>
      <c r="C36" s="268">
        <f>VLOOKUP($B36,[1]EQ!$A28:$L5844,6,0)</f>
        <v>551.15</v>
      </c>
      <c r="D36" s="269">
        <f t="shared" si="0"/>
        <v>548.51666666666677</v>
      </c>
      <c r="E36" s="269">
        <f t="shared" si="1"/>
        <v>543.53333333333353</v>
      </c>
      <c r="F36" s="269">
        <f t="shared" si="2"/>
        <v>535.91666666666674</v>
      </c>
      <c r="G36" s="269">
        <f t="shared" si="3"/>
        <v>530.93333333333351</v>
      </c>
      <c r="H36" s="269">
        <f t="shared" si="4"/>
        <v>556.13333333333355</v>
      </c>
      <c r="I36" s="269">
        <f t="shared" si="5"/>
        <v>561.1166666666669</v>
      </c>
      <c r="J36" s="269">
        <f t="shared" si="6"/>
        <v>568.73333333333358</v>
      </c>
      <c r="K36" s="268">
        <f>VLOOKUP($B36,[1]EQ!$A28:$L5844,4,0)</f>
        <v>553.5</v>
      </c>
      <c r="L36" s="268">
        <f>VLOOKUP($B36,[1]EQ!$A28:$L5844,5,0)</f>
        <v>540.9</v>
      </c>
      <c r="M36" s="268">
        <f>VLOOKUP($B36,[1]EQ!$A$4:$I$3070,9,0)/100000</f>
        <v>10.826029999999999</v>
      </c>
      <c r="N36" s="1"/>
      <c r="O36" s="1"/>
    </row>
    <row r="37" spans="1:15" ht="12.75" customHeight="1">
      <c r="A37" s="53">
        <v>28</v>
      </c>
      <c r="B37" s="419" t="s">
        <v>243</v>
      </c>
      <c r="C37" s="268">
        <f>VLOOKUP($B37,[1]EQ!$A29:$L5845,6,0)</f>
        <v>4443.95</v>
      </c>
      <c r="D37" s="269">
        <f t="shared" si="0"/>
        <v>4439.6500000000005</v>
      </c>
      <c r="E37" s="269">
        <f t="shared" si="1"/>
        <v>4404.3000000000011</v>
      </c>
      <c r="F37" s="269">
        <f t="shared" si="2"/>
        <v>4364.6500000000005</v>
      </c>
      <c r="G37" s="269">
        <f t="shared" si="3"/>
        <v>4329.3000000000011</v>
      </c>
      <c r="H37" s="269">
        <f t="shared" si="4"/>
        <v>4479.3000000000011</v>
      </c>
      <c r="I37" s="269">
        <f t="shared" si="5"/>
        <v>4514.6500000000015</v>
      </c>
      <c r="J37" s="269">
        <f t="shared" si="6"/>
        <v>4554.3000000000011</v>
      </c>
      <c r="K37" s="268">
        <f>VLOOKUP($B37,[1]EQ!$A29:$L5845,4,0)</f>
        <v>4475</v>
      </c>
      <c r="L37" s="268">
        <f>VLOOKUP($B37,[1]EQ!$A29:$L5845,5,0)</f>
        <v>4400</v>
      </c>
      <c r="M37" s="268">
        <f>VLOOKUP($B37,[1]EQ!$A$4:$I$3070,9,0)/100000</f>
        <v>2.5238100000000001</v>
      </c>
      <c r="N37" s="1"/>
      <c r="O37" s="1"/>
    </row>
    <row r="38" spans="1:15" ht="12.75" customHeight="1">
      <c r="A38" s="53">
        <v>29</v>
      </c>
      <c r="B38" s="419" t="s">
        <v>61</v>
      </c>
      <c r="C38" s="268">
        <f>VLOOKUP($B38,[1]EQ!$A30:$L5846,6,0)</f>
        <v>801</v>
      </c>
      <c r="D38" s="269">
        <f t="shared" si="0"/>
        <v>797.6</v>
      </c>
      <c r="E38" s="269">
        <f t="shared" si="1"/>
        <v>790.2</v>
      </c>
      <c r="F38" s="269">
        <f t="shared" si="2"/>
        <v>779.4</v>
      </c>
      <c r="G38" s="269">
        <f t="shared" si="3"/>
        <v>772</v>
      </c>
      <c r="H38" s="269">
        <f t="shared" si="4"/>
        <v>808.40000000000009</v>
      </c>
      <c r="I38" s="269">
        <f t="shared" si="5"/>
        <v>815.8</v>
      </c>
      <c r="J38" s="269">
        <f t="shared" si="6"/>
        <v>826.60000000000014</v>
      </c>
      <c r="K38" s="268">
        <f>VLOOKUP($B38,[1]EQ!$A30:$L5846,4,0)</f>
        <v>805</v>
      </c>
      <c r="L38" s="268">
        <f>VLOOKUP($B38,[1]EQ!$A30:$L5846,5,0)</f>
        <v>786.8</v>
      </c>
      <c r="M38" s="268">
        <f>VLOOKUP($B38,[1]EQ!$A$4:$I$3070,9,0)/100000</f>
        <v>155.21648999999999</v>
      </c>
      <c r="N38" s="1"/>
      <c r="O38" s="1"/>
    </row>
    <row r="39" spans="1:15" ht="12.75" customHeight="1">
      <c r="A39" s="53">
        <v>30</v>
      </c>
      <c r="B39" s="419" t="s">
        <v>62</v>
      </c>
      <c r="C39" s="268">
        <f>VLOOKUP($B39,[1]EQ!$A31:$L5847,6,0)</f>
        <v>3870.3</v>
      </c>
      <c r="D39" s="269">
        <f t="shared" si="0"/>
        <v>3861.7000000000003</v>
      </c>
      <c r="E39" s="269">
        <f t="shared" si="1"/>
        <v>3833.6000000000004</v>
      </c>
      <c r="F39" s="269">
        <f t="shared" si="2"/>
        <v>3796.9</v>
      </c>
      <c r="G39" s="269">
        <f t="shared" si="3"/>
        <v>3768.8</v>
      </c>
      <c r="H39" s="269">
        <f t="shared" si="4"/>
        <v>3898.4000000000005</v>
      </c>
      <c r="I39" s="269">
        <f t="shared" si="5"/>
        <v>3926.5</v>
      </c>
      <c r="J39" s="269">
        <f t="shared" si="6"/>
        <v>3963.2000000000007</v>
      </c>
      <c r="K39" s="268">
        <f>VLOOKUP($B39,[1]EQ!$A31:$L5847,4,0)</f>
        <v>3889.8</v>
      </c>
      <c r="L39" s="268">
        <f>VLOOKUP($B39,[1]EQ!$A31:$L5847,5,0)</f>
        <v>3825</v>
      </c>
      <c r="M39" s="268">
        <f>VLOOKUP($B39,[1]EQ!$A$4:$I$3070,9,0)/100000</f>
        <v>3.6928100000000001</v>
      </c>
      <c r="N39" s="1"/>
      <c r="O39" s="1"/>
    </row>
    <row r="40" spans="1:15" ht="12.75" customHeight="1">
      <c r="A40" s="53">
        <v>31</v>
      </c>
      <c r="B40" s="419" t="s">
        <v>65</v>
      </c>
      <c r="C40" s="268">
        <f>VLOOKUP($B40,[1]EQ!$A32:$L5848,6,0)</f>
        <v>7286.9</v>
      </c>
      <c r="D40" s="269">
        <f t="shared" si="0"/>
        <v>7264.8833333333341</v>
      </c>
      <c r="E40" s="269">
        <f t="shared" si="1"/>
        <v>7209.8666666666686</v>
      </c>
      <c r="F40" s="269">
        <f t="shared" si="2"/>
        <v>7132.8333333333348</v>
      </c>
      <c r="G40" s="269">
        <f t="shared" si="3"/>
        <v>7077.8166666666693</v>
      </c>
      <c r="H40" s="269">
        <f t="shared" si="4"/>
        <v>7341.9166666666679</v>
      </c>
      <c r="I40" s="269">
        <f t="shared" si="5"/>
        <v>7396.9333333333325</v>
      </c>
      <c r="J40" s="269">
        <f t="shared" si="6"/>
        <v>7473.9666666666672</v>
      </c>
      <c r="K40" s="268">
        <f>VLOOKUP($B40,[1]EQ!$A32:$L5848,4,0)</f>
        <v>7319.9</v>
      </c>
      <c r="L40" s="268">
        <f>VLOOKUP($B40,[1]EQ!$A32:$L5848,5,0)</f>
        <v>7187.85</v>
      </c>
      <c r="M40" s="268">
        <f>VLOOKUP($B40,[1]EQ!$A$4:$I$3070,9,0)/100000</f>
        <v>8.3471600000000006</v>
      </c>
      <c r="N40" s="1"/>
      <c r="O40" s="1"/>
    </row>
    <row r="41" spans="1:15" ht="12.75" customHeight="1">
      <c r="A41" s="53">
        <v>32</v>
      </c>
      <c r="B41" s="419" t="s">
        <v>64</v>
      </c>
      <c r="C41" s="268">
        <f>VLOOKUP($B41,[1]EQ!$A33:$L5849,6,0)</f>
        <v>17138.05</v>
      </c>
      <c r="D41" s="269">
        <f t="shared" si="0"/>
        <v>17203.416666666668</v>
      </c>
      <c r="E41" s="269">
        <f t="shared" si="1"/>
        <v>16986.833333333336</v>
      </c>
      <c r="F41" s="269">
        <f t="shared" si="2"/>
        <v>16835.616666666669</v>
      </c>
      <c r="G41" s="269">
        <f t="shared" si="3"/>
        <v>16619.033333333336</v>
      </c>
      <c r="H41" s="269">
        <f t="shared" si="4"/>
        <v>17354.633333333335</v>
      </c>
      <c r="I41" s="269">
        <f t="shared" si="5"/>
        <v>17571.216666666671</v>
      </c>
      <c r="J41" s="269">
        <f t="shared" si="6"/>
        <v>17722.433333333334</v>
      </c>
      <c r="K41" s="268">
        <f>VLOOKUP($B41,[1]EQ!$A33:$L5849,4,0)</f>
        <v>17420</v>
      </c>
      <c r="L41" s="268">
        <f>VLOOKUP($B41,[1]EQ!$A33:$L5849,5,0)</f>
        <v>17052.2</v>
      </c>
      <c r="M41" s="268">
        <f>VLOOKUP($B41,[1]EQ!$A$4:$I$3070,9,0)/100000</f>
        <v>4.25082</v>
      </c>
      <c r="N41" s="1"/>
      <c r="O41" s="1"/>
    </row>
    <row r="42" spans="1:15" ht="12.75" customHeight="1">
      <c r="A42" s="53">
        <v>33</v>
      </c>
      <c r="B42" s="419" t="s">
        <v>244</v>
      </c>
      <c r="C42" s="268">
        <f>VLOOKUP($B42,[1]EQ!$A34:$L5850,6,0)</f>
        <v>6631.75</v>
      </c>
      <c r="D42" s="269">
        <f t="shared" si="0"/>
        <v>6660.0333333333328</v>
      </c>
      <c r="E42" s="269">
        <f t="shared" si="1"/>
        <v>6526.7166666666653</v>
      </c>
      <c r="F42" s="269">
        <f t="shared" si="2"/>
        <v>6421.6833333333325</v>
      </c>
      <c r="G42" s="269">
        <f t="shared" si="3"/>
        <v>6288.366666666665</v>
      </c>
      <c r="H42" s="269">
        <f t="shared" si="4"/>
        <v>6765.0666666666657</v>
      </c>
      <c r="I42" s="269">
        <f t="shared" si="5"/>
        <v>6898.3833333333332</v>
      </c>
      <c r="J42" s="269">
        <f t="shared" si="6"/>
        <v>7003.4166666666661</v>
      </c>
      <c r="K42" s="268">
        <f>VLOOKUP($B42,[1]EQ!$A34:$L5850,4,0)</f>
        <v>6793.35</v>
      </c>
      <c r="L42" s="268">
        <f>VLOOKUP($B42,[1]EQ!$A34:$L5850,5,0)</f>
        <v>6555</v>
      </c>
      <c r="M42" s="268">
        <f>VLOOKUP($B42,[1]EQ!$A$4:$I$3070,9,0)/100000</f>
        <v>1.8401400000000001</v>
      </c>
      <c r="N42" s="1"/>
      <c r="O42" s="1"/>
    </row>
    <row r="43" spans="1:15" ht="12.75" customHeight="1">
      <c r="A43" s="53">
        <v>34</v>
      </c>
      <c r="B43" s="419" t="s">
        <v>66</v>
      </c>
      <c r="C43" s="268">
        <f>VLOOKUP($B43,[1]EQ!$A35:$L5851,6,0)</f>
        <v>2000.45</v>
      </c>
      <c r="D43" s="269">
        <f t="shared" si="0"/>
        <v>2009.8166666666666</v>
      </c>
      <c r="E43" s="269">
        <f t="shared" si="1"/>
        <v>1982.6333333333332</v>
      </c>
      <c r="F43" s="269">
        <f t="shared" si="2"/>
        <v>1964.8166666666666</v>
      </c>
      <c r="G43" s="269">
        <f t="shared" si="3"/>
        <v>1937.6333333333332</v>
      </c>
      <c r="H43" s="269">
        <f t="shared" si="4"/>
        <v>2027.6333333333332</v>
      </c>
      <c r="I43" s="269">
        <f t="shared" si="5"/>
        <v>2054.8166666666666</v>
      </c>
      <c r="J43" s="269">
        <f t="shared" si="6"/>
        <v>2072.6333333333332</v>
      </c>
      <c r="K43" s="268">
        <f>VLOOKUP($B43,[1]EQ!$A35:$L5851,4,0)</f>
        <v>2037</v>
      </c>
      <c r="L43" s="268">
        <f>VLOOKUP($B43,[1]EQ!$A35:$L5851,5,0)</f>
        <v>1992</v>
      </c>
      <c r="M43" s="268">
        <f>VLOOKUP($B43,[1]EQ!$A$4:$I$3070,9,0)/100000</f>
        <v>5.2794999999999996</v>
      </c>
      <c r="N43" s="1"/>
      <c r="O43" s="1"/>
    </row>
    <row r="44" spans="1:15" ht="12.75" customHeight="1">
      <c r="A44" s="53">
        <v>35</v>
      </c>
      <c r="B44" s="419" t="s">
        <v>67</v>
      </c>
      <c r="C44" s="268">
        <f>VLOOKUP($B44,[1]EQ!$A36:$L5852,6,0)</f>
        <v>288.60000000000002</v>
      </c>
      <c r="D44" s="269">
        <f t="shared" si="0"/>
        <v>290.63333333333338</v>
      </c>
      <c r="E44" s="269">
        <f t="shared" si="1"/>
        <v>285.96666666666675</v>
      </c>
      <c r="F44" s="269">
        <f t="shared" si="2"/>
        <v>283.33333333333337</v>
      </c>
      <c r="G44" s="269">
        <f t="shared" si="3"/>
        <v>278.66666666666674</v>
      </c>
      <c r="H44" s="269">
        <f t="shared" si="4"/>
        <v>293.26666666666677</v>
      </c>
      <c r="I44" s="269">
        <f t="shared" si="5"/>
        <v>297.93333333333339</v>
      </c>
      <c r="J44" s="269">
        <f t="shared" si="6"/>
        <v>300.56666666666678</v>
      </c>
      <c r="K44" s="268">
        <f>VLOOKUP($B44,[1]EQ!$A36:$L5852,4,0)</f>
        <v>295.3</v>
      </c>
      <c r="L44" s="268">
        <f>VLOOKUP($B44,[1]EQ!$A36:$L5852,5,0)</f>
        <v>288</v>
      </c>
      <c r="M44" s="268">
        <f>VLOOKUP($B44,[1]EQ!$A$4:$I$3070,9,0)/100000</f>
        <v>54.231119999999997</v>
      </c>
      <c r="N44" s="1"/>
      <c r="O44" s="1"/>
    </row>
    <row r="45" spans="1:15" ht="12.75" customHeight="1">
      <c r="A45" s="53">
        <v>36</v>
      </c>
      <c r="B45" s="419" t="s">
        <v>68</v>
      </c>
      <c r="C45" s="268">
        <f>VLOOKUP($B45,[1]EQ!$A37:$L5853,6,0)</f>
        <v>138.85</v>
      </c>
      <c r="D45" s="269">
        <f t="shared" si="0"/>
        <v>139.04999999999998</v>
      </c>
      <c r="E45" s="269">
        <f t="shared" si="1"/>
        <v>138.19999999999996</v>
      </c>
      <c r="F45" s="269">
        <f t="shared" si="2"/>
        <v>137.54999999999998</v>
      </c>
      <c r="G45" s="269">
        <f t="shared" si="3"/>
        <v>136.69999999999996</v>
      </c>
      <c r="H45" s="269">
        <f t="shared" si="4"/>
        <v>139.69999999999996</v>
      </c>
      <c r="I45" s="269">
        <f t="shared" si="5"/>
        <v>140.54999999999998</v>
      </c>
      <c r="J45" s="269">
        <f t="shared" si="6"/>
        <v>141.19999999999996</v>
      </c>
      <c r="K45" s="268">
        <f>VLOOKUP($B45,[1]EQ!$A37:$L5853,4,0)</f>
        <v>139.9</v>
      </c>
      <c r="L45" s="268">
        <f>VLOOKUP($B45,[1]EQ!$A37:$L5853,5,0)</f>
        <v>138.4</v>
      </c>
      <c r="M45" s="268">
        <f>VLOOKUP($B45,[1]EQ!$A$4:$I$3070,9,0)/100000</f>
        <v>124.57738000000001</v>
      </c>
      <c r="N45" s="1"/>
      <c r="O45" s="1"/>
    </row>
    <row r="46" spans="1:15" ht="12.75" customHeight="1">
      <c r="A46" s="53">
        <v>37</v>
      </c>
      <c r="B46" s="419" t="s">
        <v>245</v>
      </c>
      <c r="C46" s="268">
        <f>VLOOKUP($B46,[1]EQ!$A38:$L5854,6,0)</f>
        <v>52.45</v>
      </c>
      <c r="D46" s="269">
        <f t="shared" si="0"/>
        <v>52.416666666666664</v>
      </c>
      <c r="E46" s="269">
        <f t="shared" si="1"/>
        <v>52.083333333333329</v>
      </c>
      <c r="F46" s="269">
        <f t="shared" si="2"/>
        <v>51.716666666666661</v>
      </c>
      <c r="G46" s="269">
        <f t="shared" si="3"/>
        <v>51.383333333333326</v>
      </c>
      <c r="H46" s="269">
        <f t="shared" si="4"/>
        <v>52.783333333333331</v>
      </c>
      <c r="I46" s="269">
        <f t="shared" si="5"/>
        <v>53.11666666666666</v>
      </c>
      <c r="J46" s="269">
        <f t="shared" si="6"/>
        <v>53.483333333333334</v>
      </c>
      <c r="K46" s="268">
        <f>VLOOKUP($B46,[1]EQ!$A38:$L5854,4,0)</f>
        <v>52.75</v>
      </c>
      <c r="L46" s="268">
        <f>VLOOKUP($B46,[1]EQ!$A38:$L5854,5,0)</f>
        <v>52.05</v>
      </c>
      <c r="M46" s="268">
        <f>VLOOKUP($B46,[1]EQ!$A$4:$I$3070,9,0)/100000</f>
        <v>42.947470000000003</v>
      </c>
      <c r="N46" s="1"/>
      <c r="O46" s="1"/>
    </row>
    <row r="47" spans="1:15" ht="12.75" customHeight="1">
      <c r="A47" s="53">
        <v>38</v>
      </c>
      <c r="B47" s="419" t="s">
        <v>69</v>
      </c>
      <c r="C47" s="268">
        <f>VLOOKUP($B47,[1]EQ!$A39:$L5855,6,0)</f>
        <v>1912.3</v>
      </c>
      <c r="D47" s="269">
        <f t="shared" si="0"/>
        <v>1915.0833333333333</v>
      </c>
      <c r="E47" s="269">
        <f t="shared" si="1"/>
        <v>1902.2166666666665</v>
      </c>
      <c r="F47" s="269">
        <f t="shared" si="2"/>
        <v>1892.1333333333332</v>
      </c>
      <c r="G47" s="269">
        <f t="shared" si="3"/>
        <v>1879.2666666666664</v>
      </c>
      <c r="H47" s="269">
        <f t="shared" si="4"/>
        <v>1925.1666666666665</v>
      </c>
      <c r="I47" s="269">
        <f t="shared" si="5"/>
        <v>1938.0333333333333</v>
      </c>
      <c r="J47" s="269">
        <f t="shared" si="6"/>
        <v>1948.1166666666666</v>
      </c>
      <c r="K47" s="268">
        <f>VLOOKUP($B47,[1]EQ!$A39:$L5855,4,0)</f>
        <v>1927.95</v>
      </c>
      <c r="L47" s="268">
        <f>VLOOKUP($B47,[1]EQ!$A39:$L5855,5,0)</f>
        <v>1905</v>
      </c>
      <c r="M47" s="268">
        <f>VLOOKUP($B47,[1]EQ!$A$4:$I$3070,9,0)/100000</f>
        <v>2.7574999999999998</v>
      </c>
      <c r="N47" s="1"/>
      <c r="O47" s="1"/>
    </row>
    <row r="48" spans="1:15" ht="12.75" customHeight="1">
      <c r="A48" s="53">
        <v>39</v>
      </c>
      <c r="B48" s="419" t="s">
        <v>72</v>
      </c>
      <c r="C48" s="268">
        <f>VLOOKUP($B48,[1]EQ!$A40:$L5856,6,0)</f>
        <v>664.5</v>
      </c>
      <c r="D48" s="269">
        <f t="shared" si="0"/>
        <v>666.51666666666665</v>
      </c>
      <c r="E48" s="269">
        <f t="shared" si="1"/>
        <v>660.23333333333335</v>
      </c>
      <c r="F48" s="269">
        <f t="shared" si="2"/>
        <v>655.9666666666667</v>
      </c>
      <c r="G48" s="269">
        <f t="shared" si="3"/>
        <v>649.68333333333339</v>
      </c>
      <c r="H48" s="269">
        <f t="shared" si="4"/>
        <v>670.7833333333333</v>
      </c>
      <c r="I48" s="269">
        <f t="shared" si="5"/>
        <v>677.06666666666661</v>
      </c>
      <c r="J48" s="269">
        <f t="shared" si="6"/>
        <v>681.33333333333326</v>
      </c>
      <c r="K48" s="268">
        <f>VLOOKUP($B48,[1]EQ!$A40:$L5856,4,0)</f>
        <v>672.8</v>
      </c>
      <c r="L48" s="268">
        <f>VLOOKUP($B48,[1]EQ!$A40:$L5856,5,0)</f>
        <v>662.25</v>
      </c>
      <c r="M48" s="268">
        <f>VLOOKUP($B48,[1]EQ!$A$4:$I$3070,9,0)/100000</f>
        <v>5.4759799999999998</v>
      </c>
      <c r="N48" s="1"/>
      <c r="O48" s="1"/>
    </row>
    <row r="49" spans="1:15" ht="12.75" customHeight="1">
      <c r="A49" s="53">
        <v>40</v>
      </c>
      <c r="B49" s="419" t="s">
        <v>71</v>
      </c>
      <c r="C49" s="268">
        <f>VLOOKUP($B49,[1]EQ!$A41:$L5857,6,0)</f>
        <v>338.55</v>
      </c>
      <c r="D49" s="269">
        <f t="shared" si="0"/>
        <v>334.8</v>
      </c>
      <c r="E49" s="269">
        <f t="shared" si="1"/>
        <v>329.8</v>
      </c>
      <c r="F49" s="269">
        <f t="shared" si="2"/>
        <v>321.05</v>
      </c>
      <c r="G49" s="269">
        <f t="shared" si="3"/>
        <v>316.05</v>
      </c>
      <c r="H49" s="269">
        <f t="shared" si="4"/>
        <v>343.55</v>
      </c>
      <c r="I49" s="269">
        <f t="shared" si="5"/>
        <v>348.55</v>
      </c>
      <c r="J49" s="269">
        <f t="shared" si="6"/>
        <v>357.3</v>
      </c>
      <c r="K49" s="268">
        <f>VLOOKUP($B49,[1]EQ!$A41:$L5857,4,0)</f>
        <v>339.8</v>
      </c>
      <c r="L49" s="268">
        <f>VLOOKUP($B49,[1]EQ!$A41:$L5857,5,0)</f>
        <v>326.05</v>
      </c>
      <c r="M49" s="268">
        <f>VLOOKUP($B49,[1]EQ!$A$4:$I$3070,9,0)/100000</f>
        <v>130.24881999999999</v>
      </c>
      <c r="N49" s="1"/>
      <c r="O49" s="1"/>
    </row>
    <row r="50" spans="1:15" ht="12.75" customHeight="1">
      <c r="A50" s="53">
        <v>41</v>
      </c>
      <c r="B50" s="419" t="s">
        <v>73</v>
      </c>
      <c r="C50" s="268">
        <f>VLOOKUP($B50,[1]EQ!$A42:$L5858,6,0)</f>
        <v>785</v>
      </c>
      <c r="D50" s="269">
        <f t="shared" si="0"/>
        <v>790.06666666666661</v>
      </c>
      <c r="E50" s="269">
        <f t="shared" si="1"/>
        <v>778.98333333333323</v>
      </c>
      <c r="F50" s="269">
        <f t="shared" si="2"/>
        <v>772.96666666666658</v>
      </c>
      <c r="G50" s="269">
        <f t="shared" si="3"/>
        <v>761.88333333333321</v>
      </c>
      <c r="H50" s="269">
        <f t="shared" si="4"/>
        <v>796.08333333333326</v>
      </c>
      <c r="I50" s="269">
        <f t="shared" si="5"/>
        <v>807.16666666666674</v>
      </c>
      <c r="J50" s="269">
        <f t="shared" si="6"/>
        <v>813.18333333333328</v>
      </c>
      <c r="K50" s="268">
        <f>VLOOKUP($B50,[1]EQ!$A42:$L5858,4,0)</f>
        <v>801.15</v>
      </c>
      <c r="L50" s="268">
        <f>VLOOKUP($B50,[1]EQ!$A42:$L5858,5,0)</f>
        <v>784.05</v>
      </c>
      <c r="M50" s="268">
        <f>VLOOKUP($B50,[1]EQ!$A$4:$I$3070,9,0)/100000</f>
        <v>15.517189999999999</v>
      </c>
      <c r="N50" s="1"/>
      <c r="O50" s="1"/>
    </row>
    <row r="51" spans="1:15" ht="12.75" customHeight="1">
      <c r="A51" s="53">
        <v>42</v>
      </c>
      <c r="B51" s="419" t="s">
        <v>76</v>
      </c>
      <c r="C51" s="268">
        <f>VLOOKUP($B51,[1]EQ!$A43:$L5859,6,0)</f>
        <v>63.8</v>
      </c>
      <c r="D51" s="269">
        <f t="shared" si="0"/>
        <v>63.866666666666674</v>
      </c>
      <c r="E51" s="269">
        <f t="shared" si="1"/>
        <v>63.233333333333348</v>
      </c>
      <c r="F51" s="269">
        <f t="shared" si="2"/>
        <v>62.666666666666671</v>
      </c>
      <c r="G51" s="269">
        <f t="shared" si="3"/>
        <v>62.033333333333346</v>
      </c>
      <c r="H51" s="269">
        <f t="shared" si="4"/>
        <v>64.433333333333351</v>
      </c>
      <c r="I51" s="269">
        <f t="shared" si="5"/>
        <v>65.066666666666677</v>
      </c>
      <c r="J51" s="269">
        <f t="shared" si="6"/>
        <v>65.633333333333354</v>
      </c>
      <c r="K51" s="268">
        <f>VLOOKUP($B51,[1]EQ!$A43:$L5859,4,0)</f>
        <v>64.5</v>
      </c>
      <c r="L51" s="268">
        <f>VLOOKUP($B51,[1]EQ!$A43:$L5859,5,0)</f>
        <v>63.3</v>
      </c>
      <c r="M51" s="268">
        <f>VLOOKUP($B51,[1]EQ!$A$4:$I$3070,9,0)/100000</f>
        <v>209.00640999999999</v>
      </c>
      <c r="N51" s="1"/>
      <c r="O51" s="1"/>
    </row>
    <row r="52" spans="1:15" ht="12.75" customHeight="1">
      <c r="A52" s="53">
        <v>43</v>
      </c>
      <c r="B52" s="419" t="s">
        <v>80</v>
      </c>
      <c r="C52" s="268">
        <f>VLOOKUP($B52,[1]EQ!$A44:$L5860,6,0)</f>
        <v>342.6</v>
      </c>
      <c r="D52" s="269">
        <f t="shared" si="0"/>
        <v>341.93333333333334</v>
      </c>
      <c r="E52" s="269">
        <f t="shared" si="1"/>
        <v>338.86666666666667</v>
      </c>
      <c r="F52" s="269">
        <f t="shared" si="2"/>
        <v>335.13333333333333</v>
      </c>
      <c r="G52" s="269">
        <f t="shared" si="3"/>
        <v>332.06666666666666</v>
      </c>
      <c r="H52" s="269">
        <f t="shared" si="4"/>
        <v>345.66666666666669</v>
      </c>
      <c r="I52" s="269">
        <f t="shared" si="5"/>
        <v>348.73333333333341</v>
      </c>
      <c r="J52" s="269">
        <f t="shared" si="6"/>
        <v>352.4666666666667</v>
      </c>
      <c r="K52" s="268">
        <f>VLOOKUP($B52,[1]EQ!$A44:$L5860,4,0)</f>
        <v>345</v>
      </c>
      <c r="L52" s="268">
        <f>VLOOKUP($B52,[1]EQ!$A44:$L5860,5,0)</f>
        <v>338.2</v>
      </c>
      <c r="M52" s="268">
        <f>VLOOKUP($B52,[1]EQ!$A$4:$I$3070,9,0)/100000</f>
        <v>27.031890000000001</v>
      </c>
      <c r="N52" s="1"/>
      <c r="O52" s="1"/>
    </row>
    <row r="53" spans="1:15" ht="12.75" customHeight="1">
      <c r="A53" s="53">
        <v>44</v>
      </c>
      <c r="B53" s="419" t="s">
        <v>75</v>
      </c>
      <c r="C53" s="268">
        <f>VLOOKUP($B53,[1]EQ!$A45:$L5861,6,0)</f>
        <v>769.15</v>
      </c>
      <c r="D53" s="269">
        <f t="shared" si="0"/>
        <v>768.35</v>
      </c>
      <c r="E53" s="269">
        <f t="shared" si="1"/>
        <v>765.30000000000007</v>
      </c>
      <c r="F53" s="269">
        <f t="shared" si="2"/>
        <v>761.45</v>
      </c>
      <c r="G53" s="269">
        <f t="shared" si="3"/>
        <v>758.40000000000009</v>
      </c>
      <c r="H53" s="269">
        <f t="shared" si="4"/>
        <v>772.2</v>
      </c>
      <c r="I53" s="269">
        <f t="shared" si="5"/>
        <v>775.25</v>
      </c>
      <c r="J53" s="269">
        <f t="shared" si="6"/>
        <v>779.1</v>
      </c>
      <c r="K53" s="268">
        <f>VLOOKUP($B53,[1]EQ!$A45:$L5861,4,0)</f>
        <v>771.4</v>
      </c>
      <c r="L53" s="268">
        <f>VLOOKUP($B53,[1]EQ!$A45:$L5861,5,0)</f>
        <v>764.5</v>
      </c>
      <c r="M53" s="268">
        <f>VLOOKUP($B53,[1]EQ!$A$4:$I$3070,9,0)/100000</f>
        <v>26.540870000000002</v>
      </c>
      <c r="N53" s="1"/>
      <c r="O53" s="1"/>
    </row>
    <row r="54" spans="1:15" ht="12.75" customHeight="1">
      <c r="A54" s="53">
        <v>45</v>
      </c>
      <c r="B54" s="419" t="s">
        <v>77</v>
      </c>
      <c r="C54" s="268">
        <f>VLOOKUP($B54,[1]EQ!$A46:$L5862,6,0)</f>
        <v>303.55</v>
      </c>
      <c r="D54" s="269">
        <f t="shared" si="0"/>
        <v>303.90000000000003</v>
      </c>
      <c r="E54" s="269">
        <f t="shared" si="1"/>
        <v>302.20000000000005</v>
      </c>
      <c r="F54" s="269">
        <f t="shared" si="2"/>
        <v>300.85000000000002</v>
      </c>
      <c r="G54" s="269">
        <f t="shared" si="3"/>
        <v>299.15000000000003</v>
      </c>
      <c r="H54" s="269">
        <f t="shared" si="4"/>
        <v>305.25000000000006</v>
      </c>
      <c r="I54" s="269">
        <f t="shared" si="5"/>
        <v>306.95</v>
      </c>
      <c r="J54" s="269">
        <f t="shared" si="6"/>
        <v>308.30000000000007</v>
      </c>
      <c r="K54" s="268">
        <f>VLOOKUP($B54,[1]EQ!$A46:$L5862,4,0)</f>
        <v>305.60000000000002</v>
      </c>
      <c r="L54" s="268">
        <f>VLOOKUP($B54,[1]EQ!$A46:$L5862,5,0)</f>
        <v>302.55</v>
      </c>
      <c r="M54" s="268">
        <f>VLOOKUP($B54,[1]EQ!$A$4:$I$3070,9,0)/100000</f>
        <v>14.456619999999999</v>
      </c>
      <c r="N54" s="1"/>
      <c r="O54" s="1"/>
    </row>
    <row r="55" spans="1:15" ht="12.75" customHeight="1">
      <c r="A55" s="53">
        <v>46</v>
      </c>
      <c r="B55" s="419" t="s">
        <v>78</v>
      </c>
      <c r="C55" s="268">
        <f>VLOOKUP($B55,[1]EQ!$A47:$L5863,6,0)</f>
        <v>17238.95</v>
      </c>
      <c r="D55" s="269">
        <f t="shared" si="0"/>
        <v>17268.633333333335</v>
      </c>
      <c r="E55" s="269">
        <f t="shared" si="1"/>
        <v>17172.316666666669</v>
      </c>
      <c r="F55" s="269">
        <f t="shared" si="2"/>
        <v>17105.683333333334</v>
      </c>
      <c r="G55" s="269">
        <f t="shared" si="3"/>
        <v>17009.366666666669</v>
      </c>
      <c r="H55" s="269">
        <f t="shared" si="4"/>
        <v>17335.26666666667</v>
      </c>
      <c r="I55" s="269">
        <f t="shared" si="5"/>
        <v>17431.583333333336</v>
      </c>
      <c r="J55" s="269">
        <f t="shared" si="6"/>
        <v>17498.216666666671</v>
      </c>
      <c r="K55" s="268">
        <f>VLOOKUP($B55,[1]EQ!$A47:$L5863,4,0)</f>
        <v>17364.95</v>
      </c>
      <c r="L55" s="268">
        <f>VLOOKUP($B55,[1]EQ!$A47:$L5863,5,0)</f>
        <v>17202</v>
      </c>
      <c r="M55" s="268">
        <f>VLOOKUP($B55,[1]EQ!$A$4:$I$3070,9,0)/100000</f>
        <v>0.28904999999999997</v>
      </c>
      <c r="N55" s="1"/>
      <c r="O55" s="1"/>
    </row>
    <row r="56" spans="1:15" ht="12.75" customHeight="1">
      <c r="A56" s="53">
        <v>47</v>
      </c>
      <c r="B56" s="419" t="s">
        <v>81</v>
      </c>
      <c r="C56" s="268">
        <f>VLOOKUP($B56,[1]EQ!$A48:$L5864,6,0)</f>
        <v>3671.85</v>
      </c>
      <c r="D56" s="269">
        <f t="shared" si="0"/>
        <v>3670</v>
      </c>
      <c r="E56" s="269">
        <f t="shared" si="1"/>
        <v>3642.05</v>
      </c>
      <c r="F56" s="269">
        <f t="shared" si="2"/>
        <v>3612.25</v>
      </c>
      <c r="G56" s="269">
        <f t="shared" si="3"/>
        <v>3584.3</v>
      </c>
      <c r="H56" s="269">
        <f t="shared" si="4"/>
        <v>3699.8</v>
      </c>
      <c r="I56" s="269">
        <f t="shared" si="5"/>
        <v>3727.75</v>
      </c>
      <c r="J56" s="269">
        <f t="shared" si="6"/>
        <v>3757.55</v>
      </c>
      <c r="K56" s="268">
        <f>VLOOKUP($B56,[1]EQ!$A48:$L5864,4,0)</f>
        <v>3697.95</v>
      </c>
      <c r="L56" s="268">
        <f>VLOOKUP($B56,[1]EQ!$A48:$L5864,5,0)</f>
        <v>3640.2</v>
      </c>
      <c r="M56" s="268">
        <f>VLOOKUP($B56,[1]EQ!$A$4:$I$3070,9,0)/100000</f>
        <v>2.1268799999999999</v>
      </c>
      <c r="N56" s="1"/>
      <c r="O56" s="1"/>
    </row>
    <row r="57" spans="1:15" ht="12.75" customHeight="1">
      <c r="A57" s="53">
        <v>48</v>
      </c>
      <c r="B57" s="419" t="s">
        <v>82</v>
      </c>
      <c r="C57" s="268">
        <f>VLOOKUP($B57,[1]EQ!$A49:$L5865,6,0)</f>
        <v>247.1</v>
      </c>
      <c r="D57" s="269">
        <f t="shared" si="0"/>
        <v>246.58333333333334</v>
      </c>
      <c r="E57" s="269">
        <f t="shared" si="1"/>
        <v>243.9666666666667</v>
      </c>
      <c r="F57" s="269">
        <f t="shared" si="2"/>
        <v>240.83333333333334</v>
      </c>
      <c r="G57" s="269">
        <f t="shared" si="3"/>
        <v>238.2166666666667</v>
      </c>
      <c r="H57" s="269">
        <f t="shared" si="4"/>
        <v>249.7166666666667</v>
      </c>
      <c r="I57" s="269">
        <f t="shared" si="5"/>
        <v>252.33333333333331</v>
      </c>
      <c r="J57" s="269">
        <f t="shared" si="6"/>
        <v>255.4666666666667</v>
      </c>
      <c r="K57" s="268">
        <f>VLOOKUP($B57,[1]EQ!$A49:$L5865,4,0)</f>
        <v>249.2</v>
      </c>
      <c r="L57" s="268">
        <f>VLOOKUP($B57,[1]EQ!$A49:$L5865,5,0)</f>
        <v>243.45</v>
      </c>
      <c r="M57" s="268">
        <f>VLOOKUP($B57,[1]EQ!$A$4:$I$3070,9,0)/100000</f>
        <v>61.796950000000002</v>
      </c>
      <c r="N57" s="1"/>
      <c r="O57" s="1"/>
    </row>
    <row r="58" spans="1:15" ht="12.75" customHeight="1">
      <c r="A58" s="53">
        <v>49</v>
      </c>
      <c r="B58" s="419" t="s">
        <v>83</v>
      </c>
      <c r="C58" s="268">
        <f>VLOOKUP($B58,[1]EQ!$A50:$L5866,6,0)</f>
        <v>798.2</v>
      </c>
      <c r="D58" s="269">
        <f t="shared" si="0"/>
        <v>796.93333333333339</v>
      </c>
      <c r="E58" s="269">
        <f t="shared" si="1"/>
        <v>789.91666666666674</v>
      </c>
      <c r="F58" s="269">
        <f t="shared" si="2"/>
        <v>781.63333333333333</v>
      </c>
      <c r="G58" s="269">
        <f t="shared" si="3"/>
        <v>774.61666666666667</v>
      </c>
      <c r="H58" s="269">
        <f t="shared" si="4"/>
        <v>805.21666666666681</v>
      </c>
      <c r="I58" s="269">
        <f t="shared" si="5"/>
        <v>812.23333333333346</v>
      </c>
      <c r="J58" s="269">
        <f t="shared" si="6"/>
        <v>820.51666666666688</v>
      </c>
      <c r="K58" s="268">
        <f>VLOOKUP($B58,[1]EQ!$A50:$L5866,4,0)</f>
        <v>803.95</v>
      </c>
      <c r="L58" s="268">
        <f>VLOOKUP($B58,[1]EQ!$A50:$L5866,5,0)</f>
        <v>788.65</v>
      </c>
      <c r="M58" s="268">
        <f>VLOOKUP($B58,[1]EQ!$A$4:$I$3070,9,0)/100000</f>
        <v>15.699579999999999</v>
      </c>
      <c r="N58" s="1"/>
      <c r="O58" s="1"/>
    </row>
    <row r="59" spans="1:15" ht="12.75" customHeight="1">
      <c r="A59" s="53">
        <v>50</v>
      </c>
      <c r="B59" s="419" t="s">
        <v>84</v>
      </c>
      <c r="C59" s="268">
        <f>VLOOKUP($B59,[1]EQ!$A51:$L5867,6,0)</f>
        <v>1064.75</v>
      </c>
      <c r="D59" s="269">
        <f t="shared" si="0"/>
        <v>1063.45</v>
      </c>
      <c r="E59" s="269">
        <f t="shared" si="1"/>
        <v>1058.4000000000001</v>
      </c>
      <c r="F59" s="269">
        <f t="shared" si="2"/>
        <v>1052.05</v>
      </c>
      <c r="G59" s="269">
        <f t="shared" si="3"/>
        <v>1047</v>
      </c>
      <c r="H59" s="269">
        <f t="shared" si="4"/>
        <v>1069.8000000000002</v>
      </c>
      <c r="I59" s="269">
        <f t="shared" si="5"/>
        <v>1074.8499999999999</v>
      </c>
      <c r="J59" s="269">
        <f t="shared" si="6"/>
        <v>1081.2000000000003</v>
      </c>
      <c r="K59" s="268">
        <f>VLOOKUP($B59,[1]EQ!$A51:$L5867,4,0)</f>
        <v>1068.5</v>
      </c>
      <c r="L59" s="268">
        <f>VLOOKUP($B59,[1]EQ!$A51:$L5867,5,0)</f>
        <v>1057.0999999999999</v>
      </c>
      <c r="M59" s="268">
        <f>VLOOKUP($B59,[1]EQ!$A$4:$I$3070,9,0)/100000</f>
        <v>9.3678699999999999</v>
      </c>
      <c r="N59" s="1"/>
      <c r="O59" s="1"/>
    </row>
    <row r="60" spans="1:15" ht="12.75" customHeight="1">
      <c r="A60" s="53">
        <v>51</v>
      </c>
      <c r="B60" s="419" t="s">
        <v>830</v>
      </c>
      <c r="C60" s="268">
        <f>VLOOKUP($B60,[1]EQ!$A52:$L5868,6,0)</f>
        <v>1887.6</v>
      </c>
      <c r="D60" s="269">
        <f t="shared" si="0"/>
        <v>1902.3</v>
      </c>
      <c r="E60" s="269">
        <f t="shared" si="1"/>
        <v>1867.3</v>
      </c>
      <c r="F60" s="269">
        <f t="shared" si="2"/>
        <v>1847</v>
      </c>
      <c r="G60" s="269">
        <f t="shared" si="3"/>
        <v>1812</v>
      </c>
      <c r="H60" s="269">
        <f t="shared" si="4"/>
        <v>1922.6</v>
      </c>
      <c r="I60" s="269">
        <f t="shared" si="5"/>
        <v>1957.6</v>
      </c>
      <c r="J60" s="269">
        <f t="shared" si="6"/>
        <v>1977.8999999999999</v>
      </c>
      <c r="K60" s="268">
        <f>VLOOKUP($B60,[1]EQ!$A52:$L5868,4,0)</f>
        <v>1937.3</v>
      </c>
      <c r="L60" s="268">
        <f>VLOOKUP($B60,[1]EQ!$A52:$L5868,5,0)</f>
        <v>1882</v>
      </c>
      <c r="M60" s="268">
        <f>VLOOKUP($B60,[1]EQ!$A$4:$I$3070,9,0)/100000</f>
        <v>1.36717</v>
      </c>
      <c r="N60" s="1"/>
      <c r="O60" s="1"/>
    </row>
    <row r="61" spans="1:15" ht="12.75" customHeight="1">
      <c r="A61" s="53">
        <v>52</v>
      </c>
      <c r="B61" s="419" t="s">
        <v>85</v>
      </c>
      <c r="C61" s="268">
        <f>VLOOKUP($B61,[1]EQ!$A53:$L5869,6,0)</f>
        <v>231.5</v>
      </c>
      <c r="D61" s="269">
        <f t="shared" si="0"/>
        <v>232.85</v>
      </c>
      <c r="E61" s="269">
        <f t="shared" si="1"/>
        <v>226.64999999999998</v>
      </c>
      <c r="F61" s="269">
        <f t="shared" si="2"/>
        <v>221.79999999999998</v>
      </c>
      <c r="G61" s="269">
        <f t="shared" si="3"/>
        <v>215.59999999999997</v>
      </c>
      <c r="H61" s="269">
        <f t="shared" si="4"/>
        <v>237.7</v>
      </c>
      <c r="I61" s="269">
        <f t="shared" si="5"/>
        <v>243.89999999999998</v>
      </c>
      <c r="J61" s="269">
        <f t="shared" si="6"/>
        <v>248.75</v>
      </c>
      <c r="K61" s="268">
        <f>VLOOKUP($B61,[1]EQ!$A53:$L5869,4,0)</f>
        <v>239.05</v>
      </c>
      <c r="L61" s="268">
        <f>VLOOKUP($B61,[1]EQ!$A53:$L5869,5,0)</f>
        <v>228</v>
      </c>
      <c r="M61" s="268">
        <f>VLOOKUP($B61,[1]EQ!$A$4:$I$3070,9,0)/100000</f>
        <v>190.53188</v>
      </c>
      <c r="N61" s="1"/>
      <c r="O61" s="1"/>
    </row>
    <row r="62" spans="1:15" ht="12.75" customHeight="1">
      <c r="A62" s="53">
        <v>53</v>
      </c>
      <c r="B62" s="419" t="s">
        <v>87</v>
      </c>
      <c r="C62" s="268">
        <f>VLOOKUP($B62,[1]EQ!$A54:$L5870,6,0)</f>
        <v>3617.95</v>
      </c>
      <c r="D62" s="269">
        <f t="shared" si="0"/>
        <v>3619.2999999999997</v>
      </c>
      <c r="E62" s="269">
        <f t="shared" si="1"/>
        <v>3580.7499999999995</v>
      </c>
      <c r="F62" s="269">
        <f t="shared" si="2"/>
        <v>3543.5499999999997</v>
      </c>
      <c r="G62" s="269">
        <f t="shared" si="3"/>
        <v>3504.9999999999995</v>
      </c>
      <c r="H62" s="269">
        <f t="shared" si="4"/>
        <v>3656.4999999999995</v>
      </c>
      <c r="I62" s="269">
        <f t="shared" si="5"/>
        <v>3695.0499999999997</v>
      </c>
      <c r="J62" s="269">
        <f t="shared" si="6"/>
        <v>3732.2499999999995</v>
      </c>
      <c r="K62" s="268">
        <f>VLOOKUP($B62,[1]EQ!$A54:$L5870,4,0)</f>
        <v>3657.85</v>
      </c>
      <c r="L62" s="268">
        <f>VLOOKUP($B62,[1]EQ!$A54:$L5870,5,0)</f>
        <v>3582.1</v>
      </c>
      <c r="M62" s="268">
        <f>VLOOKUP($B62,[1]EQ!$A$4:$I$3070,9,0)/100000</f>
        <v>2.8197700000000001</v>
      </c>
      <c r="N62" s="1"/>
      <c r="O62" s="1"/>
    </row>
    <row r="63" spans="1:15" ht="12.75" customHeight="1">
      <c r="A63" s="53">
        <v>54</v>
      </c>
      <c r="B63" s="419" t="s">
        <v>88</v>
      </c>
      <c r="C63" s="268">
        <f>VLOOKUP($B63,[1]EQ!$A55:$L5871,6,0)</f>
        <v>1630.9</v>
      </c>
      <c r="D63" s="269">
        <f t="shared" si="0"/>
        <v>1634.9166666666667</v>
      </c>
      <c r="E63" s="269">
        <f t="shared" si="1"/>
        <v>1623.5333333333335</v>
      </c>
      <c r="F63" s="269">
        <f t="shared" si="2"/>
        <v>1616.1666666666667</v>
      </c>
      <c r="G63" s="269">
        <f t="shared" si="3"/>
        <v>1604.7833333333335</v>
      </c>
      <c r="H63" s="269">
        <f t="shared" si="4"/>
        <v>1642.2833333333335</v>
      </c>
      <c r="I63" s="269">
        <f t="shared" si="5"/>
        <v>1653.6666666666667</v>
      </c>
      <c r="J63" s="269">
        <f t="shared" si="6"/>
        <v>1661.0333333333335</v>
      </c>
      <c r="K63" s="268">
        <f>VLOOKUP($B63,[1]EQ!$A55:$L5871,4,0)</f>
        <v>1646.3</v>
      </c>
      <c r="L63" s="268">
        <f>VLOOKUP($B63,[1]EQ!$A55:$L5871,5,0)</f>
        <v>1627.55</v>
      </c>
      <c r="M63" s="268">
        <f>VLOOKUP($B63,[1]EQ!$A$4:$I$3070,9,0)/100000</f>
        <v>2.8152900000000001</v>
      </c>
      <c r="N63" s="1"/>
      <c r="O63" s="1"/>
    </row>
    <row r="64" spans="1:15" ht="12.75" customHeight="1">
      <c r="A64" s="53">
        <v>55</v>
      </c>
      <c r="B64" s="419" t="s">
        <v>89</v>
      </c>
      <c r="C64" s="268">
        <f>VLOOKUP($B64,[1]EQ!$A56:$L5872,6,0)</f>
        <v>764.85</v>
      </c>
      <c r="D64" s="269">
        <f t="shared" si="0"/>
        <v>762.94999999999993</v>
      </c>
      <c r="E64" s="269">
        <f t="shared" si="1"/>
        <v>754.89999999999986</v>
      </c>
      <c r="F64" s="269">
        <f t="shared" si="2"/>
        <v>744.94999999999993</v>
      </c>
      <c r="G64" s="269">
        <f t="shared" si="3"/>
        <v>736.89999999999986</v>
      </c>
      <c r="H64" s="269">
        <f t="shared" si="4"/>
        <v>772.89999999999986</v>
      </c>
      <c r="I64" s="269">
        <f t="shared" si="5"/>
        <v>780.94999999999982</v>
      </c>
      <c r="J64" s="269">
        <f t="shared" si="6"/>
        <v>790.89999999999986</v>
      </c>
      <c r="K64" s="268">
        <f>VLOOKUP($B64,[1]EQ!$A56:$L5872,4,0)</f>
        <v>771</v>
      </c>
      <c r="L64" s="268">
        <f>VLOOKUP($B64,[1]EQ!$A56:$L5872,5,0)</f>
        <v>753</v>
      </c>
      <c r="M64" s="268">
        <f>VLOOKUP($B64,[1]EQ!$A$4:$I$3070,9,0)/100000</f>
        <v>37.19126</v>
      </c>
      <c r="N64" s="1"/>
      <c r="O64" s="1"/>
    </row>
    <row r="65" spans="1:15" ht="12.75" customHeight="1">
      <c r="A65" s="53">
        <v>56</v>
      </c>
      <c r="B65" s="419" t="s">
        <v>90</v>
      </c>
      <c r="C65" s="268">
        <f>VLOOKUP($B65,[1]EQ!$A57:$L5873,6,0)</f>
        <v>1046.5</v>
      </c>
      <c r="D65" s="269">
        <f t="shared" si="0"/>
        <v>1047.3333333333333</v>
      </c>
      <c r="E65" s="269">
        <f t="shared" si="1"/>
        <v>1037.6666666666665</v>
      </c>
      <c r="F65" s="269">
        <f t="shared" si="2"/>
        <v>1028.8333333333333</v>
      </c>
      <c r="G65" s="269">
        <f t="shared" si="3"/>
        <v>1019.1666666666665</v>
      </c>
      <c r="H65" s="269">
        <f t="shared" si="4"/>
        <v>1056.1666666666665</v>
      </c>
      <c r="I65" s="269">
        <f t="shared" si="5"/>
        <v>1065.833333333333</v>
      </c>
      <c r="J65" s="269">
        <f t="shared" si="6"/>
        <v>1074.6666666666665</v>
      </c>
      <c r="K65" s="268">
        <f>VLOOKUP($B65,[1]EQ!$A57:$L5873,4,0)</f>
        <v>1057</v>
      </c>
      <c r="L65" s="268">
        <f>VLOOKUP($B65,[1]EQ!$A57:$L5873,5,0)</f>
        <v>1038.5</v>
      </c>
      <c r="M65" s="268">
        <f>VLOOKUP($B65,[1]EQ!$A$4:$I$3070,9,0)/100000</f>
        <v>2.2487699999999999</v>
      </c>
      <c r="N65" s="1"/>
      <c r="O65" s="1"/>
    </row>
    <row r="66" spans="1:15" ht="12.75" customHeight="1">
      <c r="A66" s="53">
        <v>57</v>
      </c>
      <c r="B66" s="419" t="s">
        <v>249</v>
      </c>
      <c r="C66" s="268">
        <f>VLOOKUP($B66,[1]EQ!$A58:$L5874,6,0)</f>
        <v>421.55</v>
      </c>
      <c r="D66" s="269">
        <f t="shared" si="0"/>
        <v>420.76666666666665</v>
      </c>
      <c r="E66" s="269">
        <f t="shared" si="1"/>
        <v>417.7833333333333</v>
      </c>
      <c r="F66" s="269">
        <f t="shared" si="2"/>
        <v>414.01666666666665</v>
      </c>
      <c r="G66" s="269">
        <f t="shared" si="3"/>
        <v>411.0333333333333</v>
      </c>
      <c r="H66" s="269">
        <f t="shared" si="4"/>
        <v>424.5333333333333</v>
      </c>
      <c r="I66" s="269">
        <f t="shared" si="5"/>
        <v>427.51666666666665</v>
      </c>
      <c r="J66" s="269">
        <f t="shared" si="6"/>
        <v>431.2833333333333</v>
      </c>
      <c r="K66" s="268">
        <f>VLOOKUP($B66,[1]EQ!$A58:$L5874,4,0)</f>
        <v>423.75</v>
      </c>
      <c r="L66" s="268">
        <f>VLOOKUP($B66,[1]EQ!$A58:$L5874,5,0)</f>
        <v>417</v>
      </c>
      <c r="M66" s="268">
        <f>VLOOKUP($B66,[1]EQ!$A$4:$I$3070,9,0)/100000</f>
        <v>10.870900000000001</v>
      </c>
      <c r="N66" s="1"/>
      <c r="O66" s="1"/>
    </row>
    <row r="67" spans="1:15" ht="12.75" customHeight="1">
      <c r="A67" s="53">
        <v>58</v>
      </c>
      <c r="B67" s="419" t="s">
        <v>92</v>
      </c>
      <c r="C67" s="268">
        <f>VLOOKUP($B67,[1]EQ!$A59:$L5875,6,0)</f>
        <v>1220.95</v>
      </c>
      <c r="D67" s="269">
        <f t="shared" si="0"/>
        <v>1222.7</v>
      </c>
      <c r="E67" s="269">
        <f t="shared" si="1"/>
        <v>1212.25</v>
      </c>
      <c r="F67" s="269">
        <f t="shared" si="2"/>
        <v>1203.55</v>
      </c>
      <c r="G67" s="269">
        <f t="shared" si="3"/>
        <v>1193.0999999999999</v>
      </c>
      <c r="H67" s="269">
        <f t="shared" si="4"/>
        <v>1231.4000000000001</v>
      </c>
      <c r="I67" s="269">
        <f t="shared" si="5"/>
        <v>1241.8500000000004</v>
      </c>
      <c r="J67" s="269">
        <f t="shared" si="6"/>
        <v>1250.5500000000002</v>
      </c>
      <c r="K67" s="268">
        <f>VLOOKUP($B67,[1]EQ!$A59:$L5875,4,0)</f>
        <v>1233.1500000000001</v>
      </c>
      <c r="L67" s="268">
        <f>VLOOKUP($B67,[1]EQ!$A59:$L5875,5,0)</f>
        <v>1214</v>
      </c>
      <c r="M67" s="268">
        <f>VLOOKUP($B67,[1]EQ!$A$4:$I$3070,9,0)/100000</f>
        <v>2.5842800000000001</v>
      </c>
      <c r="N67" s="1"/>
      <c r="O67" s="1"/>
    </row>
    <row r="68" spans="1:15" ht="12.75" customHeight="1">
      <c r="A68" s="53">
        <v>59</v>
      </c>
      <c r="B68" s="419" t="s">
        <v>97</v>
      </c>
      <c r="C68" s="268">
        <f>VLOOKUP($B68,[1]EQ!$A60:$L5876,6,0)</f>
        <v>409.6</v>
      </c>
      <c r="D68" s="269">
        <f t="shared" si="0"/>
        <v>405.5333333333333</v>
      </c>
      <c r="E68" s="269">
        <f t="shared" si="1"/>
        <v>399.86666666666662</v>
      </c>
      <c r="F68" s="269">
        <f t="shared" si="2"/>
        <v>390.13333333333333</v>
      </c>
      <c r="G68" s="269">
        <f t="shared" si="3"/>
        <v>384.46666666666664</v>
      </c>
      <c r="H68" s="269">
        <f t="shared" si="4"/>
        <v>415.26666666666659</v>
      </c>
      <c r="I68" s="269">
        <f t="shared" si="5"/>
        <v>420.93333333333334</v>
      </c>
      <c r="J68" s="269">
        <f t="shared" si="6"/>
        <v>430.66666666666657</v>
      </c>
      <c r="K68" s="268">
        <f>VLOOKUP($B68,[1]EQ!$A60:$L5876,4,0)</f>
        <v>411.2</v>
      </c>
      <c r="L68" s="268">
        <f>VLOOKUP($B68,[1]EQ!$A60:$L5876,5,0)</f>
        <v>395.8</v>
      </c>
      <c r="M68" s="268">
        <f>VLOOKUP($B68,[1]EQ!$A$4:$I$3070,9,0)/100000</f>
        <v>94.967560000000006</v>
      </c>
      <c r="N68" s="1"/>
      <c r="O68" s="1"/>
    </row>
    <row r="69" spans="1:15" ht="12.75" customHeight="1">
      <c r="A69" s="53">
        <v>60</v>
      </c>
      <c r="B69" s="419" t="s">
        <v>93</v>
      </c>
      <c r="C69" s="268">
        <f>VLOOKUP($B69,[1]EQ!$A61:$L5877,6,0)</f>
        <v>570.4</v>
      </c>
      <c r="D69" s="269">
        <f t="shared" si="0"/>
        <v>572.51666666666665</v>
      </c>
      <c r="E69" s="269">
        <f t="shared" si="1"/>
        <v>566.43333333333328</v>
      </c>
      <c r="F69" s="269">
        <f t="shared" si="2"/>
        <v>562.46666666666658</v>
      </c>
      <c r="G69" s="269">
        <f t="shared" si="3"/>
        <v>556.38333333333321</v>
      </c>
      <c r="H69" s="269">
        <f t="shared" si="4"/>
        <v>576.48333333333335</v>
      </c>
      <c r="I69" s="269">
        <f t="shared" si="5"/>
        <v>582.56666666666683</v>
      </c>
      <c r="J69" s="269">
        <f t="shared" si="6"/>
        <v>586.53333333333342</v>
      </c>
      <c r="K69" s="268">
        <f>VLOOKUP($B69,[1]EQ!$A61:$L5877,4,0)</f>
        <v>578.6</v>
      </c>
      <c r="L69" s="268">
        <f>VLOOKUP($B69,[1]EQ!$A61:$L5877,5,0)</f>
        <v>568.54999999999995</v>
      </c>
      <c r="M69" s="268">
        <f>VLOOKUP($B69,[1]EQ!$A$4:$I$3070,9,0)/100000</f>
        <v>8.3555100000000007</v>
      </c>
      <c r="N69" s="1"/>
      <c r="O69" s="1"/>
    </row>
    <row r="70" spans="1:15" ht="12.75" customHeight="1">
      <c r="A70" s="53">
        <v>61</v>
      </c>
      <c r="B70" s="419" t="s">
        <v>250</v>
      </c>
      <c r="C70" s="268">
        <f>VLOOKUP($B70,[1]EQ!$A62:$L5878,6,0)</f>
        <v>1692.65</v>
      </c>
      <c r="D70" s="269">
        <f t="shared" si="0"/>
        <v>1680.6499999999999</v>
      </c>
      <c r="E70" s="269">
        <f t="shared" si="1"/>
        <v>1662.2999999999997</v>
      </c>
      <c r="F70" s="269">
        <f t="shared" si="2"/>
        <v>1631.9499999999998</v>
      </c>
      <c r="G70" s="269">
        <f t="shared" si="3"/>
        <v>1613.5999999999997</v>
      </c>
      <c r="H70" s="269">
        <f t="shared" si="4"/>
        <v>1710.9999999999998</v>
      </c>
      <c r="I70" s="269">
        <f t="shared" si="5"/>
        <v>1729.3499999999997</v>
      </c>
      <c r="J70" s="269">
        <f t="shared" si="6"/>
        <v>1759.6999999999998</v>
      </c>
      <c r="K70" s="268">
        <f>VLOOKUP($B70,[1]EQ!$A62:$L5878,4,0)</f>
        <v>1699</v>
      </c>
      <c r="L70" s="268">
        <f>VLOOKUP($B70,[1]EQ!$A62:$L5878,5,0)</f>
        <v>1650.3</v>
      </c>
      <c r="M70" s="268">
        <f>VLOOKUP($B70,[1]EQ!$A$4:$I$3070,9,0)/100000</f>
        <v>3.61721</v>
      </c>
      <c r="N70" s="1"/>
      <c r="O70" s="1"/>
    </row>
    <row r="71" spans="1:15" ht="12.75" customHeight="1">
      <c r="A71" s="53">
        <v>62</v>
      </c>
      <c r="B71" s="419" t="s">
        <v>94</v>
      </c>
      <c r="C71" s="268">
        <f>VLOOKUP($B71,[1]EQ!$A63:$L5879,6,0)</f>
        <v>2178.4</v>
      </c>
      <c r="D71" s="269">
        <f t="shared" si="0"/>
        <v>2136.1333333333332</v>
      </c>
      <c r="E71" s="269">
        <f t="shared" si="1"/>
        <v>2087.2666666666664</v>
      </c>
      <c r="F71" s="269">
        <f t="shared" si="2"/>
        <v>1996.1333333333332</v>
      </c>
      <c r="G71" s="269">
        <f t="shared" si="3"/>
        <v>1947.2666666666664</v>
      </c>
      <c r="H71" s="269">
        <f t="shared" si="4"/>
        <v>2227.2666666666664</v>
      </c>
      <c r="I71" s="269">
        <f t="shared" si="5"/>
        <v>2276.1333333333332</v>
      </c>
      <c r="J71" s="269">
        <f t="shared" si="6"/>
        <v>2367.2666666666664</v>
      </c>
      <c r="K71" s="268">
        <f>VLOOKUP($B71,[1]EQ!$A63:$L5879,4,0)</f>
        <v>2185</v>
      </c>
      <c r="L71" s="268">
        <f>VLOOKUP($B71,[1]EQ!$A63:$L5879,5,0)</f>
        <v>2045</v>
      </c>
      <c r="M71" s="268">
        <f>VLOOKUP($B71,[1]EQ!$A$4:$I$3070,9,0)/100000</f>
        <v>26.86496</v>
      </c>
      <c r="N71" s="1"/>
      <c r="O71" s="1"/>
    </row>
    <row r="72" spans="1:15" ht="12.75" customHeight="1">
      <c r="A72" s="53">
        <v>63</v>
      </c>
      <c r="B72" s="419" t="s">
        <v>95</v>
      </c>
      <c r="C72" s="268">
        <f>VLOOKUP($B72,[1]EQ!$A64:$L5880,6,0)</f>
        <v>3678</v>
      </c>
      <c r="D72" s="269">
        <f t="shared" si="0"/>
        <v>3656.3333333333335</v>
      </c>
      <c r="E72" s="269">
        <f t="shared" si="1"/>
        <v>3624.666666666667</v>
      </c>
      <c r="F72" s="269">
        <f t="shared" si="2"/>
        <v>3571.3333333333335</v>
      </c>
      <c r="G72" s="269">
        <f t="shared" si="3"/>
        <v>3539.666666666667</v>
      </c>
      <c r="H72" s="269">
        <f t="shared" si="4"/>
        <v>3709.666666666667</v>
      </c>
      <c r="I72" s="269">
        <f t="shared" si="5"/>
        <v>3741.3333333333339</v>
      </c>
      <c r="J72" s="269">
        <f t="shared" si="6"/>
        <v>3794.666666666667</v>
      </c>
      <c r="K72" s="268">
        <f>VLOOKUP($B72,[1]EQ!$A64:$L5880,4,0)</f>
        <v>3688</v>
      </c>
      <c r="L72" s="268">
        <f>VLOOKUP($B72,[1]EQ!$A64:$L5880,5,0)</f>
        <v>3603</v>
      </c>
      <c r="M72" s="268">
        <f>VLOOKUP($B72,[1]EQ!$A$4:$I$3070,9,0)/100000</f>
        <v>4.6904199999999996</v>
      </c>
      <c r="N72" s="1"/>
      <c r="O72" s="1"/>
    </row>
    <row r="73" spans="1:15" ht="12.75" customHeight="1">
      <c r="A73" s="53">
        <v>64</v>
      </c>
      <c r="B73" s="419" t="s">
        <v>252</v>
      </c>
      <c r="C73" s="268">
        <f>VLOOKUP($B73,[1]EQ!$A65:$L5881,6,0)</f>
        <v>4497.55</v>
      </c>
      <c r="D73" s="269">
        <f t="shared" si="0"/>
        <v>4516.8499999999995</v>
      </c>
      <c r="E73" s="269">
        <f t="shared" si="1"/>
        <v>4453.6999999999989</v>
      </c>
      <c r="F73" s="269">
        <f t="shared" si="2"/>
        <v>4409.8499999999995</v>
      </c>
      <c r="G73" s="269">
        <f t="shared" si="3"/>
        <v>4346.6999999999989</v>
      </c>
      <c r="H73" s="269">
        <f t="shared" si="4"/>
        <v>4560.6999999999989</v>
      </c>
      <c r="I73" s="269">
        <f t="shared" si="5"/>
        <v>4623.8499999999985</v>
      </c>
      <c r="J73" s="269">
        <f t="shared" si="6"/>
        <v>4667.6999999999989</v>
      </c>
      <c r="K73" s="268">
        <f>VLOOKUP($B73,[1]EQ!$A65:$L5881,4,0)</f>
        <v>4580</v>
      </c>
      <c r="L73" s="268">
        <f>VLOOKUP($B73,[1]EQ!$A65:$L5881,5,0)</f>
        <v>4473</v>
      </c>
      <c r="M73" s="268">
        <f>VLOOKUP($B73,[1]EQ!$A$4:$I$3070,9,0)/100000</f>
        <v>2.4312900000000002</v>
      </c>
      <c r="N73" s="1"/>
      <c r="O73" s="1"/>
    </row>
    <row r="74" spans="1:15" ht="12.75" customHeight="1">
      <c r="A74" s="53">
        <v>65</v>
      </c>
      <c r="B74" s="419" t="s">
        <v>143</v>
      </c>
      <c r="C74" s="268">
        <f>VLOOKUP($B74,[1]EQ!$A66:$L5882,6,0)</f>
        <v>2496.1</v>
      </c>
      <c r="D74" s="269">
        <f t="shared" si="0"/>
        <v>2506.0333333333333</v>
      </c>
      <c r="E74" s="269">
        <f t="shared" si="1"/>
        <v>2480.0666666666666</v>
      </c>
      <c r="F74" s="269">
        <f t="shared" si="2"/>
        <v>2464.0333333333333</v>
      </c>
      <c r="G74" s="269">
        <f t="shared" si="3"/>
        <v>2438.0666666666666</v>
      </c>
      <c r="H74" s="269">
        <f t="shared" si="4"/>
        <v>2522.0666666666666</v>
      </c>
      <c r="I74" s="269">
        <f t="shared" si="5"/>
        <v>2548.0333333333328</v>
      </c>
      <c r="J74" s="269">
        <f t="shared" si="6"/>
        <v>2564.0666666666666</v>
      </c>
      <c r="K74" s="268">
        <f>VLOOKUP($B74,[1]EQ!$A66:$L5882,4,0)</f>
        <v>2532</v>
      </c>
      <c r="L74" s="268">
        <f>VLOOKUP($B74,[1]EQ!$A66:$L5882,5,0)</f>
        <v>2490</v>
      </c>
      <c r="M74" s="268">
        <f>VLOOKUP($B74,[1]EQ!$A$4:$I$3070,9,0)/100000</f>
        <v>1.3802099999999999</v>
      </c>
      <c r="N74" s="1"/>
      <c r="O74" s="1"/>
    </row>
    <row r="75" spans="1:15" ht="12.75" customHeight="1">
      <c r="A75" s="53">
        <v>66</v>
      </c>
      <c r="B75" s="419" t="s">
        <v>98</v>
      </c>
      <c r="C75" s="268">
        <f>VLOOKUP($B75,[1]EQ!$A67:$L5883,6,0)</f>
        <v>4261.1499999999996</v>
      </c>
      <c r="D75" s="269">
        <f t="shared" ref="D75:D138" si="7">(C75+K75+L75)/3</f>
        <v>4268.6166666666659</v>
      </c>
      <c r="E75" s="269">
        <f t="shared" ref="E75:E138" si="8">+(D75*2)-K75</f>
        <v>4237.2333333333318</v>
      </c>
      <c r="F75" s="269">
        <f t="shared" ref="F75:F138" si="9">+D75-K75+L75</f>
        <v>4213.3166666666657</v>
      </c>
      <c r="G75" s="269">
        <f t="shared" ref="G75:G138" si="10">L75-2*(K75-D75)</f>
        <v>4181.9333333333316</v>
      </c>
      <c r="H75" s="269">
        <f t="shared" ref="H75:H138" si="11">(D75*2)-L75</f>
        <v>4292.5333333333319</v>
      </c>
      <c r="I75" s="269">
        <f t="shared" ref="I75:I138" si="12">+D75+K75-L75</f>
        <v>4323.9166666666652</v>
      </c>
      <c r="J75" s="269">
        <f t="shared" ref="J75:J138" si="13">K75+2*(D75-L75)</f>
        <v>4347.8333333333321</v>
      </c>
      <c r="K75" s="268">
        <f>VLOOKUP($B75,[1]EQ!$A67:$L5883,4,0)</f>
        <v>4300</v>
      </c>
      <c r="L75" s="268">
        <f>VLOOKUP($B75,[1]EQ!$A67:$L5883,5,0)</f>
        <v>4244.7</v>
      </c>
      <c r="M75" s="268">
        <f>VLOOKUP($B75,[1]EQ!$A$4:$I$3070,9,0)/100000</f>
        <v>2.52549</v>
      </c>
      <c r="N75" s="1"/>
      <c r="O75" s="1"/>
    </row>
    <row r="76" spans="1:15" ht="12.75" customHeight="1">
      <c r="A76" s="53">
        <v>67</v>
      </c>
      <c r="B76" s="419" t="s">
        <v>99</v>
      </c>
      <c r="C76" s="268">
        <f>VLOOKUP($B76,[1]EQ!$A68:$L5884,6,0)</f>
        <v>3538.95</v>
      </c>
      <c r="D76" s="269">
        <f t="shared" si="7"/>
        <v>3519.0166666666664</v>
      </c>
      <c r="E76" s="269">
        <f t="shared" si="8"/>
        <v>3485.0333333333328</v>
      </c>
      <c r="F76" s="269">
        <f t="shared" si="9"/>
        <v>3431.1166666666663</v>
      </c>
      <c r="G76" s="269">
        <f t="shared" si="10"/>
        <v>3397.1333333333328</v>
      </c>
      <c r="H76" s="269">
        <f t="shared" si="11"/>
        <v>3572.9333333333329</v>
      </c>
      <c r="I76" s="269">
        <f t="shared" si="12"/>
        <v>3606.9166666666665</v>
      </c>
      <c r="J76" s="269">
        <f t="shared" si="13"/>
        <v>3660.833333333333</v>
      </c>
      <c r="K76" s="268">
        <f>VLOOKUP($B76,[1]EQ!$A68:$L5884,4,0)</f>
        <v>3553</v>
      </c>
      <c r="L76" s="268">
        <f>VLOOKUP($B76,[1]EQ!$A68:$L5884,5,0)</f>
        <v>3465.1</v>
      </c>
      <c r="M76" s="268">
        <f>VLOOKUP($B76,[1]EQ!$A$4:$I$3070,9,0)/100000</f>
        <v>7.6156899999999998</v>
      </c>
      <c r="N76" s="1"/>
      <c r="O76" s="1"/>
    </row>
    <row r="77" spans="1:15" ht="12.75" customHeight="1">
      <c r="A77" s="53">
        <v>68</v>
      </c>
      <c r="B77" s="419" t="s">
        <v>253</v>
      </c>
      <c r="C77" s="268">
        <f>VLOOKUP($B77,[1]EQ!$A69:$L5885,6,0)</f>
        <v>503</v>
      </c>
      <c r="D77" s="269">
        <f t="shared" si="7"/>
        <v>503.83333333333331</v>
      </c>
      <c r="E77" s="269">
        <f t="shared" si="8"/>
        <v>498.31666666666661</v>
      </c>
      <c r="F77" s="269">
        <f t="shared" si="9"/>
        <v>493.63333333333327</v>
      </c>
      <c r="G77" s="269">
        <f t="shared" si="10"/>
        <v>488.11666666666656</v>
      </c>
      <c r="H77" s="269">
        <f t="shared" si="11"/>
        <v>508.51666666666665</v>
      </c>
      <c r="I77" s="269">
        <f t="shared" si="12"/>
        <v>514.03333333333342</v>
      </c>
      <c r="J77" s="269">
        <f t="shared" si="13"/>
        <v>518.7166666666667</v>
      </c>
      <c r="K77" s="268">
        <f>VLOOKUP($B77,[1]EQ!$A69:$L5885,4,0)</f>
        <v>509.35</v>
      </c>
      <c r="L77" s="268">
        <f>VLOOKUP($B77,[1]EQ!$A69:$L5885,5,0)</f>
        <v>499.15</v>
      </c>
      <c r="M77" s="268">
        <f>VLOOKUP($B77,[1]EQ!$A$4:$I$3070,9,0)/100000</f>
        <v>1.6874400000000001</v>
      </c>
      <c r="N77" s="1"/>
      <c r="O77" s="1"/>
    </row>
    <row r="78" spans="1:15" ht="12.75" customHeight="1">
      <c r="A78" s="53">
        <v>69</v>
      </c>
      <c r="B78" s="419" t="s">
        <v>100</v>
      </c>
      <c r="C78" s="268">
        <f>VLOOKUP($B78,[1]EQ!$A70:$L5886,6,0)</f>
        <v>1988.95</v>
      </c>
      <c r="D78" s="269">
        <f t="shared" si="7"/>
        <v>2000.75</v>
      </c>
      <c r="E78" s="269">
        <f t="shared" si="8"/>
        <v>1971.6</v>
      </c>
      <c r="F78" s="269">
        <f t="shared" si="9"/>
        <v>1954.25</v>
      </c>
      <c r="G78" s="269">
        <f t="shared" si="10"/>
        <v>1925.1</v>
      </c>
      <c r="H78" s="269">
        <f t="shared" si="11"/>
        <v>2018.1</v>
      </c>
      <c r="I78" s="269">
        <f t="shared" si="12"/>
        <v>2047.25</v>
      </c>
      <c r="J78" s="269">
        <f t="shared" si="13"/>
        <v>2064.6</v>
      </c>
      <c r="K78" s="268">
        <f>VLOOKUP($B78,[1]EQ!$A70:$L5886,4,0)</f>
        <v>2029.9</v>
      </c>
      <c r="L78" s="268">
        <f>VLOOKUP($B78,[1]EQ!$A70:$L5886,5,0)</f>
        <v>1983.4</v>
      </c>
      <c r="M78" s="268">
        <f>VLOOKUP($B78,[1]EQ!$A$4:$I$3070,9,0)/100000</f>
        <v>3.2991299999999999</v>
      </c>
      <c r="N78" s="1"/>
      <c r="O78" s="1"/>
    </row>
    <row r="79" spans="1:15" ht="12.75" customHeight="1">
      <c r="A79" s="53">
        <v>70</v>
      </c>
      <c r="B79" s="419" t="s">
        <v>101</v>
      </c>
      <c r="C79" s="268">
        <f>VLOOKUP($B79,[1]EQ!$A71:$L5887,6,0)</f>
        <v>174.35</v>
      </c>
      <c r="D79" s="269">
        <f t="shared" si="7"/>
        <v>174.13333333333333</v>
      </c>
      <c r="E79" s="269">
        <f t="shared" si="8"/>
        <v>171.81666666666666</v>
      </c>
      <c r="F79" s="269">
        <f t="shared" si="9"/>
        <v>169.28333333333333</v>
      </c>
      <c r="G79" s="269">
        <f t="shared" si="10"/>
        <v>166.96666666666667</v>
      </c>
      <c r="H79" s="269">
        <f t="shared" si="11"/>
        <v>176.66666666666666</v>
      </c>
      <c r="I79" s="269">
        <f t="shared" si="12"/>
        <v>178.98333333333332</v>
      </c>
      <c r="J79" s="269">
        <f t="shared" si="13"/>
        <v>181.51666666666665</v>
      </c>
      <c r="K79" s="268">
        <f>VLOOKUP($B79,[1]EQ!$A71:$L5887,4,0)</f>
        <v>176.45</v>
      </c>
      <c r="L79" s="268">
        <f>VLOOKUP($B79,[1]EQ!$A71:$L5887,5,0)</f>
        <v>171.6</v>
      </c>
      <c r="M79" s="268">
        <f>VLOOKUP($B79,[1]EQ!$A$4:$I$3070,9,0)/100000</f>
        <v>44.62912</v>
      </c>
      <c r="N79" s="1"/>
      <c r="O79" s="1"/>
    </row>
    <row r="80" spans="1:15" ht="12.75" customHeight="1">
      <c r="A80" s="53">
        <v>71</v>
      </c>
      <c r="B80" s="419" t="s">
        <v>831</v>
      </c>
      <c r="C80" s="268">
        <f>VLOOKUP($B80,[1]EQ!$A72:$L5888,6,0)</f>
        <v>1339.5</v>
      </c>
      <c r="D80" s="269">
        <f t="shared" si="7"/>
        <v>1342.9833333333333</v>
      </c>
      <c r="E80" s="269">
        <f t="shared" si="8"/>
        <v>1328.2166666666667</v>
      </c>
      <c r="F80" s="269">
        <f t="shared" si="9"/>
        <v>1316.9333333333334</v>
      </c>
      <c r="G80" s="269">
        <f t="shared" si="10"/>
        <v>1302.1666666666667</v>
      </c>
      <c r="H80" s="269">
        <f t="shared" si="11"/>
        <v>1354.2666666666667</v>
      </c>
      <c r="I80" s="269">
        <f t="shared" si="12"/>
        <v>1369.0333333333335</v>
      </c>
      <c r="J80" s="269">
        <f t="shared" si="13"/>
        <v>1380.3166666666666</v>
      </c>
      <c r="K80" s="268">
        <f>VLOOKUP($B80,[1]EQ!$A72:$L5888,4,0)</f>
        <v>1357.75</v>
      </c>
      <c r="L80" s="268">
        <f>VLOOKUP($B80,[1]EQ!$A72:$L5888,5,0)</f>
        <v>1331.7</v>
      </c>
      <c r="M80" s="268">
        <f>VLOOKUP($B80,[1]EQ!$A$4:$I$3070,9,0)/100000</f>
        <v>1.8676299999999999</v>
      </c>
      <c r="N80" s="1"/>
      <c r="O80" s="1"/>
    </row>
    <row r="81" spans="1:15" ht="12.75" customHeight="1">
      <c r="A81" s="53">
        <v>72</v>
      </c>
      <c r="B81" s="419" t="s">
        <v>102</v>
      </c>
      <c r="C81" s="268">
        <f>VLOOKUP($B81,[1]EQ!$A73:$L5889,6,0)</f>
        <v>119.8</v>
      </c>
      <c r="D81" s="269">
        <f t="shared" si="7"/>
        <v>119.85000000000001</v>
      </c>
      <c r="E81" s="269">
        <f t="shared" si="8"/>
        <v>118.95000000000002</v>
      </c>
      <c r="F81" s="269">
        <f t="shared" si="9"/>
        <v>118.10000000000001</v>
      </c>
      <c r="G81" s="269">
        <f t="shared" si="10"/>
        <v>117.20000000000002</v>
      </c>
      <c r="H81" s="269">
        <f t="shared" si="11"/>
        <v>120.70000000000002</v>
      </c>
      <c r="I81" s="269">
        <f t="shared" si="12"/>
        <v>121.60000000000002</v>
      </c>
      <c r="J81" s="269">
        <f t="shared" si="13"/>
        <v>122.45000000000002</v>
      </c>
      <c r="K81" s="268">
        <f>VLOOKUP($B81,[1]EQ!$A73:$L5889,4,0)</f>
        <v>120.75</v>
      </c>
      <c r="L81" s="268">
        <f>VLOOKUP($B81,[1]EQ!$A73:$L5889,5,0)</f>
        <v>119</v>
      </c>
      <c r="M81" s="268">
        <f>VLOOKUP($B81,[1]EQ!$A$4:$I$3070,9,0)/100000</f>
        <v>101.26461999999999</v>
      </c>
      <c r="N81" s="1"/>
      <c r="O81" s="1"/>
    </row>
    <row r="82" spans="1:15" ht="12.75" customHeight="1">
      <c r="A82" s="53">
        <v>73</v>
      </c>
      <c r="B82" s="419" t="s">
        <v>255</v>
      </c>
      <c r="C82" s="268">
        <f>VLOOKUP($B82,[1]EQ!$A74:$L5890,6,0)</f>
        <v>292.39999999999998</v>
      </c>
      <c r="D82" s="269">
        <f t="shared" si="7"/>
        <v>291.40000000000003</v>
      </c>
      <c r="E82" s="269">
        <f t="shared" si="8"/>
        <v>289.00000000000006</v>
      </c>
      <c r="F82" s="269">
        <f t="shared" si="9"/>
        <v>285.60000000000002</v>
      </c>
      <c r="G82" s="269">
        <f t="shared" si="10"/>
        <v>283.20000000000005</v>
      </c>
      <c r="H82" s="269">
        <f t="shared" si="11"/>
        <v>294.80000000000007</v>
      </c>
      <c r="I82" s="269">
        <f t="shared" si="12"/>
        <v>297.20000000000005</v>
      </c>
      <c r="J82" s="269">
        <f t="shared" si="13"/>
        <v>300.60000000000008</v>
      </c>
      <c r="K82" s="268">
        <f>VLOOKUP($B82,[1]EQ!$A74:$L5890,4,0)</f>
        <v>293.8</v>
      </c>
      <c r="L82" s="268">
        <f>VLOOKUP($B82,[1]EQ!$A74:$L5890,5,0)</f>
        <v>288</v>
      </c>
      <c r="M82" s="268">
        <f>VLOOKUP($B82,[1]EQ!$A$4:$I$3070,9,0)/100000</f>
        <v>5.6995300000000002</v>
      </c>
      <c r="N82" s="1"/>
      <c r="O82" s="1"/>
    </row>
    <row r="83" spans="1:15" ht="12.75" customHeight="1">
      <c r="A83" s="53">
        <v>74</v>
      </c>
      <c r="B83" s="419" t="s">
        <v>103</v>
      </c>
      <c r="C83" s="268">
        <f>VLOOKUP($B83,[1]EQ!$A75:$L5891,6,0)</f>
        <v>92.75</v>
      </c>
      <c r="D83" s="269">
        <f t="shared" si="7"/>
        <v>92.733333333333334</v>
      </c>
      <c r="E83" s="269">
        <f t="shared" si="8"/>
        <v>92.366666666666674</v>
      </c>
      <c r="F83" s="269">
        <f t="shared" si="9"/>
        <v>91.983333333333334</v>
      </c>
      <c r="G83" s="269">
        <f t="shared" si="10"/>
        <v>91.616666666666674</v>
      </c>
      <c r="H83" s="269">
        <f t="shared" si="11"/>
        <v>93.116666666666674</v>
      </c>
      <c r="I83" s="269">
        <f t="shared" si="12"/>
        <v>93.48333333333332</v>
      </c>
      <c r="J83" s="269">
        <f t="shared" si="13"/>
        <v>93.866666666666674</v>
      </c>
      <c r="K83" s="268">
        <f>VLOOKUP($B83,[1]EQ!$A75:$L5891,4,0)</f>
        <v>93.1</v>
      </c>
      <c r="L83" s="268">
        <f>VLOOKUP($B83,[1]EQ!$A75:$L5891,5,0)</f>
        <v>92.35</v>
      </c>
      <c r="M83" s="268">
        <f>VLOOKUP($B83,[1]EQ!$A$4:$I$3070,9,0)/100000</f>
        <v>65.812569999999994</v>
      </c>
      <c r="N83" s="1"/>
      <c r="O83" s="1"/>
    </row>
    <row r="84" spans="1:15" ht="12.75" customHeight="1">
      <c r="A84" s="53">
        <v>75</v>
      </c>
      <c r="B84" s="419" t="s">
        <v>256</v>
      </c>
      <c r="C84" s="268">
        <f>VLOOKUP($B84,[1]EQ!$A76:$L5892,6,0)</f>
        <v>2361.4</v>
      </c>
      <c r="D84" s="269">
        <f t="shared" si="7"/>
        <v>2373.3833333333332</v>
      </c>
      <c r="E84" s="269">
        <f t="shared" si="8"/>
        <v>2341.7666666666664</v>
      </c>
      <c r="F84" s="269">
        <f t="shared" si="9"/>
        <v>2322.1333333333332</v>
      </c>
      <c r="G84" s="269">
        <f t="shared" si="10"/>
        <v>2290.5166666666664</v>
      </c>
      <c r="H84" s="269">
        <f t="shared" si="11"/>
        <v>2393.0166666666664</v>
      </c>
      <c r="I84" s="269">
        <f t="shared" si="12"/>
        <v>2424.6333333333332</v>
      </c>
      <c r="J84" s="269">
        <f t="shared" si="13"/>
        <v>2444.2666666666664</v>
      </c>
      <c r="K84" s="268">
        <f>VLOOKUP($B84,[1]EQ!$A76:$L5892,4,0)</f>
        <v>2405</v>
      </c>
      <c r="L84" s="268">
        <f>VLOOKUP($B84,[1]EQ!$A76:$L5892,5,0)</f>
        <v>2353.75</v>
      </c>
      <c r="M84" s="268">
        <f>VLOOKUP($B84,[1]EQ!$A$4:$I$3070,9,0)/100000</f>
        <v>1.9276</v>
      </c>
      <c r="N84" s="1"/>
      <c r="O84" s="1"/>
    </row>
    <row r="85" spans="1:15" ht="12.75" customHeight="1">
      <c r="A85" s="53">
        <v>76</v>
      </c>
      <c r="B85" s="419" t="s">
        <v>104</v>
      </c>
      <c r="C85" s="268">
        <f>VLOOKUP($B85,[1]EQ!$A77:$L5893,6,0)</f>
        <v>389.7</v>
      </c>
      <c r="D85" s="269">
        <f t="shared" si="7"/>
        <v>390.09999999999997</v>
      </c>
      <c r="E85" s="269">
        <f t="shared" si="8"/>
        <v>386.74999999999994</v>
      </c>
      <c r="F85" s="269">
        <f t="shared" si="9"/>
        <v>383.79999999999995</v>
      </c>
      <c r="G85" s="269">
        <f t="shared" si="10"/>
        <v>380.44999999999993</v>
      </c>
      <c r="H85" s="269">
        <f t="shared" si="11"/>
        <v>393.04999999999995</v>
      </c>
      <c r="I85" s="269">
        <f t="shared" si="12"/>
        <v>396.4</v>
      </c>
      <c r="J85" s="269">
        <f t="shared" si="13"/>
        <v>399.34999999999997</v>
      </c>
      <c r="K85" s="268">
        <f>VLOOKUP($B85,[1]EQ!$A77:$L5893,4,0)</f>
        <v>393.45</v>
      </c>
      <c r="L85" s="268">
        <f>VLOOKUP($B85,[1]EQ!$A77:$L5893,5,0)</f>
        <v>387.15</v>
      </c>
      <c r="M85" s="268">
        <f>VLOOKUP($B85,[1]EQ!$A$4:$I$3070,9,0)/100000</f>
        <v>8.0855899999999998</v>
      </c>
      <c r="N85" s="1"/>
      <c r="O85" s="1"/>
    </row>
    <row r="86" spans="1:15" ht="12.75" customHeight="1">
      <c r="A86" s="53">
        <v>77</v>
      </c>
      <c r="B86" s="419" t="s">
        <v>107</v>
      </c>
      <c r="C86" s="268">
        <f>VLOOKUP($B86,[1]EQ!$A78:$L5894,6,0)</f>
        <v>948</v>
      </c>
      <c r="D86" s="269">
        <f t="shared" si="7"/>
        <v>947.80000000000007</v>
      </c>
      <c r="E86" s="269">
        <f t="shared" si="8"/>
        <v>939.60000000000014</v>
      </c>
      <c r="F86" s="269">
        <f t="shared" si="9"/>
        <v>931.2</v>
      </c>
      <c r="G86" s="269">
        <f t="shared" si="10"/>
        <v>923.00000000000011</v>
      </c>
      <c r="H86" s="269">
        <f t="shared" si="11"/>
        <v>956.20000000000016</v>
      </c>
      <c r="I86" s="269">
        <f t="shared" si="12"/>
        <v>964.4000000000002</v>
      </c>
      <c r="J86" s="269">
        <f t="shared" si="13"/>
        <v>972.80000000000018</v>
      </c>
      <c r="K86" s="268">
        <f>VLOOKUP($B86,[1]EQ!$A78:$L5894,4,0)</f>
        <v>956</v>
      </c>
      <c r="L86" s="268">
        <f>VLOOKUP($B86,[1]EQ!$A78:$L5894,5,0)</f>
        <v>939.4</v>
      </c>
      <c r="M86" s="268">
        <f>VLOOKUP($B86,[1]EQ!$A$4:$I$3070,9,0)/100000</f>
        <v>7.5036899999999997</v>
      </c>
      <c r="N86" s="1"/>
      <c r="O86" s="1"/>
    </row>
    <row r="87" spans="1:15" ht="12.75" customHeight="1">
      <c r="A87" s="53">
        <v>78</v>
      </c>
      <c r="B87" s="419" t="s">
        <v>108</v>
      </c>
      <c r="C87" s="268">
        <f>VLOOKUP($B87,[1]EQ!$A79:$L5895,6,0)</f>
        <v>1459.6</v>
      </c>
      <c r="D87" s="269">
        <f t="shared" si="7"/>
        <v>1451.7</v>
      </c>
      <c r="E87" s="269">
        <f t="shared" si="8"/>
        <v>1419.9</v>
      </c>
      <c r="F87" s="269">
        <f t="shared" si="9"/>
        <v>1380.2</v>
      </c>
      <c r="G87" s="269">
        <f t="shared" si="10"/>
        <v>1348.4</v>
      </c>
      <c r="H87" s="269">
        <f t="shared" si="11"/>
        <v>1491.4</v>
      </c>
      <c r="I87" s="269">
        <f t="shared" si="12"/>
        <v>1523.1999999999998</v>
      </c>
      <c r="J87" s="269">
        <f t="shared" si="13"/>
        <v>1562.9</v>
      </c>
      <c r="K87" s="268">
        <f>VLOOKUP($B87,[1]EQ!$A79:$L5895,4,0)</f>
        <v>1483.5</v>
      </c>
      <c r="L87" s="268">
        <f>VLOOKUP($B87,[1]EQ!$A79:$L5895,5,0)</f>
        <v>1412</v>
      </c>
      <c r="M87" s="268">
        <f>VLOOKUP($B87,[1]EQ!$A$4:$I$3070,9,0)/100000</f>
        <v>12.610849999999999</v>
      </c>
      <c r="N87" s="1"/>
      <c r="O87" s="1"/>
    </row>
    <row r="88" spans="1:15" ht="12.75" customHeight="1">
      <c r="A88" s="53">
        <v>79</v>
      </c>
      <c r="B88" s="419" t="s">
        <v>110</v>
      </c>
      <c r="C88" s="268">
        <f>VLOOKUP($B88,[1]EQ!$A80:$L5896,6,0)</f>
        <v>1768.45</v>
      </c>
      <c r="D88" s="269">
        <f t="shared" si="7"/>
        <v>1762.4833333333333</v>
      </c>
      <c r="E88" s="269">
        <f t="shared" si="8"/>
        <v>1752.9666666666667</v>
      </c>
      <c r="F88" s="269">
        <f t="shared" si="9"/>
        <v>1737.4833333333333</v>
      </c>
      <c r="G88" s="269">
        <f t="shared" si="10"/>
        <v>1727.9666666666667</v>
      </c>
      <c r="H88" s="269">
        <f t="shared" si="11"/>
        <v>1777.9666666666667</v>
      </c>
      <c r="I88" s="269">
        <f t="shared" si="12"/>
        <v>1787.4833333333336</v>
      </c>
      <c r="J88" s="269">
        <f t="shared" si="13"/>
        <v>1802.9666666666667</v>
      </c>
      <c r="K88" s="268">
        <f>VLOOKUP($B88,[1]EQ!$A80:$L5896,4,0)</f>
        <v>1772</v>
      </c>
      <c r="L88" s="268">
        <f>VLOOKUP($B88,[1]EQ!$A80:$L5896,5,0)</f>
        <v>1747</v>
      </c>
      <c r="M88" s="268">
        <f>VLOOKUP($B88,[1]EQ!$A$4:$I$3070,9,0)/100000</f>
        <v>4.1842100000000002</v>
      </c>
      <c r="N88" s="1"/>
      <c r="O88" s="1"/>
    </row>
    <row r="89" spans="1:15" ht="12.75" customHeight="1">
      <c r="A89" s="53">
        <v>80</v>
      </c>
      <c r="B89" s="419" t="s">
        <v>111</v>
      </c>
      <c r="C89" s="268">
        <f>VLOOKUP($B89,[1]EQ!$A81:$L5897,6,0)</f>
        <v>512.45000000000005</v>
      </c>
      <c r="D89" s="269">
        <f t="shared" si="7"/>
        <v>511.01666666666665</v>
      </c>
      <c r="E89" s="269">
        <f t="shared" si="8"/>
        <v>504.63333333333333</v>
      </c>
      <c r="F89" s="269">
        <f t="shared" si="9"/>
        <v>496.81666666666666</v>
      </c>
      <c r="G89" s="269">
        <f t="shared" si="10"/>
        <v>490.43333333333334</v>
      </c>
      <c r="H89" s="269">
        <f t="shared" si="11"/>
        <v>518.83333333333326</v>
      </c>
      <c r="I89" s="269">
        <f t="shared" si="12"/>
        <v>525.21666666666647</v>
      </c>
      <c r="J89" s="269">
        <f t="shared" si="13"/>
        <v>533.0333333333333</v>
      </c>
      <c r="K89" s="268">
        <f>VLOOKUP($B89,[1]EQ!$A81:$L5897,4,0)</f>
        <v>517.4</v>
      </c>
      <c r="L89" s="268">
        <f>VLOOKUP($B89,[1]EQ!$A81:$L5897,5,0)</f>
        <v>503.2</v>
      </c>
      <c r="M89" s="268">
        <f>VLOOKUP($B89,[1]EQ!$A$4:$I$3070,9,0)/100000</f>
        <v>12.07344</v>
      </c>
      <c r="N89" s="1"/>
      <c r="O89" s="1"/>
    </row>
    <row r="90" spans="1:15" ht="12.75" customHeight="1">
      <c r="A90" s="53">
        <v>81</v>
      </c>
      <c r="B90" s="419" t="s">
        <v>259</v>
      </c>
      <c r="C90" s="268">
        <f>VLOOKUP($B90,[1]EQ!$A82:$L5898,6,0)</f>
        <v>252.6</v>
      </c>
      <c r="D90" s="269">
        <f t="shared" si="7"/>
        <v>253.4</v>
      </c>
      <c r="E90" s="269">
        <f t="shared" si="8"/>
        <v>249.65000000000003</v>
      </c>
      <c r="F90" s="269">
        <f t="shared" si="9"/>
        <v>246.70000000000002</v>
      </c>
      <c r="G90" s="269">
        <f t="shared" si="10"/>
        <v>242.95000000000005</v>
      </c>
      <c r="H90" s="269">
        <f t="shared" si="11"/>
        <v>256.35000000000002</v>
      </c>
      <c r="I90" s="269">
        <f t="shared" si="12"/>
        <v>260.09999999999997</v>
      </c>
      <c r="J90" s="269">
        <f t="shared" si="13"/>
        <v>263.05</v>
      </c>
      <c r="K90" s="268">
        <f>VLOOKUP($B90,[1]EQ!$A82:$L5898,4,0)</f>
        <v>257.14999999999998</v>
      </c>
      <c r="L90" s="268">
        <f>VLOOKUP($B90,[1]EQ!$A82:$L5898,5,0)</f>
        <v>250.45</v>
      </c>
      <c r="M90" s="268">
        <f>VLOOKUP($B90,[1]EQ!$A$4:$I$3070,9,0)/100000</f>
        <v>16.088200000000001</v>
      </c>
      <c r="N90" s="1"/>
      <c r="O90" s="1"/>
    </row>
    <row r="91" spans="1:15" ht="12.75" customHeight="1">
      <c r="A91" s="53">
        <v>82</v>
      </c>
      <c r="B91" s="419" t="s">
        <v>113</v>
      </c>
      <c r="C91" s="268">
        <f>VLOOKUP($B91,[1]EQ!$A83:$L5899,6,0)</f>
        <v>955.55</v>
      </c>
      <c r="D91" s="269">
        <f t="shared" si="7"/>
        <v>957.51666666666677</v>
      </c>
      <c r="E91" s="269">
        <f t="shared" si="8"/>
        <v>951.53333333333353</v>
      </c>
      <c r="F91" s="269">
        <f t="shared" si="9"/>
        <v>947.51666666666677</v>
      </c>
      <c r="G91" s="269">
        <f t="shared" si="10"/>
        <v>941.53333333333353</v>
      </c>
      <c r="H91" s="269">
        <f t="shared" si="11"/>
        <v>961.53333333333353</v>
      </c>
      <c r="I91" s="269">
        <f t="shared" si="12"/>
        <v>967.51666666666688</v>
      </c>
      <c r="J91" s="269">
        <f t="shared" si="13"/>
        <v>971.53333333333353</v>
      </c>
      <c r="K91" s="268">
        <f>VLOOKUP($B91,[1]EQ!$A83:$L5899,4,0)</f>
        <v>963.5</v>
      </c>
      <c r="L91" s="268">
        <f>VLOOKUP($B91,[1]EQ!$A83:$L5899,5,0)</f>
        <v>953.5</v>
      </c>
      <c r="M91" s="268">
        <f>VLOOKUP($B91,[1]EQ!$A$4:$I$3070,9,0)/100000</f>
        <v>25.17615</v>
      </c>
      <c r="N91" s="1"/>
      <c r="O91" s="1"/>
    </row>
    <row r="92" spans="1:15" ht="12.75" customHeight="1">
      <c r="A92" s="53">
        <v>83</v>
      </c>
      <c r="B92" s="419" t="s">
        <v>115</v>
      </c>
      <c r="C92" s="268">
        <f>VLOOKUP($B92,[1]EQ!$A84:$L5900,6,0)</f>
        <v>2037.4</v>
      </c>
      <c r="D92" s="269">
        <f t="shared" si="7"/>
        <v>2037.4833333333333</v>
      </c>
      <c r="E92" s="269">
        <f t="shared" si="8"/>
        <v>2020.4666666666667</v>
      </c>
      <c r="F92" s="269">
        <f t="shared" si="9"/>
        <v>2003.5333333333333</v>
      </c>
      <c r="G92" s="269">
        <f t="shared" si="10"/>
        <v>1986.5166666666667</v>
      </c>
      <c r="H92" s="269">
        <f t="shared" si="11"/>
        <v>2054.416666666667</v>
      </c>
      <c r="I92" s="269">
        <f t="shared" si="12"/>
        <v>2071.4333333333334</v>
      </c>
      <c r="J92" s="269">
        <f t="shared" si="13"/>
        <v>2088.3666666666668</v>
      </c>
      <c r="K92" s="268">
        <f>VLOOKUP($B92,[1]EQ!$A84:$L5900,4,0)</f>
        <v>2054.5</v>
      </c>
      <c r="L92" s="268">
        <f>VLOOKUP($B92,[1]EQ!$A84:$L5900,5,0)</f>
        <v>2020.55</v>
      </c>
      <c r="M92" s="268">
        <f>VLOOKUP($B92,[1]EQ!$A$4:$I$3070,9,0)/100000</f>
        <v>1.58643</v>
      </c>
      <c r="N92" s="1"/>
      <c r="O92" s="1"/>
    </row>
    <row r="93" spans="1:15" ht="12.75" customHeight="1">
      <c r="A93" s="53">
        <v>84</v>
      </c>
      <c r="B93" s="419" t="s">
        <v>116</v>
      </c>
      <c r="C93" s="268">
        <f>VLOOKUP($B93,[1]EQ!$A85:$L5901,6,0)</f>
        <v>1493.55</v>
      </c>
      <c r="D93" s="269">
        <f t="shared" si="7"/>
        <v>1495.8500000000001</v>
      </c>
      <c r="E93" s="269">
        <f t="shared" si="8"/>
        <v>1487.7000000000003</v>
      </c>
      <c r="F93" s="269">
        <f t="shared" si="9"/>
        <v>1481.8500000000001</v>
      </c>
      <c r="G93" s="269">
        <f t="shared" si="10"/>
        <v>1473.7000000000003</v>
      </c>
      <c r="H93" s="269">
        <f t="shared" si="11"/>
        <v>1501.7000000000003</v>
      </c>
      <c r="I93" s="269">
        <f t="shared" si="12"/>
        <v>1509.8500000000004</v>
      </c>
      <c r="J93" s="269">
        <f t="shared" si="13"/>
        <v>1515.7000000000003</v>
      </c>
      <c r="K93" s="268">
        <f>VLOOKUP($B93,[1]EQ!$A85:$L5901,4,0)</f>
        <v>1504</v>
      </c>
      <c r="L93" s="268">
        <f>VLOOKUP($B93,[1]EQ!$A85:$L5901,5,0)</f>
        <v>1490</v>
      </c>
      <c r="M93" s="268">
        <f>VLOOKUP($B93,[1]EQ!$A$4:$I$3070,9,0)/100000</f>
        <v>55.402459999999998</v>
      </c>
      <c r="N93" s="1"/>
      <c r="O93" s="1"/>
    </row>
    <row r="94" spans="1:15" ht="12.75" customHeight="1">
      <c r="A94" s="53">
        <v>85</v>
      </c>
      <c r="B94" s="419" t="s">
        <v>117</v>
      </c>
      <c r="C94" s="268">
        <f>VLOOKUP($B94,[1]EQ!$A86:$L5902,6,0)</f>
        <v>578.54999999999995</v>
      </c>
      <c r="D94" s="269">
        <f t="shared" si="7"/>
        <v>578.44999999999993</v>
      </c>
      <c r="E94" s="269">
        <f t="shared" si="8"/>
        <v>572.89999999999986</v>
      </c>
      <c r="F94" s="269">
        <f t="shared" si="9"/>
        <v>567.24999999999989</v>
      </c>
      <c r="G94" s="269">
        <f t="shared" si="10"/>
        <v>561.69999999999982</v>
      </c>
      <c r="H94" s="269">
        <f t="shared" si="11"/>
        <v>584.09999999999991</v>
      </c>
      <c r="I94" s="269">
        <f t="shared" si="12"/>
        <v>589.64999999999986</v>
      </c>
      <c r="J94" s="269">
        <f t="shared" si="13"/>
        <v>595.29999999999995</v>
      </c>
      <c r="K94" s="268">
        <f>VLOOKUP($B94,[1]EQ!$A86:$L5902,4,0)</f>
        <v>584</v>
      </c>
      <c r="L94" s="268">
        <f>VLOOKUP($B94,[1]EQ!$A86:$L5902,5,0)</f>
        <v>572.79999999999995</v>
      </c>
      <c r="M94" s="268">
        <f>VLOOKUP($B94,[1]EQ!$A$4:$I$3070,9,0)/100000</f>
        <v>20.143000000000001</v>
      </c>
      <c r="N94" s="1"/>
      <c r="O94" s="1"/>
    </row>
    <row r="95" spans="1:15" ht="12.75" customHeight="1">
      <c r="A95" s="53">
        <v>86</v>
      </c>
      <c r="B95" s="419" t="s">
        <v>112</v>
      </c>
      <c r="C95" s="268">
        <f>VLOOKUP($B95,[1]EQ!$A87:$L5903,6,0)</f>
        <v>1383.55</v>
      </c>
      <c r="D95" s="269">
        <f t="shared" si="7"/>
        <v>1373.3999999999999</v>
      </c>
      <c r="E95" s="269">
        <f t="shared" si="8"/>
        <v>1358.8999999999996</v>
      </c>
      <c r="F95" s="269">
        <f t="shared" si="9"/>
        <v>1334.2499999999998</v>
      </c>
      <c r="G95" s="269">
        <f t="shared" si="10"/>
        <v>1319.7499999999995</v>
      </c>
      <c r="H95" s="269">
        <f t="shared" si="11"/>
        <v>1398.0499999999997</v>
      </c>
      <c r="I95" s="269">
        <f t="shared" si="12"/>
        <v>1412.5500000000002</v>
      </c>
      <c r="J95" s="269">
        <f t="shared" si="13"/>
        <v>1437.1999999999998</v>
      </c>
      <c r="K95" s="268">
        <f>VLOOKUP($B95,[1]EQ!$A87:$L5903,4,0)</f>
        <v>1387.9</v>
      </c>
      <c r="L95" s="268">
        <f>VLOOKUP($B95,[1]EQ!$A87:$L5903,5,0)</f>
        <v>1348.75</v>
      </c>
      <c r="M95" s="268">
        <f>VLOOKUP($B95,[1]EQ!$A$4:$I$3070,9,0)/100000</f>
        <v>4.84016</v>
      </c>
      <c r="N95" s="1"/>
      <c r="O95" s="1"/>
    </row>
    <row r="96" spans="1:15" ht="12.75" customHeight="1">
      <c r="A96" s="53">
        <v>87</v>
      </c>
      <c r="B96" s="419" t="s">
        <v>118</v>
      </c>
      <c r="C96" s="268">
        <f>VLOOKUP($B96,[1]EQ!$A88:$L5904,6,0)</f>
        <v>2857.9</v>
      </c>
      <c r="D96" s="269">
        <f t="shared" si="7"/>
        <v>2856.3833333333332</v>
      </c>
      <c r="E96" s="269">
        <f t="shared" si="8"/>
        <v>2842.8666666666663</v>
      </c>
      <c r="F96" s="269">
        <f t="shared" si="9"/>
        <v>2827.833333333333</v>
      </c>
      <c r="G96" s="269">
        <f t="shared" si="10"/>
        <v>2814.3166666666662</v>
      </c>
      <c r="H96" s="269">
        <f t="shared" si="11"/>
        <v>2871.4166666666665</v>
      </c>
      <c r="I96" s="269">
        <f t="shared" si="12"/>
        <v>2884.9333333333329</v>
      </c>
      <c r="J96" s="269">
        <f t="shared" si="13"/>
        <v>2899.9666666666667</v>
      </c>
      <c r="K96" s="268">
        <f>VLOOKUP($B96,[1]EQ!$A88:$L5904,4,0)</f>
        <v>2869.9</v>
      </c>
      <c r="L96" s="268">
        <f>VLOOKUP($B96,[1]EQ!$A88:$L5904,5,0)</f>
        <v>2841.35</v>
      </c>
      <c r="M96" s="268">
        <f>VLOOKUP($B96,[1]EQ!$A$4:$I$3070,9,0)/100000</f>
        <v>3.1390600000000002</v>
      </c>
      <c r="N96" s="1"/>
      <c r="O96" s="1"/>
    </row>
    <row r="97" spans="1:15" ht="12.75" customHeight="1">
      <c r="A97" s="53">
        <v>88</v>
      </c>
      <c r="B97" s="419" t="s">
        <v>120</v>
      </c>
      <c r="C97" s="268">
        <f>VLOOKUP($B97,[1]EQ!$A89:$L5905,6,0)</f>
        <v>431.15</v>
      </c>
      <c r="D97" s="269">
        <f t="shared" si="7"/>
        <v>430.89999999999992</v>
      </c>
      <c r="E97" s="269">
        <f t="shared" si="8"/>
        <v>428.89999999999986</v>
      </c>
      <c r="F97" s="269">
        <f t="shared" si="9"/>
        <v>426.64999999999992</v>
      </c>
      <c r="G97" s="269">
        <f t="shared" si="10"/>
        <v>424.64999999999986</v>
      </c>
      <c r="H97" s="269">
        <f t="shared" si="11"/>
        <v>433.14999999999986</v>
      </c>
      <c r="I97" s="269">
        <f t="shared" si="12"/>
        <v>435.15</v>
      </c>
      <c r="J97" s="269">
        <f t="shared" si="13"/>
        <v>437.39999999999986</v>
      </c>
      <c r="K97" s="268">
        <f>VLOOKUP($B97,[1]EQ!$A89:$L5905,4,0)</f>
        <v>432.9</v>
      </c>
      <c r="L97" s="268">
        <f>VLOOKUP($B97,[1]EQ!$A89:$L5905,5,0)</f>
        <v>428.65</v>
      </c>
      <c r="M97" s="268">
        <f>VLOOKUP($B97,[1]EQ!$A$4:$I$3070,9,0)/100000</f>
        <v>55.301319999999997</v>
      </c>
      <c r="N97" s="1"/>
      <c r="O97" s="1"/>
    </row>
    <row r="98" spans="1:15" ht="12.75" customHeight="1">
      <c r="A98" s="53">
        <v>89</v>
      </c>
      <c r="B98" s="419" t="s">
        <v>260</v>
      </c>
      <c r="C98" s="268">
        <f>VLOOKUP($B98,[1]EQ!$A90:$L5906,6,0)</f>
        <v>2614</v>
      </c>
      <c r="D98" s="269">
        <f t="shared" si="7"/>
        <v>2566.5833333333335</v>
      </c>
      <c r="E98" s="269">
        <f t="shared" si="8"/>
        <v>2494.8166666666671</v>
      </c>
      <c r="F98" s="269">
        <f t="shared" si="9"/>
        <v>2375.6333333333337</v>
      </c>
      <c r="G98" s="269">
        <f t="shared" si="10"/>
        <v>2303.8666666666672</v>
      </c>
      <c r="H98" s="269">
        <f t="shared" si="11"/>
        <v>2685.7666666666669</v>
      </c>
      <c r="I98" s="269">
        <f t="shared" si="12"/>
        <v>2757.5333333333333</v>
      </c>
      <c r="J98" s="269">
        <f t="shared" si="13"/>
        <v>2876.7166666666667</v>
      </c>
      <c r="K98" s="268">
        <f>VLOOKUP($B98,[1]EQ!$A90:$L5906,4,0)</f>
        <v>2638.35</v>
      </c>
      <c r="L98" s="268">
        <f>VLOOKUP($B98,[1]EQ!$A90:$L5906,5,0)</f>
        <v>2447.4</v>
      </c>
      <c r="M98" s="268">
        <f>VLOOKUP($B98,[1]EQ!$A$4:$I$3070,9,0)/100000</f>
        <v>37.084269999999997</v>
      </c>
      <c r="N98" s="1"/>
      <c r="O98" s="1"/>
    </row>
    <row r="99" spans="1:15" ht="12.75" customHeight="1">
      <c r="A99" s="53">
        <v>90</v>
      </c>
      <c r="B99" s="419" t="s">
        <v>121</v>
      </c>
      <c r="C99" s="268">
        <f>VLOOKUP($B99,[1]EQ!$A91:$L5907,6,0)</f>
        <v>250</v>
      </c>
      <c r="D99" s="269">
        <f t="shared" si="7"/>
        <v>248.95000000000002</v>
      </c>
      <c r="E99" s="269">
        <f t="shared" si="8"/>
        <v>245.55000000000004</v>
      </c>
      <c r="F99" s="269">
        <f t="shared" si="9"/>
        <v>241.10000000000002</v>
      </c>
      <c r="G99" s="269">
        <f t="shared" si="10"/>
        <v>237.70000000000005</v>
      </c>
      <c r="H99" s="269">
        <f t="shared" si="11"/>
        <v>253.40000000000003</v>
      </c>
      <c r="I99" s="269">
        <f t="shared" si="12"/>
        <v>256.8</v>
      </c>
      <c r="J99" s="269">
        <f t="shared" si="13"/>
        <v>261.25</v>
      </c>
      <c r="K99" s="268">
        <f>VLOOKUP($B99,[1]EQ!$A91:$L5907,4,0)</f>
        <v>252.35</v>
      </c>
      <c r="L99" s="268">
        <f>VLOOKUP($B99,[1]EQ!$A91:$L5907,5,0)</f>
        <v>244.5</v>
      </c>
      <c r="M99" s="268">
        <f>VLOOKUP($B99,[1]EQ!$A$4:$I$3070,9,0)/100000</f>
        <v>36.023789999999998</v>
      </c>
      <c r="N99" s="1"/>
      <c r="O99" s="1"/>
    </row>
    <row r="100" spans="1:15" ht="12.75" customHeight="1">
      <c r="A100" s="53">
        <v>91</v>
      </c>
      <c r="B100" s="419" t="s">
        <v>122</v>
      </c>
      <c r="C100" s="268">
        <f>VLOOKUP($B100,[1]EQ!$A92:$L5908,6,0)</f>
        <v>2580.4</v>
      </c>
      <c r="D100" s="269">
        <f t="shared" si="7"/>
        <v>2586.4666666666667</v>
      </c>
      <c r="E100" s="269">
        <f t="shared" si="8"/>
        <v>2567.9333333333334</v>
      </c>
      <c r="F100" s="269">
        <f t="shared" si="9"/>
        <v>2555.4666666666667</v>
      </c>
      <c r="G100" s="269">
        <f t="shared" si="10"/>
        <v>2536.9333333333334</v>
      </c>
      <c r="H100" s="269">
        <f t="shared" si="11"/>
        <v>2598.9333333333334</v>
      </c>
      <c r="I100" s="269">
        <f t="shared" si="12"/>
        <v>2617.4666666666672</v>
      </c>
      <c r="J100" s="269">
        <f t="shared" si="13"/>
        <v>2629.9333333333334</v>
      </c>
      <c r="K100" s="268">
        <f>VLOOKUP($B100,[1]EQ!$A92:$L5908,4,0)</f>
        <v>2605</v>
      </c>
      <c r="L100" s="268">
        <f>VLOOKUP($B100,[1]EQ!$A92:$L5908,5,0)</f>
        <v>2574</v>
      </c>
      <c r="M100" s="268">
        <f>VLOOKUP($B100,[1]EQ!$A$4:$I$3070,9,0)/100000</f>
        <v>15.957090000000001</v>
      </c>
      <c r="N100" s="1"/>
      <c r="O100" s="1"/>
    </row>
    <row r="101" spans="1:15" ht="12.75" customHeight="1">
      <c r="A101" s="53">
        <v>92</v>
      </c>
      <c r="B101" s="419" t="s">
        <v>261</v>
      </c>
      <c r="C101" s="268">
        <f>VLOOKUP($B101,[1]EQ!$A93:$L5909,6,0)</f>
        <v>289.45</v>
      </c>
      <c r="D101" s="269">
        <f t="shared" si="7"/>
        <v>290.91666666666669</v>
      </c>
      <c r="E101" s="269">
        <f t="shared" si="8"/>
        <v>286.83333333333337</v>
      </c>
      <c r="F101" s="269">
        <f t="shared" si="9"/>
        <v>284.2166666666667</v>
      </c>
      <c r="G101" s="269">
        <f t="shared" si="10"/>
        <v>280.13333333333338</v>
      </c>
      <c r="H101" s="269">
        <f t="shared" si="11"/>
        <v>293.53333333333336</v>
      </c>
      <c r="I101" s="269">
        <f t="shared" si="12"/>
        <v>297.61666666666673</v>
      </c>
      <c r="J101" s="269">
        <f t="shared" si="13"/>
        <v>300.23333333333335</v>
      </c>
      <c r="K101" s="268">
        <f>VLOOKUP($B101,[1]EQ!$A93:$L5909,4,0)</f>
        <v>295</v>
      </c>
      <c r="L101" s="268">
        <f>VLOOKUP($B101,[1]EQ!$A93:$L5909,5,0)</f>
        <v>288.3</v>
      </c>
      <c r="M101" s="268">
        <f>VLOOKUP($B101,[1]EQ!$A$4:$I$3070,9,0)/100000</f>
        <v>6.6253200000000003</v>
      </c>
      <c r="N101" s="1"/>
      <c r="O101" s="1"/>
    </row>
    <row r="102" spans="1:15" ht="12.75" customHeight="1">
      <c r="A102" s="53">
        <v>93</v>
      </c>
      <c r="B102" s="419" t="s">
        <v>380</v>
      </c>
      <c r="C102" s="268">
        <f>VLOOKUP($B102,[1]EQ!$A94:$L5910,6,0)</f>
        <v>41510.75</v>
      </c>
      <c r="D102" s="269">
        <f t="shared" si="7"/>
        <v>41736.700000000004</v>
      </c>
      <c r="E102" s="269">
        <f t="shared" si="8"/>
        <v>41174.400000000009</v>
      </c>
      <c r="F102" s="269">
        <f t="shared" si="9"/>
        <v>40838.050000000003</v>
      </c>
      <c r="G102" s="269">
        <f t="shared" si="10"/>
        <v>40275.750000000007</v>
      </c>
      <c r="H102" s="269">
        <f t="shared" si="11"/>
        <v>42073.05000000001</v>
      </c>
      <c r="I102" s="269">
        <f t="shared" si="12"/>
        <v>42635.350000000013</v>
      </c>
      <c r="J102" s="269">
        <f t="shared" si="13"/>
        <v>42971.700000000012</v>
      </c>
      <c r="K102" s="268">
        <f>VLOOKUP($B102,[1]EQ!$A94:$L5910,4,0)</f>
        <v>42299</v>
      </c>
      <c r="L102" s="268">
        <f>VLOOKUP($B102,[1]EQ!$A94:$L5910,5,0)</f>
        <v>41400.35</v>
      </c>
      <c r="M102" s="268">
        <f>VLOOKUP($B102,[1]EQ!$A$4:$I$3070,9,0)/100000</f>
        <v>4.7699999999999999E-2</v>
      </c>
      <c r="N102" s="1"/>
      <c r="O102" s="1"/>
    </row>
    <row r="103" spans="1:15" ht="12.75" customHeight="1">
      <c r="A103" s="53">
        <v>94</v>
      </c>
      <c r="B103" s="419" t="s">
        <v>114</v>
      </c>
      <c r="C103" s="268">
        <f>VLOOKUP($B103,[1]EQ!$A95:$L5911,6,0)</f>
        <v>2419</v>
      </c>
      <c r="D103" s="269">
        <f t="shared" si="7"/>
        <v>2423.3166666666671</v>
      </c>
      <c r="E103" s="269">
        <f t="shared" si="8"/>
        <v>2409.7833333333342</v>
      </c>
      <c r="F103" s="269">
        <f t="shared" si="9"/>
        <v>2400.5666666666671</v>
      </c>
      <c r="G103" s="269">
        <f t="shared" si="10"/>
        <v>2387.0333333333342</v>
      </c>
      <c r="H103" s="269">
        <f t="shared" si="11"/>
        <v>2432.5333333333342</v>
      </c>
      <c r="I103" s="269">
        <f t="shared" si="12"/>
        <v>2446.0666666666671</v>
      </c>
      <c r="J103" s="269">
        <f t="shared" si="13"/>
        <v>2455.2833333333342</v>
      </c>
      <c r="K103" s="268">
        <f>VLOOKUP($B103,[1]EQ!$A95:$L5911,4,0)</f>
        <v>2436.85</v>
      </c>
      <c r="L103" s="268">
        <f>VLOOKUP($B103,[1]EQ!$A95:$L5911,5,0)</f>
        <v>2414.1</v>
      </c>
      <c r="M103" s="268">
        <f>VLOOKUP($B103,[1]EQ!$A$4:$I$3070,9,0)/100000</f>
        <v>31.787420000000001</v>
      </c>
      <c r="N103" s="1"/>
      <c r="O103" s="1"/>
    </row>
    <row r="104" spans="1:15" ht="12.75" customHeight="1">
      <c r="A104" s="53">
        <v>95</v>
      </c>
      <c r="B104" s="419" t="s">
        <v>124</v>
      </c>
      <c r="C104" s="268">
        <f>VLOOKUP($B104,[1]EQ!$A96:$L5912,6,0)</f>
        <v>907.2</v>
      </c>
      <c r="D104" s="269">
        <f t="shared" si="7"/>
        <v>906.29999999999984</v>
      </c>
      <c r="E104" s="269">
        <f t="shared" si="8"/>
        <v>903.6999999999997</v>
      </c>
      <c r="F104" s="269">
        <f t="shared" si="9"/>
        <v>900.19999999999982</v>
      </c>
      <c r="G104" s="269">
        <f t="shared" si="10"/>
        <v>897.59999999999968</v>
      </c>
      <c r="H104" s="269">
        <f t="shared" si="11"/>
        <v>909.79999999999973</v>
      </c>
      <c r="I104" s="269">
        <f t="shared" si="12"/>
        <v>912.39999999999986</v>
      </c>
      <c r="J104" s="269">
        <f t="shared" si="13"/>
        <v>915.89999999999975</v>
      </c>
      <c r="K104" s="268">
        <f>VLOOKUP($B104,[1]EQ!$A96:$L5912,4,0)</f>
        <v>908.9</v>
      </c>
      <c r="L104" s="268">
        <f>VLOOKUP($B104,[1]EQ!$A96:$L5912,5,0)</f>
        <v>902.8</v>
      </c>
      <c r="M104" s="268">
        <f>VLOOKUP($B104,[1]EQ!$A$4:$I$3070,9,0)/100000</f>
        <v>60.169780000000003</v>
      </c>
      <c r="N104" s="1"/>
      <c r="O104" s="1"/>
    </row>
    <row r="105" spans="1:15" ht="12.75" customHeight="1">
      <c r="A105" s="53">
        <v>96</v>
      </c>
      <c r="B105" s="419" t="s">
        <v>125</v>
      </c>
      <c r="C105" s="268">
        <f>VLOOKUP($B105,[1]EQ!$A97:$L5913,6,0)</f>
        <v>1240.4000000000001</v>
      </c>
      <c r="D105" s="269">
        <f t="shared" si="7"/>
        <v>1235.8</v>
      </c>
      <c r="E105" s="269">
        <f t="shared" si="8"/>
        <v>1221.3</v>
      </c>
      <c r="F105" s="269">
        <f t="shared" si="9"/>
        <v>1202.2</v>
      </c>
      <c r="G105" s="269">
        <f t="shared" si="10"/>
        <v>1187.7</v>
      </c>
      <c r="H105" s="269">
        <f t="shared" si="11"/>
        <v>1254.8999999999999</v>
      </c>
      <c r="I105" s="269">
        <f t="shared" si="12"/>
        <v>1269.3999999999999</v>
      </c>
      <c r="J105" s="269">
        <f t="shared" si="13"/>
        <v>1288.4999999999998</v>
      </c>
      <c r="K105" s="268">
        <f>VLOOKUP($B105,[1]EQ!$A97:$L5913,4,0)</f>
        <v>1250.3</v>
      </c>
      <c r="L105" s="268">
        <f>VLOOKUP($B105,[1]EQ!$A97:$L5913,5,0)</f>
        <v>1216.7</v>
      </c>
      <c r="M105" s="268">
        <f>VLOOKUP($B105,[1]EQ!$A$4:$I$3070,9,0)/100000</f>
        <v>7.0647599999999997</v>
      </c>
      <c r="N105" s="1"/>
      <c r="O105" s="1"/>
    </row>
    <row r="106" spans="1:15" ht="12.75" customHeight="1">
      <c r="A106" s="53">
        <v>97</v>
      </c>
      <c r="B106" s="419" t="s">
        <v>126</v>
      </c>
      <c r="C106" s="268">
        <f>VLOOKUP($B106,[1]EQ!$A98:$L5914,6,0)</f>
        <v>588.95000000000005</v>
      </c>
      <c r="D106" s="269">
        <f t="shared" si="7"/>
        <v>588.7166666666667</v>
      </c>
      <c r="E106" s="269">
        <f t="shared" si="8"/>
        <v>582.48333333333335</v>
      </c>
      <c r="F106" s="269">
        <f t="shared" si="9"/>
        <v>576.01666666666665</v>
      </c>
      <c r="G106" s="269">
        <f t="shared" si="10"/>
        <v>569.7833333333333</v>
      </c>
      <c r="H106" s="269">
        <f t="shared" si="11"/>
        <v>595.18333333333339</v>
      </c>
      <c r="I106" s="269">
        <f t="shared" si="12"/>
        <v>601.41666666666674</v>
      </c>
      <c r="J106" s="269">
        <f t="shared" si="13"/>
        <v>607.88333333333344</v>
      </c>
      <c r="K106" s="268">
        <f>VLOOKUP($B106,[1]EQ!$A98:$L5914,4,0)</f>
        <v>594.95000000000005</v>
      </c>
      <c r="L106" s="268">
        <f>VLOOKUP($B106,[1]EQ!$A98:$L5914,5,0)</f>
        <v>582.25</v>
      </c>
      <c r="M106" s="268">
        <f>VLOOKUP($B106,[1]EQ!$A$4:$I$3070,9,0)/100000</f>
        <v>9.2950599999999994</v>
      </c>
      <c r="N106" s="1"/>
      <c r="O106" s="1"/>
    </row>
    <row r="107" spans="1:15" ht="12.75" customHeight="1">
      <c r="A107" s="53">
        <v>98</v>
      </c>
      <c r="B107" s="419" t="s">
        <v>262</v>
      </c>
      <c r="C107" s="268">
        <f>VLOOKUP($B107,[1]EQ!$A99:$L5915,6,0)</f>
        <v>524.6</v>
      </c>
      <c r="D107" s="269">
        <f t="shared" si="7"/>
        <v>522.93333333333328</v>
      </c>
      <c r="E107" s="269">
        <f t="shared" si="8"/>
        <v>519.96666666666658</v>
      </c>
      <c r="F107" s="269">
        <f t="shared" si="9"/>
        <v>515.33333333333326</v>
      </c>
      <c r="G107" s="269">
        <f t="shared" si="10"/>
        <v>512.36666666666656</v>
      </c>
      <c r="H107" s="269">
        <f t="shared" si="11"/>
        <v>527.56666666666661</v>
      </c>
      <c r="I107" s="269">
        <f t="shared" si="12"/>
        <v>530.5333333333333</v>
      </c>
      <c r="J107" s="269">
        <f t="shared" si="13"/>
        <v>535.16666666666663</v>
      </c>
      <c r="K107" s="268">
        <f>VLOOKUP($B107,[1]EQ!$A99:$L5915,4,0)</f>
        <v>525.9</v>
      </c>
      <c r="L107" s="268">
        <f>VLOOKUP($B107,[1]EQ!$A99:$L5915,5,0)</f>
        <v>518.29999999999995</v>
      </c>
      <c r="M107" s="268">
        <f>VLOOKUP($B107,[1]EQ!$A$4:$I$3070,9,0)/100000</f>
        <v>2.4098700000000002</v>
      </c>
      <c r="N107" s="1"/>
      <c r="O107" s="1"/>
    </row>
    <row r="108" spans="1:15" ht="12.75" customHeight="1">
      <c r="A108" s="53">
        <v>99</v>
      </c>
      <c r="B108" s="419" t="s">
        <v>383</v>
      </c>
      <c r="C108" s="268">
        <f>VLOOKUP($B108,[1]EQ!$A100:$L5916,6,0)</f>
        <v>43.8</v>
      </c>
      <c r="D108" s="269">
        <f t="shared" si="7"/>
        <v>43.933333333333337</v>
      </c>
      <c r="E108" s="269">
        <f t="shared" si="8"/>
        <v>43.416666666666671</v>
      </c>
      <c r="F108" s="269">
        <f t="shared" si="9"/>
        <v>43.033333333333331</v>
      </c>
      <c r="G108" s="269">
        <f t="shared" si="10"/>
        <v>42.516666666666666</v>
      </c>
      <c r="H108" s="269">
        <f t="shared" si="11"/>
        <v>44.316666666666677</v>
      </c>
      <c r="I108" s="269">
        <f t="shared" si="12"/>
        <v>44.833333333333343</v>
      </c>
      <c r="J108" s="269">
        <f t="shared" si="13"/>
        <v>45.216666666666683</v>
      </c>
      <c r="K108" s="268">
        <f>VLOOKUP($B108,[1]EQ!$A100:$L5916,4,0)</f>
        <v>44.45</v>
      </c>
      <c r="L108" s="268">
        <f>VLOOKUP($B108,[1]EQ!$A100:$L5916,5,0)</f>
        <v>43.55</v>
      </c>
      <c r="M108" s="268">
        <f>VLOOKUP($B108,[1]EQ!$A$4:$I$3070,9,0)/100000</f>
        <v>78.939629999999994</v>
      </c>
      <c r="N108" s="1"/>
      <c r="O108" s="1"/>
    </row>
    <row r="109" spans="1:15" ht="12.75" customHeight="1">
      <c r="A109" s="53">
        <v>100</v>
      </c>
      <c r="B109" s="419" t="s">
        <v>128</v>
      </c>
      <c r="C109" s="268">
        <f>VLOOKUP($B109,[1]EQ!$A101:$L5917,6,0)</f>
        <v>50.9</v>
      </c>
      <c r="D109" s="269">
        <f t="shared" si="7"/>
        <v>50.9</v>
      </c>
      <c r="E109" s="269">
        <f t="shared" si="8"/>
        <v>50.5</v>
      </c>
      <c r="F109" s="269">
        <f t="shared" si="9"/>
        <v>50.1</v>
      </c>
      <c r="G109" s="269">
        <f t="shared" si="10"/>
        <v>49.7</v>
      </c>
      <c r="H109" s="269">
        <f t="shared" si="11"/>
        <v>51.3</v>
      </c>
      <c r="I109" s="269">
        <f t="shared" si="12"/>
        <v>51.699999999999989</v>
      </c>
      <c r="J109" s="269">
        <f t="shared" si="13"/>
        <v>52.099999999999994</v>
      </c>
      <c r="K109" s="268">
        <f>VLOOKUP($B109,[1]EQ!$A101:$L5917,4,0)</f>
        <v>51.3</v>
      </c>
      <c r="L109" s="268">
        <f>VLOOKUP($B109,[1]EQ!$A101:$L5917,5,0)</f>
        <v>50.5</v>
      </c>
      <c r="M109" s="268">
        <f>VLOOKUP($B109,[1]EQ!$A$4:$I$3070,9,0)/100000</f>
        <v>163.22658999999999</v>
      </c>
      <c r="N109" s="1"/>
      <c r="O109" s="1"/>
    </row>
    <row r="110" spans="1:15" ht="12.75" customHeight="1">
      <c r="A110" s="53">
        <v>101</v>
      </c>
      <c r="B110" s="419" t="s">
        <v>137</v>
      </c>
      <c r="C110" s="268">
        <f>VLOOKUP($B110,[1]EQ!$A102:$L5918,6,0)</f>
        <v>330.9</v>
      </c>
      <c r="D110" s="269">
        <f t="shared" si="7"/>
        <v>331.09999999999997</v>
      </c>
      <c r="E110" s="269">
        <f t="shared" si="8"/>
        <v>329.79999999999995</v>
      </c>
      <c r="F110" s="269">
        <f t="shared" si="9"/>
        <v>328.7</v>
      </c>
      <c r="G110" s="269">
        <f t="shared" si="10"/>
        <v>327.39999999999998</v>
      </c>
      <c r="H110" s="269">
        <f t="shared" si="11"/>
        <v>332.19999999999993</v>
      </c>
      <c r="I110" s="269">
        <f t="shared" si="12"/>
        <v>333.5</v>
      </c>
      <c r="J110" s="269">
        <f t="shared" si="13"/>
        <v>334.59999999999991</v>
      </c>
      <c r="K110" s="268">
        <f>VLOOKUP($B110,[1]EQ!$A102:$L5918,4,0)</f>
        <v>332.4</v>
      </c>
      <c r="L110" s="268">
        <f>VLOOKUP($B110,[1]EQ!$A102:$L5918,5,0)</f>
        <v>330</v>
      </c>
      <c r="M110" s="268">
        <f>VLOOKUP($B110,[1]EQ!$A$4:$I$3070,9,0)/100000</f>
        <v>87.126890000000003</v>
      </c>
      <c r="N110" s="1"/>
      <c r="O110" s="1"/>
    </row>
    <row r="111" spans="1:15" ht="12.75" customHeight="1">
      <c r="A111" s="53">
        <v>102</v>
      </c>
      <c r="B111" s="419" t="s">
        <v>263</v>
      </c>
      <c r="C111" s="268">
        <f>VLOOKUP($B111,[1]EQ!$A103:$L5919,6,0)</f>
        <v>4764.8500000000004</v>
      </c>
      <c r="D111" s="269">
        <f t="shared" si="7"/>
        <v>4778.7166666666672</v>
      </c>
      <c r="E111" s="269">
        <f t="shared" si="8"/>
        <v>4737.1333333333341</v>
      </c>
      <c r="F111" s="269">
        <f t="shared" si="9"/>
        <v>4709.416666666667</v>
      </c>
      <c r="G111" s="269">
        <f t="shared" si="10"/>
        <v>4667.8333333333339</v>
      </c>
      <c r="H111" s="269">
        <f t="shared" si="11"/>
        <v>4806.4333333333343</v>
      </c>
      <c r="I111" s="269">
        <f t="shared" si="12"/>
        <v>4848.0166666666664</v>
      </c>
      <c r="J111" s="269">
        <f t="shared" si="13"/>
        <v>4875.7333333333345</v>
      </c>
      <c r="K111" s="268">
        <f>VLOOKUP($B111,[1]EQ!$A103:$L5919,4,0)</f>
        <v>4820.3</v>
      </c>
      <c r="L111" s="268">
        <f>VLOOKUP($B111,[1]EQ!$A103:$L5919,5,0)</f>
        <v>4751</v>
      </c>
      <c r="M111" s="268">
        <f>VLOOKUP($B111,[1]EQ!$A$4:$I$3070,9,0)/100000</f>
        <v>0.57125000000000004</v>
      </c>
      <c r="N111" s="1"/>
      <c r="O111" s="1"/>
    </row>
    <row r="112" spans="1:15" ht="12.75" customHeight="1">
      <c r="A112" s="53">
        <v>103</v>
      </c>
      <c r="B112" s="419" t="s">
        <v>393</v>
      </c>
      <c r="C112" s="268">
        <f>VLOOKUP($B112,[1]EQ!$A104:$L5920,6,0)</f>
        <v>206.6</v>
      </c>
      <c r="D112" s="269">
        <f t="shared" si="7"/>
        <v>204.91666666666666</v>
      </c>
      <c r="E112" s="269">
        <f t="shared" si="8"/>
        <v>202.48333333333332</v>
      </c>
      <c r="F112" s="269">
        <f t="shared" si="9"/>
        <v>198.36666666666667</v>
      </c>
      <c r="G112" s="269">
        <f t="shared" si="10"/>
        <v>195.93333333333334</v>
      </c>
      <c r="H112" s="269">
        <f t="shared" si="11"/>
        <v>209.0333333333333</v>
      </c>
      <c r="I112" s="269">
        <f t="shared" si="12"/>
        <v>211.46666666666664</v>
      </c>
      <c r="J112" s="269">
        <f t="shared" si="13"/>
        <v>215.58333333333329</v>
      </c>
      <c r="K112" s="268">
        <f>VLOOKUP($B112,[1]EQ!$A104:$L5920,4,0)</f>
        <v>207.35</v>
      </c>
      <c r="L112" s="268">
        <f>VLOOKUP($B112,[1]EQ!$A104:$L5920,5,0)</f>
        <v>200.8</v>
      </c>
      <c r="M112" s="268">
        <f>VLOOKUP($B112,[1]EQ!$A$4:$I$3070,9,0)/100000</f>
        <v>30.346139999999998</v>
      </c>
      <c r="N112" s="1"/>
      <c r="O112" s="1"/>
    </row>
    <row r="113" spans="1:15" ht="12.75" customHeight="1">
      <c r="A113" s="53">
        <v>104</v>
      </c>
      <c r="B113" s="419" t="s">
        <v>394</v>
      </c>
      <c r="C113" s="268">
        <f>VLOOKUP($B113,[1]EQ!$A105:$L5921,6,0)</f>
        <v>163.1</v>
      </c>
      <c r="D113" s="269">
        <f t="shared" si="7"/>
        <v>162.28333333333333</v>
      </c>
      <c r="E113" s="269">
        <f t="shared" si="8"/>
        <v>160.81666666666666</v>
      </c>
      <c r="F113" s="269">
        <f t="shared" si="9"/>
        <v>158.53333333333333</v>
      </c>
      <c r="G113" s="269">
        <f t="shared" si="10"/>
        <v>157.06666666666666</v>
      </c>
      <c r="H113" s="269">
        <f t="shared" si="11"/>
        <v>164.56666666666666</v>
      </c>
      <c r="I113" s="269">
        <f t="shared" si="12"/>
        <v>166.0333333333333</v>
      </c>
      <c r="J113" s="269">
        <f t="shared" si="13"/>
        <v>168.31666666666666</v>
      </c>
      <c r="K113" s="268">
        <f>VLOOKUP($B113,[1]EQ!$A105:$L5921,4,0)</f>
        <v>163.75</v>
      </c>
      <c r="L113" s="268">
        <f>VLOOKUP($B113,[1]EQ!$A105:$L5921,5,0)</f>
        <v>160</v>
      </c>
      <c r="M113" s="268">
        <f>VLOOKUP($B113,[1]EQ!$A$4:$I$3070,9,0)/100000</f>
        <v>95.659139999999994</v>
      </c>
      <c r="N113" s="1"/>
      <c r="O113" s="1"/>
    </row>
    <row r="114" spans="1:15" ht="12.75" customHeight="1">
      <c r="A114" s="53">
        <v>105</v>
      </c>
      <c r="B114" s="419" t="s">
        <v>130</v>
      </c>
      <c r="C114" s="268">
        <f>VLOOKUP($B114,[1]EQ!$A106:$L5922,6,0)</f>
        <v>314.95</v>
      </c>
      <c r="D114" s="269">
        <f t="shared" si="7"/>
        <v>314.5333333333333</v>
      </c>
      <c r="E114" s="269">
        <f t="shared" si="8"/>
        <v>312.61666666666662</v>
      </c>
      <c r="F114" s="269">
        <f t="shared" si="9"/>
        <v>310.2833333333333</v>
      </c>
      <c r="G114" s="269">
        <f t="shared" si="10"/>
        <v>308.36666666666662</v>
      </c>
      <c r="H114" s="269">
        <f t="shared" si="11"/>
        <v>316.86666666666662</v>
      </c>
      <c r="I114" s="269">
        <f t="shared" si="12"/>
        <v>318.78333333333336</v>
      </c>
      <c r="J114" s="269">
        <f t="shared" si="13"/>
        <v>321.11666666666662</v>
      </c>
      <c r="K114" s="268">
        <f>VLOOKUP($B114,[1]EQ!$A106:$L5922,4,0)</f>
        <v>316.45</v>
      </c>
      <c r="L114" s="268">
        <f>VLOOKUP($B114,[1]EQ!$A106:$L5922,5,0)</f>
        <v>312.2</v>
      </c>
      <c r="M114" s="268">
        <f>VLOOKUP($B114,[1]EQ!$A$4:$I$3070,9,0)/100000</f>
        <v>26.829180000000001</v>
      </c>
      <c r="N114" s="1"/>
      <c r="O114" s="1"/>
    </row>
    <row r="115" spans="1:15" ht="12.75" customHeight="1">
      <c r="A115" s="53">
        <v>106</v>
      </c>
      <c r="B115" s="419" t="s">
        <v>135</v>
      </c>
      <c r="C115" s="268">
        <f>VLOOKUP($B115,[1]EQ!$A107:$L5923,6,0)</f>
        <v>72.650000000000006</v>
      </c>
      <c r="D115" s="269">
        <f t="shared" si="7"/>
        <v>72.516666666666666</v>
      </c>
      <c r="E115" s="269">
        <f t="shared" si="8"/>
        <v>72.083333333333329</v>
      </c>
      <c r="F115" s="269">
        <f t="shared" si="9"/>
        <v>71.516666666666666</v>
      </c>
      <c r="G115" s="269">
        <f t="shared" si="10"/>
        <v>71.083333333333329</v>
      </c>
      <c r="H115" s="269">
        <f t="shared" si="11"/>
        <v>73.083333333333329</v>
      </c>
      <c r="I115" s="269">
        <f t="shared" si="12"/>
        <v>73.516666666666666</v>
      </c>
      <c r="J115" s="269">
        <f t="shared" si="13"/>
        <v>74.083333333333329</v>
      </c>
      <c r="K115" s="268">
        <f>VLOOKUP($B115,[1]EQ!$A107:$L5923,4,0)</f>
        <v>72.95</v>
      </c>
      <c r="L115" s="268">
        <f>VLOOKUP($B115,[1]EQ!$A107:$L5923,5,0)</f>
        <v>71.95</v>
      </c>
      <c r="M115" s="268">
        <f>VLOOKUP($B115,[1]EQ!$A$4:$I$3070,9,0)/100000</f>
        <v>214.63828000000001</v>
      </c>
      <c r="N115" s="1"/>
      <c r="O115" s="1"/>
    </row>
    <row r="116" spans="1:15" ht="12.75" customHeight="1">
      <c r="A116" s="53">
        <v>107</v>
      </c>
      <c r="B116" s="419" t="s">
        <v>136</v>
      </c>
      <c r="C116" s="268">
        <f>VLOOKUP($B116,[1]EQ!$A108:$L5924,6,0)</f>
        <v>721.3</v>
      </c>
      <c r="D116" s="269">
        <f t="shared" si="7"/>
        <v>719.93333333333339</v>
      </c>
      <c r="E116" s="269">
        <f t="shared" si="8"/>
        <v>714.86666666666679</v>
      </c>
      <c r="F116" s="269">
        <f t="shared" si="9"/>
        <v>708.43333333333339</v>
      </c>
      <c r="G116" s="269">
        <f t="shared" si="10"/>
        <v>703.36666666666679</v>
      </c>
      <c r="H116" s="269">
        <f t="shared" si="11"/>
        <v>726.36666666666679</v>
      </c>
      <c r="I116" s="269">
        <f t="shared" si="12"/>
        <v>731.43333333333339</v>
      </c>
      <c r="J116" s="269">
        <f t="shared" si="13"/>
        <v>737.86666666666679</v>
      </c>
      <c r="K116" s="268">
        <f>VLOOKUP($B116,[1]EQ!$A108:$L5924,4,0)</f>
        <v>725</v>
      </c>
      <c r="L116" s="268">
        <f>VLOOKUP($B116,[1]EQ!$A108:$L5924,5,0)</f>
        <v>713.5</v>
      </c>
      <c r="M116" s="268">
        <f>VLOOKUP($B116,[1]EQ!$A$4:$I$3070,9,0)/100000</f>
        <v>23.18918</v>
      </c>
      <c r="N116" s="1"/>
      <c r="O116" s="1"/>
    </row>
    <row r="117" spans="1:15" ht="12.75" customHeight="1">
      <c r="A117" s="53">
        <v>108</v>
      </c>
      <c r="B117" s="419" t="s">
        <v>129</v>
      </c>
      <c r="C117" s="268">
        <f>VLOOKUP($B117,[1]EQ!$A109:$L5925,6,0)</f>
        <v>431.2</v>
      </c>
      <c r="D117" s="269">
        <f t="shared" si="7"/>
        <v>429.10000000000008</v>
      </c>
      <c r="E117" s="269">
        <f t="shared" si="8"/>
        <v>423.20000000000016</v>
      </c>
      <c r="F117" s="269">
        <f t="shared" si="9"/>
        <v>415.2000000000001</v>
      </c>
      <c r="G117" s="269">
        <f t="shared" si="10"/>
        <v>409.30000000000018</v>
      </c>
      <c r="H117" s="269">
        <f t="shared" si="11"/>
        <v>437.10000000000014</v>
      </c>
      <c r="I117" s="269">
        <f t="shared" si="12"/>
        <v>443.00000000000011</v>
      </c>
      <c r="J117" s="269">
        <f t="shared" si="13"/>
        <v>451.00000000000011</v>
      </c>
      <c r="K117" s="268">
        <f>VLOOKUP($B117,[1]EQ!$A109:$L5925,4,0)</f>
        <v>435</v>
      </c>
      <c r="L117" s="268">
        <f>VLOOKUP($B117,[1]EQ!$A109:$L5925,5,0)</f>
        <v>421.1</v>
      </c>
      <c r="M117" s="268">
        <f>VLOOKUP($B117,[1]EQ!$A$4:$I$3070,9,0)/100000</f>
        <v>39.753929999999997</v>
      </c>
      <c r="N117" s="1"/>
      <c r="O117" s="1"/>
    </row>
    <row r="118" spans="1:15" ht="12.75" customHeight="1">
      <c r="A118" s="53">
        <v>109</v>
      </c>
      <c r="B118" s="419" t="s">
        <v>133</v>
      </c>
      <c r="C118" s="268">
        <f>VLOOKUP($B118,[1]EQ!$A110:$L5926,6,0)</f>
        <v>204.8</v>
      </c>
      <c r="D118" s="269">
        <f t="shared" si="7"/>
        <v>205.18333333333331</v>
      </c>
      <c r="E118" s="269">
        <f t="shared" si="8"/>
        <v>203.56666666666661</v>
      </c>
      <c r="F118" s="269">
        <f t="shared" si="9"/>
        <v>202.33333333333329</v>
      </c>
      <c r="G118" s="269">
        <f t="shared" si="10"/>
        <v>200.71666666666658</v>
      </c>
      <c r="H118" s="269">
        <f t="shared" si="11"/>
        <v>206.41666666666663</v>
      </c>
      <c r="I118" s="269">
        <f t="shared" si="12"/>
        <v>208.03333333333336</v>
      </c>
      <c r="J118" s="269">
        <f t="shared" si="13"/>
        <v>209.26666666666665</v>
      </c>
      <c r="K118" s="268">
        <f>VLOOKUP($B118,[1]EQ!$A110:$L5926,4,0)</f>
        <v>206.8</v>
      </c>
      <c r="L118" s="268">
        <f>VLOOKUP($B118,[1]EQ!$A110:$L5926,5,0)</f>
        <v>203.95</v>
      </c>
      <c r="M118" s="268">
        <f>VLOOKUP($B118,[1]EQ!$A$4:$I$3070,9,0)/100000</f>
        <v>14.710330000000001</v>
      </c>
      <c r="N118" s="1"/>
      <c r="O118" s="1"/>
    </row>
    <row r="119" spans="1:15" ht="12.75" customHeight="1">
      <c r="A119" s="53">
        <v>110</v>
      </c>
      <c r="B119" s="419" t="s">
        <v>132</v>
      </c>
      <c r="C119" s="268">
        <f>VLOOKUP($B119,[1]EQ!$A111:$L5927,6,0)</f>
        <v>1136.8499999999999</v>
      </c>
      <c r="D119" s="269">
        <f t="shared" si="7"/>
        <v>1136.6166666666666</v>
      </c>
      <c r="E119" s="269">
        <f t="shared" si="8"/>
        <v>1128.2333333333331</v>
      </c>
      <c r="F119" s="269">
        <f t="shared" si="9"/>
        <v>1119.6166666666666</v>
      </c>
      <c r="G119" s="269">
        <f t="shared" si="10"/>
        <v>1111.2333333333331</v>
      </c>
      <c r="H119" s="269">
        <f t="shared" si="11"/>
        <v>1145.2333333333331</v>
      </c>
      <c r="I119" s="269">
        <f t="shared" si="12"/>
        <v>1153.6166666666668</v>
      </c>
      <c r="J119" s="269">
        <f t="shared" si="13"/>
        <v>1162.2333333333331</v>
      </c>
      <c r="K119" s="268">
        <f>VLOOKUP($B119,[1]EQ!$A111:$L5927,4,0)</f>
        <v>1145</v>
      </c>
      <c r="L119" s="268">
        <f>VLOOKUP($B119,[1]EQ!$A111:$L5927,5,0)</f>
        <v>1128</v>
      </c>
      <c r="M119" s="268">
        <f>VLOOKUP($B119,[1]EQ!$A$4:$I$3070,9,0)/100000</f>
        <v>19.18731</v>
      </c>
      <c r="N119" s="1"/>
      <c r="O119" s="1"/>
    </row>
    <row r="120" spans="1:15" ht="12.75" customHeight="1">
      <c r="A120" s="53">
        <v>111</v>
      </c>
      <c r="B120" s="419" t="s">
        <v>164</v>
      </c>
      <c r="C120" s="268">
        <f>VLOOKUP($B120,[1]EQ!$A112:$L5928,6,0)</f>
        <v>4305.6499999999996</v>
      </c>
      <c r="D120" s="269">
        <f t="shared" si="7"/>
        <v>4314.2333333333336</v>
      </c>
      <c r="E120" s="269">
        <f t="shared" si="8"/>
        <v>4280.4666666666672</v>
      </c>
      <c r="F120" s="269">
        <f t="shared" si="9"/>
        <v>4255.2833333333338</v>
      </c>
      <c r="G120" s="269">
        <f t="shared" si="10"/>
        <v>4221.5166666666673</v>
      </c>
      <c r="H120" s="269">
        <f t="shared" si="11"/>
        <v>4339.416666666667</v>
      </c>
      <c r="I120" s="269">
        <f t="shared" si="12"/>
        <v>4373.1833333333334</v>
      </c>
      <c r="J120" s="269">
        <f t="shared" si="13"/>
        <v>4398.3666666666668</v>
      </c>
      <c r="K120" s="268">
        <f>VLOOKUP($B120,[1]EQ!$A112:$L5928,4,0)</f>
        <v>4348</v>
      </c>
      <c r="L120" s="268">
        <f>VLOOKUP($B120,[1]EQ!$A112:$L5928,5,0)</f>
        <v>4289.05</v>
      </c>
      <c r="M120" s="268">
        <f>VLOOKUP($B120,[1]EQ!$A$4:$I$3070,9,0)/100000</f>
        <v>2.60093</v>
      </c>
      <c r="N120" s="1"/>
      <c r="O120" s="1"/>
    </row>
    <row r="121" spans="1:15" ht="12.75" customHeight="1">
      <c r="A121" s="53">
        <v>112</v>
      </c>
      <c r="B121" s="419" t="s">
        <v>134</v>
      </c>
      <c r="C121" s="268">
        <f>VLOOKUP($B121,[1]EQ!$A113:$L5929,6,0)</f>
        <v>1536.2</v>
      </c>
      <c r="D121" s="269">
        <f t="shared" si="7"/>
        <v>1534.4166666666667</v>
      </c>
      <c r="E121" s="269">
        <f t="shared" si="8"/>
        <v>1522.9333333333334</v>
      </c>
      <c r="F121" s="269">
        <f t="shared" si="9"/>
        <v>1509.6666666666667</v>
      </c>
      <c r="G121" s="269">
        <f t="shared" si="10"/>
        <v>1498.1833333333334</v>
      </c>
      <c r="H121" s="269">
        <f t="shared" si="11"/>
        <v>1547.6833333333334</v>
      </c>
      <c r="I121" s="269">
        <f t="shared" si="12"/>
        <v>1559.1666666666665</v>
      </c>
      <c r="J121" s="269">
        <f t="shared" si="13"/>
        <v>1572.4333333333334</v>
      </c>
      <c r="K121" s="268">
        <f>VLOOKUP($B121,[1]EQ!$A113:$L5929,4,0)</f>
        <v>1545.9</v>
      </c>
      <c r="L121" s="268">
        <f>VLOOKUP($B121,[1]EQ!$A113:$L5929,5,0)</f>
        <v>1521.15</v>
      </c>
      <c r="M121" s="268">
        <f>VLOOKUP($B121,[1]EQ!$A$4:$I$3070,9,0)/100000</f>
        <v>54.948189999999997</v>
      </c>
      <c r="N121" s="1"/>
      <c r="O121" s="1"/>
    </row>
    <row r="122" spans="1:15" ht="12.75" customHeight="1">
      <c r="A122" s="53">
        <v>113</v>
      </c>
      <c r="B122" s="419" t="s">
        <v>131</v>
      </c>
      <c r="C122" s="268">
        <f>VLOOKUP($B122,[1]EQ!$A114:$L5930,6,0)</f>
        <v>1927.25</v>
      </c>
      <c r="D122" s="269">
        <f t="shared" si="7"/>
        <v>1932.0833333333333</v>
      </c>
      <c r="E122" s="269">
        <f t="shared" si="8"/>
        <v>1914.0666666666666</v>
      </c>
      <c r="F122" s="269">
        <f t="shared" si="9"/>
        <v>1900.8833333333334</v>
      </c>
      <c r="G122" s="269">
        <f t="shared" si="10"/>
        <v>1882.8666666666668</v>
      </c>
      <c r="H122" s="269">
        <f t="shared" si="11"/>
        <v>1945.2666666666664</v>
      </c>
      <c r="I122" s="269">
        <f t="shared" si="12"/>
        <v>1963.2833333333333</v>
      </c>
      <c r="J122" s="269">
        <f t="shared" si="13"/>
        <v>1976.4666666666662</v>
      </c>
      <c r="K122" s="268">
        <f>VLOOKUP($B122,[1]EQ!$A114:$L5930,4,0)</f>
        <v>1950.1</v>
      </c>
      <c r="L122" s="268">
        <f>VLOOKUP($B122,[1]EQ!$A114:$L5930,5,0)</f>
        <v>1918.9</v>
      </c>
      <c r="M122" s="268">
        <f>VLOOKUP($B122,[1]EQ!$A$4:$I$3070,9,0)/100000</f>
        <v>6.3590799999999996</v>
      </c>
      <c r="N122" s="1"/>
      <c r="O122" s="1"/>
    </row>
    <row r="123" spans="1:15" ht="12.75" customHeight="1">
      <c r="A123" s="53">
        <v>114</v>
      </c>
      <c r="B123" s="419" t="s">
        <v>264</v>
      </c>
      <c r="C123" s="268">
        <f>VLOOKUP($B123,[1]EQ!$A115:$L5931,6,0)</f>
        <v>875</v>
      </c>
      <c r="D123" s="269">
        <f t="shared" si="7"/>
        <v>877.4</v>
      </c>
      <c r="E123" s="269">
        <f t="shared" si="8"/>
        <v>869.8</v>
      </c>
      <c r="F123" s="269">
        <f t="shared" si="9"/>
        <v>864.6</v>
      </c>
      <c r="G123" s="269">
        <f t="shared" si="10"/>
        <v>857</v>
      </c>
      <c r="H123" s="269">
        <f t="shared" si="11"/>
        <v>882.59999999999991</v>
      </c>
      <c r="I123" s="269">
        <f t="shared" si="12"/>
        <v>890.2</v>
      </c>
      <c r="J123" s="269">
        <f t="shared" si="13"/>
        <v>895.39999999999986</v>
      </c>
      <c r="K123" s="268">
        <f>VLOOKUP($B123,[1]EQ!$A115:$L5931,4,0)</f>
        <v>885</v>
      </c>
      <c r="L123" s="268">
        <f>VLOOKUP($B123,[1]EQ!$A115:$L5931,5,0)</f>
        <v>872.2</v>
      </c>
      <c r="M123" s="268">
        <f>VLOOKUP($B123,[1]EQ!$A$4:$I$3070,9,0)/100000</f>
        <v>2.96143</v>
      </c>
      <c r="N123" s="1"/>
      <c r="O123" s="1"/>
    </row>
    <row r="124" spans="1:15" ht="12.75" customHeight="1">
      <c r="A124" s="53">
        <v>115</v>
      </c>
      <c r="B124" s="419" t="s">
        <v>265</v>
      </c>
      <c r="C124" s="268">
        <f>VLOOKUP($B124,[1]EQ!$A116:$L5932,6,0)</f>
        <v>348.7</v>
      </c>
      <c r="D124" s="269">
        <f t="shared" si="7"/>
        <v>350.5333333333333</v>
      </c>
      <c r="E124" s="269">
        <f t="shared" si="8"/>
        <v>346.16666666666663</v>
      </c>
      <c r="F124" s="269">
        <f t="shared" si="9"/>
        <v>343.63333333333333</v>
      </c>
      <c r="G124" s="269">
        <f t="shared" si="10"/>
        <v>339.26666666666665</v>
      </c>
      <c r="H124" s="269">
        <f t="shared" si="11"/>
        <v>353.06666666666661</v>
      </c>
      <c r="I124" s="269">
        <f t="shared" si="12"/>
        <v>357.43333333333328</v>
      </c>
      <c r="J124" s="269">
        <f t="shared" si="13"/>
        <v>359.96666666666658</v>
      </c>
      <c r="K124" s="268">
        <f>VLOOKUP($B124,[1]EQ!$A116:$L5932,4,0)</f>
        <v>354.9</v>
      </c>
      <c r="L124" s="268">
        <f>VLOOKUP($B124,[1]EQ!$A116:$L5932,5,0)</f>
        <v>348</v>
      </c>
      <c r="M124" s="268">
        <f>VLOOKUP($B124,[1]EQ!$A$4:$I$3070,9,0)/100000</f>
        <v>7.8555200000000003</v>
      </c>
      <c r="N124" s="1"/>
      <c r="O124" s="1"/>
    </row>
    <row r="125" spans="1:15" ht="12.75" customHeight="1">
      <c r="A125" s="53">
        <v>116</v>
      </c>
      <c r="B125" s="419" t="s">
        <v>139</v>
      </c>
      <c r="C125" s="268">
        <f>VLOOKUP($B125,[1]EQ!$A117:$L5933,6,0)</f>
        <v>686.55</v>
      </c>
      <c r="D125" s="269">
        <f t="shared" si="7"/>
        <v>687.46666666666658</v>
      </c>
      <c r="E125" s="269">
        <f t="shared" si="8"/>
        <v>680.53333333333319</v>
      </c>
      <c r="F125" s="269">
        <f t="shared" si="9"/>
        <v>674.51666666666665</v>
      </c>
      <c r="G125" s="269">
        <f t="shared" si="10"/>
        <v>667.58333333333326</v>
      </c>
      <c r="H125" s="269">
        <f t="shared" si="11"/>
        <v>693.48333333333312</v>
      </c>
      <c r="I125" s="269">
        <f t="shared" si="12"/>
        <v>700.41666666666652</v>
      </c>
      <c r="J125" s="269">
        <f t="shared" si="13"/>
        <v>706.43333333333305</v>
      </c>
      <c r="K125" s="268">
        <f>VLOOKUP($B125,[1]EQ!$A117:$L5933,4,0)</f>
        <v>694.4</v>
      </c>
      <c r="L125" s="268">
        <f>VLOOKUP($B125,[1]EQ!$A117:$L5933,5,0)</f>
        <v>681.45</v>
      </c>
      <c r="M125" s="268">
        <f>VLOOKUP($B125,[1]EQ!$A$4:$I$3070,9,0)/100000</f>
        <v>25.822399999999998</v>
      </c>
      <c r="N125" s="1"/>
      <c r="O125" s="1"/>
    </row>
    <row r="126" spans="1:15" ht="12.75" customHeight="1">
      <c r="A126" s="53">
        <v>117</v>
      </c>
      <c r="B126" s="419" t="s">
        <v>138</v>
      </c>
      <c r="C126" s="268">
        <f>VLOOKUP($B126,[1]EQ!$A118:$L5934,6,0)</f>
        <v>441.45</v>
      </c>
      <c r="D126" s="269">
        <f t="shared" si="7"/>
        <v>439.05</v>
      </c>
      <c r="E126" s="269">
        <f t="shared" si="8"/>
        <v>434.40000000000003</v>
      </c>
      <c r="F126" s="269">
        <f t="shared" si="9"/>
        <v>427.35</v>
      </c>
      <c r="G126" s="269">
        <f t="shared" si="10"/>
        <v>422.70000000000005</v>
      </c>
      <c r="H126" s="269">
        <f t="shared" si="11"/>
        <v>446.1</v>
      </c>
      <c r="I126" s="269">
        <f t="shared" si="12"/>
        <v>450.75</v>
      </c>
      <c r="J126" s="269">
        <f t="shared" si="13"/>
        <v>457.8</v>
      </c>
      <c r="K126" s="268">
        <f>VLOOKUP($B126,[1]EQ!$A118:$L5934,4,0)</f>
        <v>443.7</v>
      </c>
      <c r="L126" s="268">
        <f>VLOOKUP($B126,[1]EQ!$A118:$L5934,5,0)</f>
        <v>432</v>
      </c>
      <c r="M126" s="268">
        <f>VLOOKUP($B126,[1]EQ!$A$4:$I$3070,9,0)/100000</f>
        <v>27.753920000000001</v>
      </c>
      <c r="N126" s="1"/>
      <c r="O126" s="1"/>
    </row>
    <row r="127" spans="1:15" ht="12.75" customHeight="1">
      <c r="A127" s="53">
        <v>118</v>
      </c>
      <c r="B127" s="419" t="s">
        <v>140</v>
      </c>
      <c r="C127" s="268">
        <f>VLOOKUP($B127,[1]EQ!$A119:$L5935,6,0)</f>
        <v>625.15</v>
      </c>
      <c r="D127" s="269">
        <f t="shared" si="7"/>
        <v>619.45000000000005</v>
      </c>
      <c r="E127" s="269">
        <f t="shared" si="8"/>
        <v>610.90000000000009</v>
      </c>
      <c r="F127" s="269">
        <f t="shared" si="9"/>
        <v>596.65000000000009</v>
      </c>
      <c r="G127" s="269">
        <f t="shared" si="10"/>
        <v>588.10000000000014</v>
      </c>
      <c r="H127" s="269">
        <f t="shared" si="11"/>
        <v>633.70000000000005</v>
      </c>
      <c r="I127" s="269">
        <f t="shared" si="12"/>
        <v>642.25</v>
      </c>
      <c r="J127" s="269">
        <f t="shared" si="13"/>
        <v>656.5</v>
      </c>
      <c r="K127" s="268">
        <f>VLOOKUP($B127,[1]EQ!$A119:$L5935,4,0)</f>
        <v>628</v>
      </c>
      <c r="L127" s="268">
        <f>VLOOKUP($B127,[1]EQ!$A119:$L5935,5,0)</f>
        <v>605.20000000000005</v>
      </c>
      <c r="M127" s="268">
        <f>VLOOKUP($B127,[1]EQ!$A$4:$I$3070,9,0)/100000</f>
        <v>40.837110000000003</v>
      </c>
      <c r="N127" s="1"/>
      <c r="O127" s="1"/>
    </row>
    <row r="128" spans="1:15" ht="12.75" customHeight="1">
      <c r="A128" s="53">
        <v>119</v>
      </c>
      <c r="B128" s="419" t="s">
        <v>141</v>
      </c>
      <c r="C128" s="268">
        <f>VLOOKUP($B128,[1]EQ!$A120:$L5936,6,0)</f>
        <v>1924</v>
      </c>
      <c r="D128" s="269">
        <f t="shared" si="7"/>
        <v>1928.5833333333333</v>
      </c>
      <c r="E128" s="269">
        <f t="shared" si="8"/>
        <v>1913.1666666666665</v>
      </c>
      <c r="F128" s="269">
        <f t="shared" si="9"/>
        <v>1902.3333333333333</v>
      </c>
      <c r="G128" s="269">
        <f t="shared" si="10"/>
        <v>1886.9166666666665</v>
      </c>
      <c r="H128" s="269">
        <f t="shared" si="11"/>
        <v>1939.4166666666665</v>
      </c>
      <c r="I128" s="269">
        <f t="shared" si="12"/>
        <v>1954.833333333333</v>
      </c>
      <c r="J128" s="269">
        <f t="shared" si="13"/>
        <v>1965.6666666666665</v>
      </c>
      <c r="K128" s="268">
        <f>VLOOKUP($B128,[1]EQ!$A120:$L5936,4,0)</f>
        <v>1944</v>
      </c>
      <c r="L128" s="268">
        <f>VLOOKUP($B128,[1]EQ!$A120:$L5936,5,0)</f>
        <v>1917.75</v>
      </c>
      <c r="M128" s="268">
        <f>VLOOKUP($B128,[1]EQ!$A$4:$I$3070,9,0)/100000</f>
        <v>14.83681</v>
      </c>
      <c r="N128" s="1"/>
      <c r="O128" s="1"/>
    </row>
    <row r="129" spans="1:15" ht="12.75" customHeight="1">
      <c r="A129" s="53">
        <v>120</v>
      </c>
      <c r="B129" s="419" t="s">
        <v>142</v>
      </c>
      <c r="C129" s="268">
        <f>VLOOKUP($B129,[1]EQ!$A121:$L5937,6,0)</f>
        <v>80.650000000000006</v>
      </c>
      <c r="D129" s="269">
        <f t="shared" si="7"/>
        <v>80.516666666666666</v>
      </c>
      <c r="E129" s="269">
        <f t="shared" si="8"/>
        <v>79.633333333333326</v>
      </c>
      <c r="F129" s="269">
        <f t="shared" si="9"/>
        <v>78.61666666666666</v>
      </c>
      <c r="G129" s="269">
        <f t="shared" si="10"/>
        <v>77.73333333333332</v>
      </c>
      <c r="H129" s="269">
        <f t="shared" si="11"/>
        <v>81.533333333333331</v>
      </c>
      <c r="I129" s="269">
        <f t="shared" si="12"/>
        <v>82.416666666666686</v>
      </c>
      <c r="J129" s="269">
        <f t="shared" si="13"/>
        <v>83.433333333333337</v>
      </c>
      <c r="K129" s="268">
        <f>VLOOKUP($B129,[1]EQ!$A121:$L5937,4,0)</f>
        <v>81.400000000000006</v>
      </c>
      <c r="L129" s="268">
        <f>VLOOKUP($B129,[1]EQ!$A121:$L5937,5,0)</f>
        <v>79.5</v>
      </c>
      <c r="M129" s="268">
        <f>VLOOKUP($B129,[1]EQ!$A$4:$I$3070,9,0)/100000</f>
        <v>45.36036</v>
      </c>
      <c r="N129" s="1"/>
      <c r="O129" s="1"/>
    </row>
    <row r="130" spans="1:15" ht="12.75" customHeight="1">
      <c r="A130" s="53">
        <v>121</v>
      </c>
      <c r="B130" s="419" t="s">
        <v>147</v>
      </c>
      <c r="C130" s="268">
        <f>VLOOKUP($B130,[1]EQ!$A122:$L5938,6,0)</f>
        <v>3824.25</v>
      </c>
      <c r="D130" s="269">
        <f t="shared" si="7"/>
        <v>3811.4166666666665</v>
      </c>
      <c r="E130" s="269">
        <f t="shared" si="8"/>
        <v>3782.833333333333</v>
      </c>
      <c r="F130" s="269">
        <f t="shared" si="9"/>
        <v>3741.4166666666665</v>
      </c>
      <c r="G130" s="269">
        <f t="shared" si="10"/>
        <v>3712.833333333333</v>
      </c>
      <c r="H130" s="269">
        <f t="shared" si="11"/>
        <v>3852.833333333333</v>
      </c>
      <c r="I130" s="269">
        <f t="shared" si="12"/>
        <v>3881.4166666666661</v>
      </c>
      <c r="J130" s="269">
        <f t="shared" si="13"/>
        <v>3922.833333333333</v>
      </c>
      <c r="K130" s="268">
        <f>VLOOKUP($B130,[1]EQ!$A122:$L5938,4,0)</f>
        <v>3840</v>
      </c>
      <c r="L130" s="268">
        <f>VLOOKUP($B130,[1]EQ!$A122:$L5938,5,0)</f>
        <v>3770</v>
      </c>
      <c r="M130" s="268">
        <f>VLOOKUP($B130,[1]EQ!$A$4:$I$3070,9,0)/100000</f>
        <v>5.3290899999999999</v>
      </c>
      <c r="N130" s="1"/>
      <c r="O130" s="1"/>
    </row>
    <row r="131" spans="1:15" ht="12.75" customHeight="1">
      <c r="A131" s="53">
        <v>122</v>
      </c>
      <c r="B131" s="419" t="s">
        <v>144</v>
      </c>
      <c r="C131" s="268">
        <f>VLOOKUP($B131,[1]EQ!$A123:$L5939,6,0)</f>
        <v>437.55</v>
      </c>
      <c r="D131" s="269">
        <f t="shared" si="7"/>
        <v>438.43333333333334</v>
      </c>
      <c r="E131" s="269">
        <f t="shared" si="8"/>
        <v>435.61666666666667</v>
      </c>
      <c r="F131" s="269">
        <f t="shared" si="9"/>
        <v>433.68333333333334</v>
      </c>
      <c r="G131" s="269">
        <f t="shared" si="10"/>
        <v>430.86666666666667</v>
      </c>
      <c r="H131" s="269">
        <f t="shared" si="11"/>
        <v>440.36666666666667</v>
      </c>
      <c r="I131" s="269">
        <f t="shared" si="12"/>
        <v>443.18333333333339</v>
      </c>
      <c r="J131" s="269">
        <f t="shared" si="13"/>
        <v>445.11666666666667</v>
      </c>
      <c r="K131" s="268">
        <f>VLOOKUP($B131,[1]EQ!$A123:$L5939,4,0)</f>
        <v>441.25</v>
      </c>
      <c r="L131" s="268">
        <f>VLOOKUP($B131,[1]EQ!$A123:$L5939,5,0)</f>
        <v>436.5</v>
      </c>
      <c r="M131" s="268">
        <f>VLOOKUP($B131,[1]EQ!$A$4:$I$3070,9,0)/100000</f>
        <v>12.87799</v>
      </c>
      <c r="N131" s="1"/>
      <c r="O131" s="1"/>
    </row>
    <row r="132" spans="1:15" ht="12.75" customHeight="1">
      <c r="A132" s="53">
        <v>123</v>
      </c>
      <c r="B132" s="419" t="s">
        <v>146</v>
      </c>
      <c r="C132" s="268">
        <f>VLOOKUP($B132,[1]EQ!$A124:$L5940,6,0)</f>
        <v>4812.1000000000004</v>
      </c>
      <c r="D132" s="269">
        <f t="shared" si="7"/>
        <v>4785.8833333333341</v>
      </c>
      <c r="E132" s="269">
        <f t="shared" si="8"/>
        <v>4733.7666666666682</v>
      </c>
      <c r="F132" s="269">
        <f t="shared" si="9"/>
        <v>4655.4333333333343</v>
      </c>
      <c r="G132" s="269">
        <f t="shared" si="10"/>
        <v>4603.3166666666684</v>
      </c>
      <c r="H132" s="269">
        <f t="shared" si="11"/>
        <v>4864.2166666666681</v>
      </c>
      <c r="I132" s="269">
        <f t="shared" si="12"/>
        <v>4916.3333333333348</v>
      </c>
      <c r="J132" s="269">
        <f t="shared" si="13"/>
        <v>4994.6666666666679</v>
      </c>
      <c r="K132" s="268">
        <f>VLOOKUP($B132,[1]EQ!$A124:$L5940,4,0)</f>
        <v>4838</v>
      </c>
      <c r="L132" s="268">
        <f>VLOOKUP($B132,[1]EQ!$A124:$L5940,5,0)</f>
        <v>4707.55</v>
      </c>
      <c r="M132" s="268">
        <f>VLOOKUP($B132,[1]EQ!$A$4:$I$3070,9,0)/100000</f>
        <v>7.5574500000000002</v>
      </c>
      <c r="N132" s="1"/>
      <c r="O132" s="1"/>
    </row>
    <row r="133" spans="1:15" ht="12.75" customHeight="1">
      <c r="A133" s="53">
        <v>124</v>
      </c>
      <c r="B133" s="419" t="s">
        <v>145</v>
      </c>
      <c r="C133" s="268">
        <f>VLOOKUP($B133,[1]EQ!$A125:$L5941,6,0)</f>
        <v>1961.9</v>
      </c>
      <c r="D133" s="269">
        <f t="shared" si="7"/>
        <v>1958.9333333333334</v>
      </c>
      <c r="E133" s="269">
        <f t="shared" si="8"/>
        <v>1950.8666666666668</v>
      </c>
      <c r="F133" s="269">
        <f t="shared" si="9"/>
        <v>1939.8333333333335</v>
      </c>
      <c r="G133" s="269">
        <f t="shared" si="10"/>
        <v>1931.7666666666669</v>
      </c>
      <c r="H133" s="269">
        <f t="shared" si="11"/>
        <v>1969.9666666666667</v>
      </c>
      <c r="I133" s="269">
        <f t="shared" si="12"/>
        <v>1978.0333333333333</v>
      </c>
      <c r="J133" s="269">
        <f t="shared" si="13"/>
        <v>1989.0666666666666</v>
      </c>
      <c r="K133" s="268">
        <f>VLOOKUP($B133,[1]EQ!$A125:$L5941,4,0)</f>
        <v>1967</v>
      </c>
      <c r="L133" s="268">
        <f>VLOOKUP($B133,[1]EQ!$A125:$L5941,5,0)</f>
        <v>1947.9</v>
      </c>
      <c r="M133" s="268">
        <f>VLOOKUP($B133,[1]EQ!$A$4:$I$3070,9,0)/100000</f>
        <v>7.9170800000000003</v>
      </c>
      <c r="N133" s="1"/>
      <c r="O133" s="1"/>
    </row>
    <row r="134" spans="1:15" ht="12.75" customHeight="1">
      <c r="A134" s="53">
        <v>125</v>
      </c>
      <c r="B134" s="419" t="s">
        <v>266</v>
      </c>
      <c r="C134" s="268">
        <f>VLOOKUP($B134,[1]EQ!$A126:$L5942,6,0)</f>
        <v>546.70000000000005</v>
      </c>
      <c r="D134" s="269">
        <f t="shared" si="7"/>
        <v>550.08333333333337</v>
      </c>
      <c r="E134" s="269">
        <f t="shared" si="8"/>
        <v>541.51666666666677</v>
      </c>
      <c r="F134" s="269">
        <f t="shared" si="9"/>
        <v>536.33333333333337</v>
      </c>
      <c r="G134" s="269">
        <f t="shared" si="10"/>
        <v>527.76666666666677</v>
      </c>
      <c r="H134" s="269">
        <f t="shared" si="11"/>
        <v>555.26666666666677</v>
      </c>
      <c r="I134" s="269">
        <f t="shared" si="12"/>
        <v>563.83333333333337</v>
      </c>
      <c r="J134" s="269">
        <f t="shared" si="13"/>
        <v>569.01666666666677</v>
      </c>
      <c r="K134" s="268">
        <f>VLOOKUP($B134,[1]EQ!$A126:$L5942,4,0)</f>
        <v>558.65</v>
      </c>
      <c r="L134" s="268">
        <f>VLOOKUP($B134,[1]EQ!$A126:$L5942,5,0)</f>
        <v>544.9</v>
      </c>
      <c r="M134" s="268">
        <f>VLOOKUP($B134,[1]EQ!$A$4:$I$3070,9,0)/100000</f>
        <v>11.225160000000001</v>
      </c>
      <c r="N134" s="1"/>
      <c r="O134" s="1"/>
    </row>
    <row r="135" spans="1:15" ht="12.75" customHeight="1">
      <c r="A135" s="53">
        <v>126</v>
      </c>
      <c r="B135" s="419" t="s">
        <v>148</v>
      </c>
      <c r="C135" s="268">
        <f>VLOOKUP($B135,[1]EQ!$A127:$L5943,6,0)</f>
        <v>671.65</v>
      </c>
      <c r="D135" s="269">
        <f t="shared" si="7"/>
        <v>671.36666666666667</v>
      </c>
      <c r="E135" s="269">
        <f t="shared" si="8"/>
        <v>667.93333333333339</v>
      </c>
      <c r="F135" s="269">
        <f t="shared" si="9"/>
        <v>664.2166666666667</v>
      </c>
      <c r="G135" s="269">
        <f t="shared" si="10"/>
        <v>660.78333333333342</v>
      </c>
      <c r="H135" s="269">
        <f t="shared" si="11"/>
        <v>675.08333333333337</v>
      </c>
      <c r="I135" s="269">
        <f t="shared" si="12"/>
        <v>678.51666666666654</v>
      </c>
      <c r="J135" s="269">
        <f t="shared" si="13"/>
        <v>682.23333333333335</v>
      </c>
      <c r="K135" s="268">
        <f>VLOOKUP($B135,[1]EQ!$A127:$L5943,4,0)</f>
        <v>674.8</v>
      </c>
      <c r="L135" s="268">
        <f>VLOOKUP($B135,[1]EQ!$A127:$L5943,5,0)</f>
        <v>667.65</v>
      </c>
      <c r="M135" s="268">
        <f>VLOOKUP($B135,[1]EQ!$A$4:$I$3070,9,0)/100000</f>
        <v>3.1599699999999999</v>
      </c>
      <c r="N135" s="1"/>
      <c r="O135" s="1"/>
    </row>
    <row r="136" spans="1:15" ht="12.75" customHeight="1">
      <c r="A136" s="53">
        <v>127</v>
      </c>
      <c r="B136" s="419" t="s">
        <v>160</v>
      </c>
      <c r="C136" s="268">
        <f>VLOOKUP($B136,[1]EQ!$A128:$L5944,6,0)</f>
        <v>85808.3</v>
      </c>
      <c r="D136" s="269">
        <f t="shared" si="7"/>
        <v>85319.433333333334</v>
      </c>
      <c r="E136" s="269">
        <f t="shared" si="8"/>
        <v>84738.866666666669</v>
      </c>
      <c r="F136" s="269">
        <f t="shared" si="9"/>
        <v>83669.433333333334</v>
      </c>
      <c r="G136" s="269">
        <f t="shared" si="10"/>
        <v>83088.866666666669</v>
      </c>
      <c r="H136" s="269">
        <f t="shared" si="11"/>
        <v>86388.866666666669</v>
      </c>
      <c r="I136" s="269">
        <f t="shared" si="12"/>
        <v>86969.433333333349</v>
      </c>
      <c r="J136" s="269">
        <f t="shared" si="13"/>
        <v>88038.866666666669</v>
      </c>
      <c r="K136" s="268">
        <f>VLOOKUP($B136,[1]EQ!$A128:$L5944,4,0)</f>
        <v>85900</v>
      </c>
      <c r="L136" s="268">
        <f>VLOOKUP($B136,[1]EQ!$A128:$L5944,5,0)</f>
        <v>84250</v>
      </c>
      <c r="M136" s="268">
        <f>VLOOKUP($B136,[1]EQ!$A$4:$I$3070,9,0)/100000</f>
        <v>8.5680000000000006E-2</v>
      </c>
      <c r="N136" s="1"/>
      <c r="O136" s="1"/>
    </row>
    <row r="137" spans="1:15" ht="12.75" customHeight="1">
      <c r="A137" s="53">
        <v>128</v>
      </c>
      <c r="B137" s="419" t="s">
        <v>150</v>
      </c>
      <c r="C137" s="268">
        <f>VLOOKUP($B137,[1]EQ!$A129:$L5945,6,0)</f>
        <v>225.45</v>
      </c>
      <c r="D137" s="269">
        <f t="shared" si="7"/>
        <v>225.21666666666667</v>
      </c>
      <c r="E137" s="269">
        <f t="shared" si="8"/>
        <v>223.58333333333334</v>
      </c>
      <c r="F137" s="269">
        <f t="shared" si="9"/>
        <v>221.71666666666667</v>
      </c>
      <c r="G137" s="269">
        <f t="shared" si="10"/>
        <v>220.08333333333334</v>
      </c>
      <c r="H137" s="269">
        <f t="shared" si="11"/>
        <v>227.08333333333334</v>
      </c>
      <c r="I137" s="269">
        <f t="shared" si="12"/>
        <v>228.71666666666667</v>
      </c>
      <c r="J137" s="269">
        <f t="shared" si="13"/>
        <v>230.58333333333334</v>
      </c>
      <c r="K137" s="268">
        <f>VLOOKUP($B137,[1]EQ!$A129:$L5945,4,0)</f>
        <v>226.85</v>
      </c>
      <c r="L137" s="268">
        <f>VLOOKUP($B137,[1]EQ!$A129:$L5945,5,0)</f>
        <v>223.35</v>
      </c>
      <c r="M137" s="268">
        <f>VLOOKUP($B137,[1]EQ!$A$4:$I$3070,9,0)/100000</f>
        <v>15.39151</v>
      </c>
      <c r="N137" s="1"/>
      <c r="O137" s="1"/>
    </row>
    <row r="138" spans="1:15" ht="12.75" customHeight="1">
      <c r="A138" s="53">
        <v>129</v>
      </c>
      <c r="B138" s="419" t="s">
        <v>149</v>
      </c>
      <c r="C138" s="268">
        <f>VLOOKUP($B138,[1]EQ!$A130:$L5946,6,0)</f>
        <v>1297.05</v>
      </c>
      <c r="D138" s="269">
        <f t="shared" si="7"/>
        <v>1302.55</v>
      </c>
      <c r="E138" s="269">
        <f t="shared" si="8"/>
        <v>1289.5</v>
      </c>
      <c r="F138" s="269">
        <f t="shared" si="9"/>
        <v>1281.95</v>
      </c>
      <c r="G138" s="269">
        <f t="shared" si="10"/>
        <v>1268.9000000000001</v>
      </c>
      <c r="H138" s="269">
        <f t="shared" si="11"/>
        <v>1310.0999999999999</v>
      </c>
      <c r="I138" s="269">
        <f t="shared" si="12"/>
        <v>1323.1499999999996</v>
      </c>
      <c r="J138" s="269">
        <f t="shared" si="13"/>
        <v>1330.6999999999998</v>
      </c>
      <c r="K138" s="268">
        <f>VLOOKUP($B138,[1]EQ!$A130:$L5946,4,0)</f>
        <v>1315.6</v>
      </c>
      <c r="L138" s="268">
        <f>VLOOKUP($B138,[1]EQ!$A130:$L5946,5,0)</f>
        <v>1295</v>
      </c>
      <c r="M138" s="268">
        <f>VLOOKUP($B138,[1]EQ!$A$4:$I$3070,9,0)/100000</f>
        <v>30.778870000000001</v>
      </c>
      <c r="N138" s="1"/>
      <c r="O138" s="1"/>
    </row>
    <row r="139" spans="1:15" ht="12.75" customHeight="1">
      <c r="A139" s="53">
        <v>130</v>
      </c>
      <c r="B139" s="419" t="s">
        <v>151</v>
      </c>
      <c r="C139" s="268">
        <f>VLOOKUP($B139,[1]EQ!$A131:$L5947,6,0)</f>
        <v>105.55</v>
      </c>
      <c r="D139" s="269">
        <f t="shared" ref="D139:D202" si="14">(C139+K139+L139)/3</f>
        <v>105.98333333333335</v>
      </c>
      <c r="E139" s="269">
        <f t="shared" ref="E139:E202" si="15">+(D139*2)-K139</f>
        <v>104.7166666666667</v>
      </c>
      <c r="F139" s="269">
        <f t="shared" ref="F139:F202" si="16">+D139-K139+L139</f>
        <v>103.88333333333335</v>
      </c>
      <c r="G139" s="269">
        <f t="shared" ref="G139:G202" si="17">L139-2*(K139-D139)</f>
        <v>102.6166666666667</v>
      </c>
      <c r="H139" s="269">
        <f t="shared" ref="H139:H202" si="18">(D139*2)-L139</f>
        <v>106.81666666666669</v>
      </c>
      <c r="I139" s="269">
        <f t="shared" ref="I139:I202" si="19">+D139+K139-L139</f>
        <v>108.08333333333334</v>
      </c>
      <c r="J139" s="269">
        <f t="shared" ref="J139:J202" si="20">K139+2*(D139-L139)</f>
        <v>108.91666666666669</v>
      </c>
      <c r="K139" s="268">
        <f>VLOOKUP($B139,[1]EQ!$A131:$L5947,4,0)</f>
        <v>107.25</v>
      </c>
      <c r="L139" s="268">
        <f>VLOOKUP($B139,[1]EQ!$A131:$L5947,5,0)</f>
        <v>105.15</v>
      </c>
      <c r="M139" s="268">
        <f>VLOOKUP($B139,[1]EQ!$A$4:$I$3070,9,0)/100000</f>
        <v>49.393039999999999</v>
      </c>
      <c r="N139" s="1"/>
      <c r="O139" s="1"/>
    </row>
    <row r="140" spans="1:15" ht="12.75" customHeight="1">
      <c r="A140" s="53">
        <v>131</v>
      </c>
      <c r="B140" s="419" t="s">
        <v>152</v>
      </c>
      <c r="C140" s="268">
        <f>VLOOKUP($B140,[1]EQ!$A132:$L5948,6,0)</f>
        <v>522.29999999999995</v>
      </c>
      <c r="D140" s="269">
        <f t="shared" si="14"/>
        <v>523.0333333333333</v>
      </c>
      <c r="E140" s="269">
        <f t="shared" si="15"/>
        <v>520.26666666666665</v>
      </c>
      <c r="F140" s="269">
        <f t="shared" si="16"/>
        <v>518.23333333333335</v>
      </c>
      <c r="G140" s="269">
        <f t="shared" si="17"/>
        <v>515.4666666666667</v>
      </c>
      <c r="H140" s="269">
        <f t="shared" si="18"/>
        <v>525.06666666666661</v>
      </c>
      <c r="I140" s="269">
        <f t="shared" si="19"/>
        <v>527.83333333333326</v>
      </c>
      <c r="J140" s="269">
        <f t="shared" si="20"/>
        <v>529.86666666666656</v>
      </c>
      <c r="K140" s="268">
        <f>VLOOKUP($B140,[1]EQ!$A132:$L5948,4,0)</f>
        <v>525.79999999999995</v>
      </c>
      <c r="L140" s="268">
        <f>VLOOKUP($B140,[1]EQ!$A132:$L5948,5,0)</f>
        <v>521</v>
      </c>
      <c r="M140" s="268">
        <f>VLOOKUP($B140,[1]EQ!$A$4:$I$3070,9,0)/100000</f>
        <v>4.8783700000000003</v>
      </c>
      <c r="N140" s="1"/>
      <c r="O140" s="1"/>
    </row>
    <row r="141" spans="1:15" ht="12.75" customHeight="1">
      <c r="A141" s="53">
        <v>132</v>
      </c>
      <c r="B141" s="419" t="s">
        <v>153</v>
      </c>
      <c r="C141" s="268">
        <f>VLOOKUP($B141,[1]EQ!$A133:$L5949,6,0)</f>
        <v>8927.65</v>
      </c>
      <c r="D141" s="269">
        <f t="shared" si="14"/>
        <v>8947.9833333333318</v>
      </c>
      <c r="E141" s="269">
        <f t="shared" si="15"/>
        <v>8883.6666666666642</v>
      </c>
      <c r="F141" s="269">
        <f t="shared" si="16"/>
        <v>8839.6833333333325</v>
      </c>
      <c r="G141" s="269">
        <f t="shared" si="17"/>
        <v>8775.366666666665</v>
      </c>
      <c r="H141" s="269">
        <f t="shared" si="18"/>
        <v>8991.9666666666635</v>
      </c>
      <c r="I141" s="269">
        <f t="shared" si="19"/>
        <v>9056.2833333333328</v>
      </c>
      <c r="J141" s="269">
        <f t="shared" si="20"/>
        <v>9100.2666666666628</v>
      </c>
      <c r="K141" s="268">
        <f>VLOOKUP($B141,[1]EQ!$A133:$L5949,4,0)</f>
        <v>9012.2999999999993</v>
      </c>
      <c r="L141" s="268">
        <f>VLOOKUP($B141,[1]EQ!$A133:$L5949,5,0)</f>
        <v>8904</v>
      </c>
      <c r="M141" s="268">
        <f>VLOOKUP($B141,[1]EQ!$A$4:$I$3070,9,0)/100000</f>
        <v>3.8364099999999999</v>
      </c>
      <c r="N141" s="1"/>
      <c r="O141" s="1"/>
    </row>
    <row r="142" spans="1:15" ht="12.75" customHeight="1">
      <c r="A142" s="53">
        <v>133</v>
      </c>
      <c r="B142" s="419" t="s">
        <v>156</v>
      </c>
      <c r="C142" s="268">
        <f>VLOOKUP($B142,[1]EQ!$A134:$L5950,6,0)</f>
        <v>786.95</v>
      </c>
      <c r="D142" s="269">
        <f t="shared" si="14"/>
        <v>791.9666666666667</v>
      </c>
      <c r="E142" s="269">
        <f t="shared" si="15"/>
        <v>778.98333333333335</v>
      </c>
      <c r="F142" s="269">
        <f t="shared" si="16"/>
        <v>771.01666666666665</v>
      </c>
      <c r="G142" s="269">
        <f t="shared" si="17"/>
        <v>758.0333333333333</v>
      </c>
      <c r="H142" s="269">
        <f t="shared" si="18"/>
        <v>799.93333333333339</v>
      </c>
      <c r="I142" s="269">
        <f t="shared" si="19"/>
        <v>812.91666666666674</v>
      </c>
      <c r="J142" s="269">
        <f t="shared" si="20"/>
        <v>820.88333333333344</v>
      </c>
      <c r="K142" s="268">
        <f>VLOOKUP($B142,[1]EQ!$A134:$L5950,4,0)</f>
        <v>804.95</v>
      </c>
      <c r="L142" s="268">
        <f>VLOOKUP($B142,[1]EQ!$A134:$L5950,5,0)</f>
        <v>784</v>
      </c>
      <c r="M142" s="268">
        <f>VLOOKUP($B142,[1]EQ!$A$4:$I$3070,9,0)/100000</f>
        <v>6.0396099999999997</v>
      </c>
      <c r="N142" s="1"/>
      <c r="O142" s="1"/>
    </row>
    <row r="143" spans="1:15" ht="12.75" customHeight="1">
      <c r="A143" s="53">
        <v>134</v>
      </c>
      <c r="B143" s="419" t="s">
        <v>429</v>
      </c>
      <c r="C143" s="268">
        <f>VLOOKUP($B143,[1]EQ!$A135:$L5951,6,0)</f>
        <v>422.25</v>
      </c>
      <c r="D143" s="269">
        <f t="shared" si="14"/>
        <v>420.81666666666666</v>
      </c>
      <c r="E143" s="269">
        <f t="shared" si="15"/>
        <v>414.63333333333333</v>
      </c>
      <c r="F143" s="269">
        <f t="shared" si="16"/>
        <v>407.01666666666665</v>
      </c>
      <c r="G143" s="269">
        <f t="shared" si="17"/>
        <v>400.83333333333331</v>
      </c>
      <c r="H143" s="269">
        <f t="shared" si="18"/>
        <v>428.43333333333334</v>
      </c>
      <c r="I143" s="269">
        <f t="shared" si="19"/>
        <v>434.61666666666662</v>
      </c>
      <c r="J143" s="269">
        <f t="shared" si="20"/>
        <v>442.23333333333335</v>
      </c>
      <c r="K143" s="268">
        <f>VLOOKUP($B143,[1]EQ!$A135:$L5951,4,0)</f>
        <v>427</v>
      </c>
      <c r="L143" s="268">
        <f>VLOOKUP($B143,[1]EQ!$A135:$L5951,5,0)</f>
        <v>413.2</v>
      </c>
      <c r="M143" s="268">
        <f>VLOOKUP($B143,[1]EQ!$A$4:$I$3070,9,0)/100000</f>
        <v>28.02046</v>
      </c>
      <c r="N143" s="1"/>
      <c r="O143" s="1"/>
    </row>
    <row r="144" spans="1:15" ht="12.75" customHeight="1">
      <c r="A144" s="53">
        <v>135</v>
      </c>
      <c r="B144" s="419" t="s">
        <v>155</v>
      </c>
      <c r="C144" s="268">
        <f>VLOOKUP($B144,[1]EQ!$A136:$L5952,6,0)</f>
        <v>1499.55</v>
      </c>
      <c r="D144" s="269">
        <f t="shared" si="14"/>
        <v>1492.6833333333334</v>
      </c>
      <c r="E144" s="269">
        <f t="shared" si="15"/>
        <v>1480.9166666666667</v>
      </c>
      <c r="F144" s="269">
        <f t="shared" si="16"/>
        <v>1462.2833333333333</v>
      </c>
      <c r="G144" s="269">
        <f t="shared" si="17"/>
        <v>1450.5166666666667</v>
      </c>
      <c r="H144" s="269">
        <f t="shared" si="18"/>
        <v>1511.3166666666668</v>
      </c>
      <c r="I144" s="269">
        <f t="shared" si="19"/>
        <v>1523.0833333333333</v>
      </c>
      <c r="J144" s="269">
        <f t="shared" si="20"/>
        <v>1541.7166666666669</v>
      </c>
      <c r="K144" s="268">
        <f>VLOOKUP($B144,[1]EQ!$A136:$L5952,4,0)</f>
        <v>1504.45</v>
      </c>
      <c r="L144" s="268">
        <f>VLOOKUP($B144,[1]EQ!$A136:$L5952,5,0)</f>
        <v>1474.05</v>
      </c>
      <c r="M144" s="268">
        <f>VLOOKUP($B144,[1]EQ!$A$4:$I$3070,9,0)/100000</f>
        <v>2.3287200000000001</v>
      </c>
      <c r="N144" s="1"/>
      <c r="O144" s="1"/>
    </row>
    <row r="145" spans="1:15" ht="12.75" customHeight="1">
      <c r="A145" s="53">
        <v>136</v>
      </c>
      <c r="B145" s="419" t="s">
        <v>158</v>
      </c>
      <c r="C145" s="268">
        <f>VLOOKUP($B145,[1]EQ!$A137:$L5953,6,0)</f>
        <v>3392.45</v>
      </c>
      <c r="D145" s="269">
        <f t="shared" si="14"/>
        <v>3376.7333333333336</v>
      </c>
      <c r="E145" s="269">
        <f t="shared" si="15"/>
        <v>3344.7166666666672</v>
      </c>
      <c r="F145" s="269">
        <f t="shared" si="16"/>
        <v>3296.9833333333336</v>
      </c>
      <c r="G145" s="269">
        <f t="shared" si="17"/>
        <v>3264.9666666666672</v>
      </c>
      <c r="H145" s="269">
        <f t="shared" si="18"/>
        <v>3424.4666666666672</v>
      </c>
      <c r="I145" s="269">
        <f t="shared" si="19"/>
        <v>3456.4833333333336</v>
      </c>
      <c r="J145" s="269">
        <f t="shared" si="20"/>
        <v>3504.2166666666672</v>
      </c>
      <c r="K145" s="268">
        <f>VLOOKUP($B145,[1]EQ!$A137:$L5953,4,0)</f>
        <v>3408.75</v>
      </c>
      <c r="L145" s="268">
        <f>VLOOKUP($B145,[1]EQ!$A137:$L5953,5,0)</f>
        <v>3329</v>
      </c>
      <c r="M145" s="268">
        <f>VLOOKUP($B145,[1]EQ!$A$4:$I$3070,9,0)/100000</f>
        <v>6.9638799999999996</v>
      </c>
      <c r="N145" s="1"/>
      <c r="O145" s="1"/>
    </row>
    <row r="146" spans="1:15" ht="12.75" customHeight="1">
      <c r="A146" s="53">
        <v>137</v>
      </c>
      <c r="B146" s="419" t="s">
        <v>159</v>
      </c>
      <c r="C146" s="268">
        <f>VLOOKUP($B146,[1]EQ!$A138:$L5954,6,0)</f>
        <v>2160.6</v>
      </c>
      <c r="D146" s="269">
        <f t="shared" si="14"/>
        <v>2160.2000000000003</v>
      </c>
      <c r="E146" s="269">
        <f t="shared" si="15"/>
        <v>2141.5500000000006</v>
      </c>
      <c r="F146" s="269">
        <f t="shared" si="16"/>
        <v>2122.5000000000005</v>
      </c>
      <c r="G146" s="269">
        <f t="shared" si="17"/>
        <v>2103.8500000000008</v>
      </c>
      <c r="H146" s="269">
        <f t="shared" si="18"/>
        <v>2179.2500000000005</v>
      </c>
      <c r="I146" s="269">
        <f t="shared" si="19"/>
        <v>2197.9</v>
      </c>
      <c r="J146" s="269">
        <f t="shared" si="20"/>
        <v>2216.9500000000003</v>
      </c>
      <c r="K146" s="268">
        <f>VLOOKUP($B146,[1]EQ!$A138:$L5954,4,0)</f>
        <v>2178.85</v>
      </c>
      <c r="L146" s="268">
        <f>VLOOKUP($B146,[1]EQ!$A138:$L5954,5,0)</f>
        <v>2141.15</v>
      </c>
      <c r="M146" s="268">
        <f>VLOOKUP($B146,[1]EQ!$A$4:$I$3070,9,0)/100000</f>
        <v>5.3809899999999997</v>
      </c>
      <c r="N146" s="1"/>
      <c r="O146" s="1"/>
    </row>
    <row r="147" spans="1:15" ht="12.75" customHeight="1">
      <c r="A147" s="53">
        <v>138</v>
      </c>
      <c r="B147" s="419" t="s">
        <v>161</v>
      </c>
      <c r="C147" s="268">
        <f>VLOOKUP($B147,[1]EQ!$A139:$L5955,6,0)</f>
        <v>1046.1500000000001</v>
      </c>
      <c r="D147" s="269">
        <f t="shared" si="14"/>
        <v>1049.5333333333335</v>
      </c>
      <c r="E147" s="269">
        <f t="shared" si="15"/>
        <v>1039.5666666666671</v>
      </c>
      <c r="F147" s="269">
        <f t="shared" si="16"/>
        <v>1032.9833333333336</v>
      </c>
      <c r="G147" s="269">
        <f t="shared" si="17"/>
        <v>1023.0166666666671</v>
      </c>
      <c r="H147" s="269">
        <f t="shared" si="18"/>
        <v>1056.116666666667</v>
      </c>
      <c r="I147" s="269">
        <f t="shared" si="19"/>
        <v>1066.0833333333337</v>
      </c>
      <c r="J147" s="269">
        <f t="shared" si="20"/>
        <v>1072.666666666667</v>
      </c>
      <c r="K147" s="268">
        <f>VLOOKUP($B147,[1]EQ!$A139:$L5955,4,0)</f>
        <v>1059.5</v>
      </c>
      <c r="L147" s="268">
        <f>VLOOKUP($B147,[1]EQ!$A139:$L5955,5,0)</f>
        <v>1042.95</v>
      </c>
      <c r="M147" s="268">
        <f>VLOOKUP($B147,[1]EQ!$A$4:$I$3070,9,0)/100000</f>
        <v>3.9936600000000002</v>
      </c>
      <c r="N147" s="1"/>
      <c r="O147" s="1"/>
    </row>
    <row r="148" spans="1:15" ht="12.75" customHeight="1">
      <c r="A148" s="53">
        <v>139</v>
      </c>
      <c r="B148" s="419" t="s">
        <v>167</v>
      </c>
      <c r="C148" s="268">
        <f>VLOOKUP($B148,[1]EQ!$A140:$L5956,6,0)</f>
        <v>126.5</v>
      </c>
      <c r="D148" s="269">
        <f t="shared" si="14"/>
        <v>125.93333333333334</v>
      </c>
      <c r="E148" s="269">
        <f t="shared" si="15"/>
        <v>125.06666666666668</v>
      </c>
      <c r="F148" s="269">
        <f t="shared" si="16"/>
        <v>123.63333333333334</v>
      </c>
      <c r="G148" s="269">
        <f t="shared" si="17"/>
        <v>122.76666666666668</v>
      </c>
      <c r="H148" s="269">
        <f t="shared" si="18"/>
        <v>127.36666666666667</v>
      </c>
      <c r="I148" s="269">
        <f t="shared" si="19"/>
        <v>128.23333333333335</v>
      </c>
      <c r="J148" s="269">
        <f t="shared" si="20"/>
        <v>129.66666666666669</v>
      </c>
      <c r="K148" s="268">
        <f>VLOOKUP($B148,[1]EQ!$A140:$L5956,4,0)</f>
        <v>126.8</v>
      </c>
      <c r="L148" s="268">
        <f>VLOOKUP($B148,[1]EQ!$A140:$L5956,5,0)</f>
        <v>124.5</v>
      </c>
      <c r="M148" s="268">
        <f>VLOOKUP($B148,[1]EQ!$A$4:$I$3070,9,0)/100000</f>
        <v>85.902510000000007</v>
      </c>
      <c r="N148" s="1"/>
      <c r="O148" s="1"/>
    </row>
    <row r="149" spans="1:15" ht="12.75" customHeight="1">
      <c r="A149" s="53">
        <v>140</v>
      </c>
      <c r="B149" s="419" t="s">
        <v>169</v>
      </c>
      <c r="C149" s="268">
        <f>VLOOKUP($B149,[1]EQ!$A141:$L5957,6,0)</f>
        <v>166.4</v>
      </c>
      <c r="D149" s="269">
        <f t="shared" si="14"/>
        <v>166.66666666666666</v>
      </c>
      <c r="E149" s="269">
        <f t="shared" si="15"/>
        <v>165.23333333333332</v>
      </c>
      <c r="F149" s="269">
        <f t="shared" si="16"/>
        <v>164.06666666666666</v>
      </c>
      <c r="G149" s="269">
        <f t="shared" si="17"/>
        <v>162.63333333333333</v>
      </c>
      <c r="H149" s="269">
        <f t="shared" si="18"/>
        <v>167.83333333333331</v>
      </c>
      <c r="I149" s="269">
        <f t="shared" si="19"/>
        <v>169.26666666666665</v>
      </c>
      <c r="J149" s="269">
        <f t="shared" si="20"/>
        <v>170.43333333333331</v>
      </c>
      <c r="K149" s="268">
        <f>VLOOKUP($B149,[1]EQ!$A141:$L5957,4,0)</f>
        <v>168.1</v>
      </c>
      <c r="L149" s="268">
        <f>VLOOKUP($B149,[1]EQ!$A141:$L5957,5,0)</f>
        <v>165.5</v>
      </c>
      <c r="M149" s="268">
        <f>VLOOKUP($B149,[1]EQ!$A$4:$I$3070,9,0)/100000</f>
        <v>154.69466</v>
      </c>
      <c r="N149" s="1"/>
      <c r="O149" s="1"/>
    </row>
    <row r="150" spans="1:15" ht="12.75" customHeight="1">
      <c r="A150" s="53">
        <v>141</v>
      </c>
      <c r="B150" s="419" t="s">
        <v>163</v>
      </c>
      <c r="C150" s="268">
        <f>VLOOKUP($B150,[1]EQ!$A142:$L5958,6,0)</f>
        <v>81.25</v>
      </c>
      <c r="D150" s="269">
        <f t="shared" si="14"/>
        <v>81.05</v>
      </c>
      <c r="E150" s="269">
        <f t="shared" si="15"/>
        <v>80.699999999999989</v>
      </c>
      <c r="F150" s="269">
        <f t="shared" si="16"/>
        <v>80.149999999999991</v>
      </c>
      <c r="G150" s="269">
        <f t="shared" si="17"/>
        <v>79.799999999999983</v>
      </c>
      <c r="H150" s="269">
        <f t="shared" si="18"/>
        <v>81.599999999999994</v>
      </c>
      <c r="I150" s="269">
        <f t="shared" si="19"/>
        <v>81.949999999999989</v>
      </c>
      <c r="J150" s="269">
        <f t="shared" si="20"/>
        <v>82.5</v>
      </c>
      <c r="K150" s="268">
        <f>VLOOKUP($B150,[1]EQ!$A142:$L5958,4,0)</f>
        <v>81.400000000000006</v>
      </c>
      <c r="L150" s="268">
        <f>VLOOKUP($B150,[1]EQ!$A142:$L5958,5,0)</f>
        <v>80.5</v>
      </c>
      <c r="M150" s="268">
        <f>VLOOKUP($B150,[1]EQ!$A$4:$I$3070,9,0)/100000</f>
        <v>109.23381000000001</v>
      </c>
      <c r="N150" s="1"/>
      <c r="O150" s="1"/>
    </row>
    <row r="151" spans="1:15" ht="12.75" customHeight="1">
      <c r="A151" s="53">
        <v>142</v>
      </c>
      <c r="B151" s="419" t="s">
        <v>165</v>
      </c>
      <c r="C151" s="268">
        <f>VLOOKUP($B151,[1]EQ!$A143:$L5959,6,0)</f>
        <v>4662.25</v>
      </c>
      <c r="D151" s="269">
        <f t="shared" si="14"/>
        <v>4574.4000000000005</v>
      </c>
      <c r="E151" s="269">
        <f t="shared" si="15"/>
        <v>4468.8000000000011</v>
      </c>
      <c r="F151" s="269">
        <f t="shared" si="16"/>
        <v>4275.3500000000004</v>
      </c>
      <c r="G151" s="269">
        <f t="shared" si="17"/>
        <v>4169.7500000000009</v>
      </c>
      <c r="H151" s="269">
        <f t="shared" si="18"/>
        <v>4767.8500000000013</v>
      </c>
      <c r="I151" s="269">
        <f t="shared" si="19"/>
        <v>4873.4500000000016</v>
      </c>
      <c r="J151" s="269">
        <f t="shared" si="20"/>
        <v>5066.9000000000015</v>
      </c>
      <c r="K151" s="268">
        <f>VLOOKUP($B151,[1]EQ!$A143:$L5959,4,0)</f>
        <v>4680</v>
      </c>
      <c r="L151" s="268">
        <f>VLOOKUP($B151,[1]EQ!$A143:$L5959,5,0)</f>
        <v>4380.95</v>
      </c>
      <c r="M151" s="268">
        <f>VLOOKUP($B151,[1]EQ!$A$4:$I$3070,9,0)/100000</f>
        <v>6.1608200000000002</v>
      </c>
      <c r="N151" s="1"/>
      <c r="O151" s="1"/>
    </row>
    <row r="152" spans="1:15" ht="12.75" customHeight="1">
      <c r="A152" s="53">
        <v>143</v>
      </c>
      <c r="B152" s="419" t="s">
        <v>166</v>
      </c>
      <c r="C152" s="268">
        <f>VLOOKUP($B152,[1]EQ!$A144:$L5960,6,0)</f>
        <v>18968.2</v>
      </c>
      <c r="D152" s="269">
        <f t="shared" si="14"/>
        <v>19006.083333333332</v>
      </c>
      <c r="E152" s="269">
        <f t="shared" si="15"/>
        <v>18852.216666666664</v>
      </c>
      <c r="F152" s="269">
        <f t="shared" si="16"/>
        <v>18736.23333333333</v>
      </c>
      <c r="G152" s="269">
        <f t="shared" si="17"/>
        <v>18582.366666666661</v>
      </c>
      <c r="H152" s="269">
        <f t="shared" si="18"/>
        <v>19122.066666666666</v>
      </c>
      <c r="I152" s="269">
        <f t="shared" si="19"/>
        <v>19275.933333333334</v>
      </c>
      <c r="J152" s="269">
        <f t="shared" si="20"/>
        <v>19391.916666666668</v>
      </c>
      <c r="K152" s="268">
        <f>VLOOKUP($B152,[1]EQ!$A144:$L5960,4,0)</f>
        <v>19159.95</v>
      </c>
      <c r="L152" s="268">
        <f>VLOOKUP($B152,[1]EQ!$A144:$L5960,5,0)</f>
        <v>18890.099999999999</v>
      </c>
      <c r="M152" s="268">
        <f>VLOOKUP($B152,[1]EQ!$A$4:$I$3070,9,0)/100000</f>
        <v>0.43559999999999999</v>
      </c>
      <c r="N152" s="1"/>
      <c r="O152" s="1"/>
    </row>
    <row r="153" spans="1:15" ht="12.75" customHeight="1">
      <c r="A153" s="53">
        <v>144</v>
      </c>
      <c r="B153" s="419" t="s">
        <v>162</v>
      </c>
      <c r="C153" s="268">
        <f>VLOOKUP($B153,[1]EQ!$A145:$L5961,6,0)</f>
        <v>297.64999999999998</v>
      </c>
      <c r="D153" s="269">
        <f t="shared" si="14"/>
        <v>297.65000000000003</v>
      </c>
      <c r="E153" s="269">
        <f t="shared" si="15"/>
        <v>295.30000000000007</v>
      </c>
      <c r="F153" s="269">
        <f t="shared" si="16"/>
        <v>292.95000000000005</v>
      </c>
      <c r="G153" s="269">
        <f t="shared" si="17"/>
        <v>290.60000000000008</v>
      </c>
      <c r="H153" s="269">
        <f t="shared" si="18"/>
        <v>300.00000000000006</v>
      </c>
      <c r="I153" s="269">
        <f t="shared" si="19"/>
        <v>302.35000000000008</v>
      </c>
      <c r="J153" s="269">
        <f t="shared" si="20"/>
        <v>304.70000000000005</v>
      </c>
      <c r="K153" s="268">
        <f>VLOOKUP($B153,[1]EQ!$A145:$L5961,4,0)</f>
        <v>300</v>
      </c>
      <c r="L153" s="268">
        <f>VLOOKUP($B153,[1]EQ!$A145:$L5961,5,0)</f>
        <v>295.3</v>
      </c>
      <c r="M153" s="268">
        <f>VLOOKUP($B153,[1]EQ!$A$4:$I$3070,9,0)/100000</f>
        <v>2.8208700000000002</v>
      </c>
      <c r="N153" s="1"/>
      <c r="O153" s="1"/>
    </row>
    <row r="154" spans="1:15" ht="12.75" customHeight="1">
      <c r="A154" s="53">
        <v>145</v>
      </c>
      <c r="B154" s="419" t="s">
        <v>268</v>
      </c>
      <c r="C154" s="268">
        <f>VLOOKUP($B154,[1]EQ!$A146:$L5962,6,0)</f>
        <v>1059.0999999999999</v>
      </c>
      <c r="D154" s="269">
        <f t="shared" si="14"/>
        <v>1049.6833333333332</v>
      </c>
      <c r="E154" s="269">
        <f t="shared" si="15"/>
        <v>1031.5666666666664</v>
      </c>
      <c r="F154" s="269">
        <f t="shared" si="16"/>
        <v>1004.0333333333332</v>
      </c>
      <c r="G154" s="269">
        <f t="shared" si="17"/>
        <v>985.9166666666664</v>
      </c>
      <c r="H154" s="269">
        <f t="shared" si="18"/>
        <v>1077.2166666666662</v>
      </c>
      <c r="I154" s="269">
        <f t="shared" si="19"/>
        <v>1095.333333333333</v>
      </c>
      <c r="J154" s="269">
        <f t="shared" si="20"/>
        <v>1122.8666666666663</v>
      </c>
      <c r="K154" s="268">
        <f>VLOOKUP($B154,[1]EQ!$A146:$L5962,4,0)</f>
        <v>1067.8</v>
      </c>
      <c r="L154" s="268">
        <f>VLOOKUP($B154,[1]EQ!$A146:$L5962,5,0)</f>
        <v>1022.15</v>
      </c>
      <c r="M154" s="268">
        <f>VLOOKUP($B154,[1]EQ!$A$4:$I$3070,9,0)/100000</f>
        <v>18.142430000000001</v>
      </c>
      <c r="N154" s="1"/>
      <c r="O154" s="1"/>
    </row>
    <row r="155" spans="1:15" ht="12.75" customHeight="1">
      <c r="A155" s="53">
        <v>146</v>
      </c>
      <c r="B155" s="419" t="s">
        <v>170</v>
      </c>
      <c r="C155" s="268">
        <f>VLOOKUP($B155,[1]EQ!$A147:$L5963,6,0)</f>
        <v>134</v>
      </c>
      <c r="D155" s="269">
        <f t="shared" si="14"/>
        <v>134.33333333333334</v>
      </c>
      <c r="E155" s="269">
        <f t="shared" si="15"/>
        <v>133.26666666666668</v>
      </c>
      <c r="F155" s="269">
        <f t="shared" si="16"/>
        <v>132.53333333333333</v>
      </c>
      <c r="G155" s="269">
        <f t="shared" si="17"/>
        <v>131.46666666666667</v>
      </c>
      <c r="H155" s="269">
        <f t="shared" si="18"/>
        <v>135.06666666666669</v>
      </c>
      <c r="I155" s="269">
        <f t="shared" si="19"/>
        <v>136.13333333333335</v>
      </c>
      <c r="J155" s="269">
        <f t="shared" si="20"/>
        <v>136.8666666666667</v>
      </c>
      <c r="K155" s="268">
        <f>VLOOKUP($B155,[1]EQ!$A147:$L5963,4,0)</f>
        <v>135.4</v>
      </c>
      <c r="L155" s="268">
        <f>VLOOKUP($B155,[1]EQ!$A147:$L5963,5,0)</f>
        <v>133.6</v>
      </c>
      <c r="M155" s="268">
        <f>VLOOKUP($B155,[1]EQ!$A$4:$I$3070,9,0)/100000</f>
        <v>135.00201999999999</v>
      </c>
      <c r="N155" s="1"/>
      <c r="O155" s="1"/>
    </row>
    <row r="156" spans="1:15" ht="12.75" customHeight="1">
      <c r="A156" s="53">
        <v>147</v>
      </c>
      <c r="B156" s="419" t="s">
        <v>269</v>
      </c>
      <c r="C156" s="268">
        <f>VLOOKUP($B156,[1]EQ!$A148:$L5964,6,0)</f>
        <v>196.2</v>
      </c>
      <c r="D156" s="269">
        <f t="shared" si="14"/>
        <v>195.94999999999996</v>
      </c>
      <c r="E156" s="269">
        <f t="shared" si="15"/>
        <v>194.44999999999993</v>
      </c>
      <c r="F156" s="269">
        <f t="shared" si="16"/>
        <v>192.69999999999996</v>
      </c>
      <c r="G156" s="269">
        <f t="shared" si="17"/>
        <v>191.19999999999993</v>
      </c>
      <c r="H156" s="269">
        <f t="shared" si="18"/>
        <v>197.69999999999993</v>
      </c>
      <c r="I156" s="269">
        <f t="shared" si="19"/>
        <v>199.2</v>
      </c>
      <c r="J156" s="269">
        <f t="shared" si="20"/>
        <v>200.94999999999993</v>
      </c>
      <c r="K156" s="268">
        <f>VLOOKUP($B156,[1]EQ!$A148:$L5964,4,0)</f>
        <v>197.45</v>
      </c>
      <c r="L156" s="268">
        <f>VLOOKUP($B156,[1]EQ!$A148:$L5964,5,0)</f>
        <v>194.2</v>
      </c>
      <c r="M156" s="268">
        <f>VLOOKUP($B156,[1]EQ!$A$4:$I$3070,9,0)/100000</f>
        <v>13.022679999999999</v>
      </c>
      <c r="N156" s="1"/>
      <c r="O156" s="1"/>
    </row>
    <row r="157" spans="1:15" ht="12.75" customHeight="1">
      <c r="A157" s="53">
        <v>148</v>
      </c>
      <c r="B157" s="419" t="s">
        <v>832</v>
      </c>
      <c r="C157" s="268">
        <f>VLOOKUP($B157,[1]EQ!$A149:$L5965,6,0)</f>
        <v>736.65</v>
      </c>
      <c r="D157" s="269">
        <f t="shared" si="14"/>
        <v>736.55000000000007</v>
      </c>
      <c r="E157" s="269">
        <f t="shared" si="15"/>
        <v>725.10000000000014</v>
      </c>
      <c r="F157" s="269">
        <f t="shared" si="16"/>
        <v>713.55000000000007</v>
      </c>
      <c r="G157" s="269">
        <f t="shared" si="17"/>
        <v>702.10000000000014</v>
      </c>
      <c r="H157" s="269">
        <f t="shared" si="18"/>
        <v>748.10000000000014</v>
      </c>
      <c r="I157" s="269">
        <f t="shared" si="19"/>
        <v>759.55000000000018</v>
      </c>
      <c r="J157" s="269">
        <f t="shared" si="20"/>
        <v>771.10000000000014</v>
      </c>
      <c r="K157" s="268">
        <f>VLOOKUP($B157,[1]EQ!$A149:$L5965,4,0)</f>
        <v>748</v>
      </c>
      <c r="L157" s="268">
        <f>VLOOKUP($B157,[1]EQ!$A149:$L5965,5,0)</f>
        <v>725</v>
      </c>
      <c r="M157" s="268">
        <f>VLOOKUP($B157,[1]EQ!$A$4:$I$3070,9,0)/100000</f>
        <v>15.11858</v>
      </c>
      <c r="N157" s="1"/>
      <c r="O157" s="1"/>
    </row>
    <row r="158" spans="1:15" ht="12.75" customHeight="1">
      <c r="A158" s="53">
        <v>149</v>
      </c>
      <c r="B158" s="419" t="s">
        <v>442</v>
      </c>
      <c r="C158" s="268">
        <f>VLOOKUP($B158,[1]EQ!$A150:$L5966,6,0)</f>
        <v>3208.5</v>
      </c>
      <c r="D158" s="269">
        <f t="shared" si="14"/>
        <v>3202.8333333333335</v>
      </c>
      <c r="E158" s="269">
        <f t="shared" si="15"/>
        <v>3185.666666666667</v>
      </c>
      <c r="F158" s="269">
        <f t="shared" si="16"/>
        <v>3162.8333333333335</v>
      </c>
      <c r="G158" s="269">
        <f t="shared" si="17"/>
        <v>3145.666666666667</v>
      </c>
      <c r="H158" s="269">
        <f t="shared" si="18"/>
        <v>3225.666666666667</v>
      </c>
      <c r="I158" s="269">
        <f t="shared" si="19"/>
        <v>3242.8333333333339</v>
      </c>
      <c r="J158" s="269">
        <f t="shared" si="20"/>
        <v>3265.666666666667</v>
      </c>
      <c r="K158" s="268">
        <f>VLOOKUP($B158,[1]EQ!$A150:$L5966,4,0)</f>
        <v>3220</v>
      </c>
      <c r="L158" s="268">
        <f>VLOOKUP($B158,[1]EQ!$A150:$L5966,5,0)</f>
        <v>3180</v>
      </c>
      <c r="M158" s="268">
        <f>VLOOKUP($B158,[1]EQ!$A$4:$I$3070,9,0)/100000</f>
        <v>0.84569000000000005</v>
      </c>
      <c r="N158" s="1"/>
      <c r="O158" s="1"/>
    </row>
    <row r="159" spans="1:15" ht="12.75" customHeight="1">
      <c r="A159" s="53">
        <v>150</v>
      </c>
      <c r="B159" s="419" t="s">
        <v>833</v>
      </c>
      <c r="C159" s="268">
        <f>VLOOKUP($B159,[1]EQ!$A151:$L5967,6,0)</f>
        <v>505.05</v>
      </c>
      <c r="D159" s="269">
        <f t="shared" si="14"/>
        <v>507.88333333333338</v>
      </c>
      <c r="E159" s="269">
        <f t="shared" si="15"/>
        <v>497.76666666666677</v>
      </c>
      <c r="F159" s="269">
        <f t="shared" si="16"/>
        <v>490.48333333333341</v>
      </c>
      <c r="G159" s="269">
        <f t="shared" si="17"/>
        <v>480.36666666666679</v>
      </c>
      <c r="H159" s="269">
        <f t="shared" si="18"/>
        <v>515.16666666666674</v>
      </c>
      <c r="I159" s="269">
        <f t="shared" si="19"/>
        <v>525.28333333333342</v>
      </c>
      <c r="J159" s="269">
        <f t="shared" si="20"/>
        <v>532.56666666666672</v>
      </c>
      <c r="K159" s="268">
        <f>VLOOKUP($B159,[1]EQ!$A151:$L5967,4,0)</f>
        <v>518</v>
      </c>
      <c r="L159" s="268">
        <f>VLOOKUP($B159,[1]EQ!$A151:$L5967,5,0)</f>
        <v>500.6</v>
      </c>
      <c r="M159" s="268">
        <f>VLOOKUP($B159,[1]EQ!$A$4:$I$3070,9,0)/100000</f>
        <v>6.8995300000000004</v>
      </c>
      <c r="N159" s="1"/>
      <c r="O159" s="1"/>
    </row>
    <row r="160" spans="1:15" ht="12.75" customHeight="1">
      <c r="A160" s="53">
        <v>151</v>
      </c>
      <c r="B160" s="419" t="s">
        <v>177</v>
      </c>
      <c r="C160" s="268">
        <f>VLOOKUP($B160,[1]EQ!$A152:$L5968,6,0)</f>
        <v>3272.2</v>
      </c>
      <c r="D160" s="269">
        <f t="shared" si="14"/>
        <v>3275.3833333333332</v>
      </c>
      <c r="E160" s="269">
        <f t="shared" si="15"/>
        <v>3241.7666666666664</v>
      </c>
      <c r="F160" s="269">
        <f t="shared" si="16"/>
        <v>3211.333333333333</v>
      </c>
      <c r="G160" s="269">
        <f t="shared" si="17"/>
        <v>3177.7166666666662</v>
      </c>
      <c r="H160" s="269">
        <f t="shared" si="18"/>
        <v>3305.8166666666666</v>
      </c>
      <c r="I160" s="269">
        <f t="shared" si="19"/>
        <v>3339.4333333333334</v>
      </c>
      <c r="J160" s="269">
        <f t="shared" si="20"/>
        <v>3369.8666666666668</v>
      </c>
      <c r="K160" s="268">
        <f>VLOOKUP($B160,[1]EQ!$A152:$L5968,4,0)</f>
        <v>3309</v>
      </c>
      <c r="L160" s="268">
        <f>VLOOKUP($B160,[1]EQ!$A152:$L5968,5,0)</f>
        <v>3244.95</v>
      </c>
      <c r="M160" s="268">
        <f>VLOOKUP($B160,[1]EQ!$A$4:$I$3070,9,0)/100000</f>
        <v>2.4802399999999998</v>
      </c>
      <c r="N160" s="1"/>
      <c r="O160" s="1"/>
    </row>
    <row r="161" spans="1:15" ht="12.75" customHeight="1">
      <c r="A161" s="53">
        <v>152</v>
      </c>
      <c r="B161" s="419" t="s">
        <v>171</v>
      </c>
      <c r="C161" s="268">
        <f>VLOOKUP($B161,[1]EQ!$A153:$L5969,6,0)</f>
        <v>49079.9</v>
      </c>
      <c r="D161" s="269">
        <f t="shared" si="14"/>
        <v>49202.783333333333</v>
      </c>
      <c r="E161" s="269">
        <f t="shared" si="15"/>
        <v>48763.766666666663</v>
      </c>
      <c r="F161" s="269">
        <f t="shared" si="16"/>
        <v>48447.633333333331</v>
      </c>
      <c r="G161" s="269">
        <f t="shared" si="17"/>
        <v>48008.616666666661</v>
      </c>
      <c r="H161" s="269">
        <f t="shared" si="18"/>
        <v>49518.916666666664</v>
      </c>
      <c r="I161" s="269">
        <f t="shared" si="19"/>
        <v>49957.933333333342</v>
      </c>
      <c r="J161" s="269">
        <f t="shared" si="20"/>
        <v>50274.066666666666</v>
      </c>
      <c r="K161" s="268">
        <f>VLOOKUP($B161,[1]EQ!$A153:$L5969,4,0)</f>
        <v>49641.8</v>
      </c>
      <c r="L161" s="268">
        <f>VLOOKUP($B161,[1]EQ!$A153:$L5969,5,0)</f>
        <v>48886.65</v>
      </c>
      <c r="M161" s="268">
        <f>VLOOKUP($B161,[1]EQ!$A$4:$I$3070,9,0)/100000</f>
        <v>0.19794999999999999</v>
      </c>
      <c r="N161" s="1"/>
      <c r="O161" s="1"/>
    </row>
    <row r="162" spans="1:15" ht="12.75" customHeight="1">
      <c r="A162" s="53">
        <v>153</v>
      </c>
      <c r="B162" s="419" t="s">
        <v>447</v>
      </c>
      <c r="C162" s="268">
        <f>VLOOKUP($B162,[1]EQ!$A154:$L5970,6,0)</f>
        <v>3421.9</v>
      </c>
      <c r="D162" s="269">
        <f t="shared" si="14"/>
        <v>3435.4666666666667</v>
      </c>
      <c r="E162" s="269">
        <f t="shared" si="15"/>
        <v>3392.4333333333334</v>
      </c>
      <c r="F162" s="269">
        <f t="shared" si="16"/>
        <v>3362.9666666666667</v>
      </c>
      <c r="G162" s="269">
        <f t="shared" si="17"/>
        <v>3319.9333333333334</v>
      </c>
      <c r="H162" s="269">
        <f t="shared" si="18"/>
        <v>3464.9333333333334</v>
      </c>
      <c r="I162" s="269">
        <f t="shared" si="19"/>
        <v>3507.9666666666672</v>
      </c>
      <c r="J162" s="269">
        <f t="shared" si="20"/>
        <v>3537.4333333333334</v>
      </c>
      <c r="K162" s="268">
        <f>VLOOKUP($B162,[1]EQ!$A154:$L5970,4,0)</f>
        <v>3478.5</v>
      </c>
      <c r="L162" s="268">
        <f>VLOOKUP($B162,[1]EQ!$A154:$L5970,5,0)</f>
        <v>3406</v>
      </c>
      <c r="M162" s="268">
        <f>VLOOKUP($B162,[1]EQ!$A$4:$I$3070,9,0)/100000</f>
        <v>3.3425699999999998</v>
      </c>
      <c r="N162" s="1"/>
      <c r="O162" s="1"/>
    </row>
    <row r="163" spans="1:15" ht="12.75" customHeight="1">
      <c r="A163" s="53">
        <v>154</v>
      </c>
      <c r="B163" s="419" t="s">
        <v>173</v>
      </c>
      <c r="C163" s="268">
        <f>VLOOKUP($B163,[1]EQ!$A155:$L5971,6,0)</f>
        <v>218.75</v>
      </c>
      <c r="D163" s="269">
        <f t="shared" si="14"/>
        <v>218.35</v>
      </c>
      <c r="E163" s="269">
        <f t="shared" si="15"/>
        <v>217.45</v>
      </c>
      <c r="F163" s="269">
        <f t="shared" si="16"/>
        <v>216.15</v>
      </c>
      <c r="G163" s="269">
        <f t="shared" si="17"/>
        <v>215.25</v>
      </c>
      <c r="H163" s="269">
        <f t="shared" si="18"/>
        <v>219.64999999999998</v>
      </c>
      <c r="I163" s="269">
        <f t="shared" si="19"/>
        <v>220.55</v>
      </c>
      <c r="J163" s="269">
        <f t="shared" si="20"/>
        <v>221.84999999999997</v>
      </c>
      <c r="K163" s="268">
        <f>VLOOKUP($B163,[1]EQ!$A155:$L5971,4,0)</f>
        <v>219.25</v>
      </c>
      <c r="L163" s="268">
        <f>VLOOKUP($B163,[1]EQ!$A155:$L5971,5,0)</f>
        <v>217.05</v>
      </c>
      <c r="M163" s="268">
        <f>VLOOKUP($B163,[1]EQ!$A$4:$I$3070,9,0)/100000</f>
        <v>4.9337499999999999</v>
      </c>
      <c r="N163" s="1"/>
      <c r="O163" s="1"/>
    </row>
    <row r="164" spans="1:15" ht="12.75" customHeight="1">
      <c r="A164" s="53">
        <v>155</v>
      </c>
      <c r="B164" s="419" t="s">
        <v>176</v>
      </c>
      <c r="C164" s="268">
        <f>VLOOKUP($B164,[1]EQ!$A156:$L5972,6,0)</f>
        <v>2857.6</v>
      </c>
      <c r="D164" s="269">
        <f t="shared" si="14"/>
        <v>2860.5166666666664</v>
      </c>
      <c r="E164" s="269">
        <f t="shared" si="15"/>
        <v>2842.083333333333</v>
      </c>
      <c r="F164" s="269">
        <f t="shared" si="16"/>
        <v>2826.5666666666666</v>
      </c>
      <c r="G164" s="269">
        <f t="shared" si="17"/>
        <v>2808.1333333333332</v>
      </c>
      <c r="H164" s="269">
        <f t="shared" si="18"/>
        <v>2876.0333333333328</v>
      </c>
      <c r="I164" s="269">
        <f t="shared" si="19"/>
        <v>2894.4666666666662</v>
      </c>
      <c r="J164" s="269">
        <f t="shared" si="20"/>
        <v>2909.9833333333327</v>
      </c>
      <c r="K164" s="268">
        <f>VLOOKUP($B164,[1]EQ!$A156:$L5972,4,0)</f>
        <v>2878.95</v>
      </c>
      <c r="L164" s="268">
        <f>VLOOKUP($B164,[1]EQ!$A156:$L5972,5,0)</f>
        <v>2845</v>
      </c>
      <c r="M164" s="268">
        <f>VLOOKUP($B164,[1]EQ!$A$4:$I$3070,9,0)/100000</f>
        <v>1.6531400000000001</v>
      </c>
      <c r="N164" s="1"/>
      <c r="O164" s="1"/>
    </row>
    <row r="165" spans="1:15" ht="12.75" customHeight="1">
      <c r="A165" s="53">
        <v>156</v>
      </c>
      <c r="B165" s="419" t="s">
        <v>172</v>
      </c>
      <c r="C165" s="268">
        <f>VLOOKUP($B165,[1]EQ!$A157:$L5973,6,0)</f>
        <v>1019.15</v>
      </c>
      <c r="D165" s="269">
        <f t="shared" si="14"/>
        <v>1021.9833333333332</v>
      </c>
      <c r="E165" s="269">
        <f t="shared" si="15"/>
        <v>1011.2166666666665</v>
      </c>
      <c r="F165" s="269">
        <f t="shared" si="16"/>
        <v>1003.2833333333332</v>
      </c>
      <c r="G165" s="269">
        <f t="shared" si="17"/>
        <v>992.51666666666642</v>
      </c>
      <c r="H165" s="269">
        <f t="shared" si="18"/>
        <v>1029.9166666666665</v>
      </c>
      <c r="I165" s="269">
        <f t="shared" si="19"/>
        <v>1040.6833333333332</v>
      </c>
      <c r="J165" s="269">
        <f t="shared" si="20"/>
        <v>1048.6166666666666</v>
      </c>
      <c r="K165" s="268">
        <f>VLOOKUP($B165,[1]EQ!$A157:$L5973,4,0)</f>
        <v>1032.75</v>
      </c>
      <c r="L165" s="268">
        <f>VLOOKUP($B165,[1]EQ!$A157:$L5973,5,0)</f>
        <v>1014.05</v>
      </c>
      <c r="M165" s="268">
        <f>VLOOKUP($B165,[1]EQ!$A$4:$I$3070,9,0)/100000</f>
        <v>7.6474099999999998</v>
      </c>
      <c r="N165" s="1"/>
      <c r="O165" s="1"/>
    </row>
    <row r="166" spans="1:15" ht="12.75" customHeight="1">
      <c r="A166" s="53">
        <v>157</v>
      </c>
      <c r="B166" s="419" t="s">
        <v>270</v>
      </c>
      <c r="C166" s="268">
        <f>VLOOKUP($B166,[1]EQ!$A158:$L5974,6,0)</f>
        <v>2549.6999999999998</v>
      </c>
      <c r="D166" s="269">
        <f t="shared" si="14"/>
        <v>2547.8333333333335</v>
      </c>
      <c r="E166" s="269">
        <f t="shared" si="15"/>
        <v>2531.666666666667</v>
      </c>
      <c r="F166" s="269">
        <f t="shared" si="16"/>
        <v>2513.6333333333337</v>
      </c>
      <c r="G166" s="269">
        <f t="shared" si="17"/>
        <v>2497.4666666666672</v>
      </c>
      <c r="H166" s="269">
        <f t="shared" si="18"/>
        <v>2565.8666666666668</v>
      </c>
      <c r="I166" s="269">
        <f t="shared" si="19"/>
        <v>2582.0333333333338</v>
      </c>
      <c r="J166" s="269">
        <f t="shared" si="20"/>
        <v>2600.0666666666666</v>
      </c>
      <c r="K166" s="268">
        <f>VLOOKUP($B166,[1]EQ!$A158:$L5974,4,0)</f>
        <v>2564</v>
      </c>
      <c r="L166" s="268">
        <f>VLOOKUP($B166,[1]EQ!$A158:$L5974,5,0)</f>
        <v>2529.8000000000002</v>
      </c>
      <c r="M166" s="268">
        <f>VLOOKUP($B166,[1]EQ!$A$4:$I$3070,9,0)/100000</f>
        <v>1.2831999999999999</v>
      </c>
      <c r="N166" s="1"/>
      <c r="O166" s="1"/>
    </row>
    <row r="167" spans="1:15" ht="12.75" customHeight="1">
      <c r="A167" s="53">
        <v>158</v>
      </c>
      <c r="B167" s="419" t="s">
        <v>174</v>
      </c>
      <c r="C167" s="268">
        <f>VLOOKUP($B167,[1]EQ!$A159:$L5975,6,0)</f>
        <v>115.6</v>
      </c>
      <c r="D167" s="269">
        <f t="shared" si="14"/>
        <v>116</v>
      </c>
      <c r="E167" s="269">
        <f t="shared" si="15"/>
        <v>114.45</v>
      </c>
      <c r="F167" s="269">
        <f t="shared" si="16"/>
        <v>113.3</v>
      </c>
      <c r="G167" s="269">
        <f t="shared" si="17"/>
        <v>111.75</v>
      </c>
      <c r="H167" s="269">
        <f t="shared" si="18"/>
        <v>117.15</v>
      </c>
      <c r="I167" s="269">
        <f t="shared" si="19"/>
        <v>118.70000000000002</v>
      </c>
      <c r="J167" s="269">
        <f t="shared" si="20"/>
        <v>119.85000000000001</v>
      </c>
      <c r="K167" s="268">
        <f>VLOOKUP($B167,[1]EQ!$A159:$L5975,4,0)</f>
        <v>117.55</v>
      </c>
      <c r="L167" s="268">
        <f>VLOOKUP($B167,[1]EQ!$A159:$L5975,5,0)</f>
        <v>114.85</v>
      </c>
      <c r="M167" s="268">
        <f>VLOOKUP($B167,[1]EQ!$A$4:$I$3070,9,0)/100000</f>
        <v>49.608580000000003</v>
      </c>
      <c r="N167" s="1"/>
      <c r="O167" s="1"/>
    </row>
    <row r="168" spans="1:15" ht="12.75" customHeight="1">
      <c r="A168" s="53">
        <v>159</v>
      </c>
      <c r="B168" s="419" t="s">
        <v>179</v>
      </c>
      <c r="C168" s="268">
        <f>VLOOKUP($B168,[1]EQ!$A160:$L5976,6,0)</f>
        <v>223.95</v>
      </c>
      <c r="D168" s="269">
        <f t="shared" si="14"/>
        <v>223.61666666666665</v>
      </c>
      <c r="E168" s="269">
        <f t="shared" si="15"/>
        <v>222.5333333333333</v>
      </c>
      <c r="F168" s="269">
        <f t="shared" si="16"/>
        <v>221.11666666666665</v>
      </c>
      <c r="G168" s="269">
        <f t="shared" si="17"/>
        <v>220.0333333333333</v>
      </c>
      <c r="H168" s="269">
        <f t="shared" si="18"/>
        <v>225.0333333333333</v>
      </c>
      <c r="I168" s="269">
        <f t="shared" si="19"/>
        <v>226.11666666666662</v>
      </c>
      <c r="J168" s="269">
        <f t="shared" si="20"/>
        <v>227.5333333333333</v>
      </c>
      <c r="K168" s="268">
        <f>VLOOKUP($B168,[1]EQ!$A160:$L5976,4,0)</f>
        <v>224.7</v>
      </c>
      <c r="L168" s="268">
        <f>VLOOKUP($B168,[1]EQ!$A160:$L5976,5,0)</f>
        <v>222.2</v>
      </c>
      <c r="M168" s="268">
        <f>VLOOKUP($B168,[1]EQ!$A$4:$I$3070,9,0)/100000</f>
        <v>65.841899999999995</v>
      </c>
      <c r="N168" s="1"/>
      <c r="O168" s="1"/>
    </row>
    <row r="169" spans="1:15" ht="12.75" customHeight="1">
      <c r="A169" s="53">
        <v>160</v>
      </c>
      <c r="B169" s="419" t="s">
        <v>271</v>
      </c>
      <c r="C169" s="268">
        <f>VLOOKUP($B169,[1]EQ!$A161:$L5977,6,0)</f>
        <v>479.15</v>
      </c>
      <c r="D169" s="269">
        <f t="shared" si="14"/>
        <v>477.7</v>
      </c>
      <c r="E169" s="269">
        <f t="shared" si="15"/>
        <v>472.45</v>
      </c>
      <c r="F169" s="269">
        <f t="shared" si="16"/>
        <v>465.75</v>
      </c>
      <c r="G169" s="269">
        <f t="shared" si="17"/>
        <v>460.5</v>
      </c>
      <c r="H169" s="269">
        <f t="shared" si="18"/>
        <v>484.4</v>
      </c>
      <c r="I169" s="269">
        <f t="shared" si="19"/>
        <v>489.65</v>
      </c>
      <c r="J169" s="269">
        <f t="shared" si="20"/>
        <v>496.34999999999997</v>
      </c>
      <c r="K169" s="268">
        <f>VLOOKUP($B169,[1]EQ!$A161:$L5977,4,0)</f>
        <v>482.95</v>
      </c>
      <c r="L169" s="268">
        <f>VLOOKUP($B169,[1]EQ!$A161:$L5977,5,0)</f>
        <v>471</v>
      </c>
      <c r="M169" s="268">
        <f>VLOOKUP($B169,[1]EQ!$A$4:$I$3070,9,0)/100000</f>
        <v>4.6883699999999999</v>
      </c>
      <c r="N169" s="1"/>
      <c r="O169" s="1"/>
    </row>
    <row r="170" spans="1:15" ht="12.75" customHeight="1">
      <c r="A170" s="53">
        <v>161</v>
      </c>
      <c r="B170" s="419" t="s">
        <v>272</v>
      </c>
      <c r="C170" s="268">
        <f>VLOOKUP($B170,[1]EQ!$A162:$L5978,6,0)</f>
        <v>14660.6</v>
      </c>
      <c r="D170" s="269">
        <f t="shared" si="14"/>
        <v>14727.366666666667</v>
      </c>
      <c r="E170" s="269">
        <f t="shared" si="15"/>
        <v>14499.983333333334</v>
      </c>
      <c r="F170" s="269">
        <f t="shared" si="16"/>
        <v>14339.366666666667</v>
      </c>
      <c r="G170" s="269">
        <f t="shared" si="17"/>
        <v>14111.983333333334</v>
      </c>
      <c r="H170" s="269">
        <f t="shared" si="18"/>
        <v>14887.983333333334</v>
      </c>
      <c r="I170" s="269">
        <f t="shared" si="19"/>
        <v>15115.366666666669</v>
      </c>
      <c r="J170" s="269">
        <f t="shared" si="20"/>
        <v>15275.983333333334</v>
      </c>
      <c r="K170" s="268">
        <f>VLOOKUP($B170,[1]EQ!$A162:$L5978,4,0)</f>
        <v>14954.75</v>
      </c>
      <c r="L170" s="268">
        <f>VLOOKUP($B170,[1]EQ!$A162:$L5978,5,0)</f>
        <v>14566.75</v>
      </c>
      <c r="M170" s="268">
        <f>VLOOKUP($B170,[1]EQ!$A$4:$I$3070,9,0)/100000</f>
        <v>5.9580000000000001E-2</v>
      </c>
      <c r="N170" s="1"/>
      <c r="O170" s="1"/>
    </row>
    <row r="171" spans="1:15" ht="12.75" customHeight="1">
      <c r="A171" s="53">
        <v>162</v>
      </c>
      <c r="B171" s="419" t="s">
        <v>178</v>
      </c>
      <c r="C171" s="268">
        <f>VLOOKUP($B171,[1]EQ!$A163:$L5979,6,0)</f>
        <v>40.1</v>
      </c>
      <c r="D171" s="269">
        <f t="shared" si="14"/>
        <v>39.81666666666667</v>
      </c>
      <c r="E171" s="269">
        <f t="shared" si="15"/>
        <v>39.333333333333343</v>
      </c>
      <c r="F171" s="269">
        <f t="shared" si="16"/>
        <v>38.56666666666667</v>
      </c>
      <c r="G171" s="269">
        <f t="shared" si="17"/>
        <v>38.083333333333343</v>
      </c>
      <c r="H171" s="269">
        <f t="shared" si="18"/>
        <v>40.583333333333343</v>
      </c>
      <c r="I171" s="269">
        <f t="shared" si="19"/>
        <v>41.066666666666677</v>
      </c>
      <c r="J171" s="269">
        <f t="shared" si="20"/>
        <v>41.833333333333343</v>
      </c>
      <c r="K171" s="268">
        <f>VLOOKUP($B171,[1]EQ!$A163:$L5979,4,0)</f>
        <v>40.299999999999997</v>
      </c>
      <c r="L171" s="268">
        <f>VLOOKUP($B171,[1]EQ!$A163:$L5979,5,0)</f>
        <v>39.049999999999997</v>
      </c>
      <c r="M171" s="268">
        <f>VLOOKUP($B171,[1]EQ!$A$4:$I$3070,9,0)/100000</f>
        <v>614.36081999999999</v>
      </c>
      <c r="N171" s="1"/>
      <c r="O171" s="1"/>
    </row>
    <row r="172" spans="1:15" ht="12.75" customHeight="1">
      <c r="A172" s="53">
        <v>163</v>
      </c>
      <c r="B172" s="419" t="s">
        <v>184</v>
      </c>
      <c r="C172" s="268">
        <f>VLOOKUP($B172,[1]EQ!$A164:$L5980,6,0)</f>
        <v>106</v>
      </c>
      <c r="D172" s="269">
        <f t="shared" si="14"/>
        <v>105.98333333333333</v>
      </c>
      <c r="E172" s="269">
        <f t="shared" si="15"/>
        <v>105.36666666666667</v>
      </c>
      <c r="F172" s="269">
        <f t="shared" si="16"/>
        <v>104.73333333333333</v>
      </c>
      <c r="G172" s="269">
        <f t="shared" si="17"/>
        <v>104.11666666666667</v>
      </c>
      <c r="H172" s="269">
        <f t="shared" si="18"/>
        <v>106.61666666666667</v>
      </c>
      <c r="I172" s="269">
        <f t="shared" si="19"/>
        <v>107.23333333333332</v>
      </c>
      <c r="J172" s="269">
        <f t="shared" si="20"/>
        <v>107.86666666666667</v>
      </c>
      <c r="K172" s="268">
        <f>VLOOKUP($B172,[1]EQ!$A164:$L5980,4,0)</f>
        <v>106.6</v>
      </c>
      <c r="L172" s="268">
        <f>VLOOKUP($B172,[1]EQ!$A164:$L5980,5,0)</f>
        <v>105.35</v>
      </c>
      <c r="M172" s="268">
        <f>VLOOKUP($B172,[1]EQ!$A$4:$I$3070,9,0)/100000</f>
        <v>30.730609999999999</v>
      </c>
      <c r="N172" s="1"/>
      <c r="O172" s="1"/>
    </row>
    <row r="173" spans="1:15" ht="12.75" customHeight="1">
      <c r="A173" s="53">
        <v>164</v>
      </c>
      <c r="B173" s="419" t="s">
        <v>185</v>
      </c>
      <c r="C173" s="268">
        <f>VLOOKUP($B173,[1]EQ!$A165:$L5981,6,0)</f>
        <v>2598.0500000000002</v>
      </c>
      <c r="D173" s="269">
        <f t="shared" si="14"/>
        <v>2593.5333333333333</v>
      </c>
      <c r="E173" s="269">
        <f t="shared" si="15"/>
        <v>2575.0666666666666</v>
      </c>
      <c r="F173" s="269">
        <f t="shared" si="16"/>
        <v>2552.0833333333335</v>
      </c>
      <c r="G173" s="269">
        <f t="shared" si="17"/>
        <v>2533.6166666666668</v>
      </c>
      <c r="H173" s="269">
        <f t="shared" si="18"/>
        <v>2616.5166666666664</v>
      </c>
      <c r="I173" s="269">
        <f t="shared" si="19"/>
        <v>2634.9833333333327</v>
      </c>
      <c r="J173" s="269">
        <f t="shared" si="20"/>
        <v>2657.9666666666662</v>
      </c>
      <c r="K173" s="268">
        <f>VLOOKUP($B173,[1]EQ!$A165:$L5981,4,0)</f>
        <v>2612</v>
      </c>
      <c r="L173" s="268">
        <f>VLOOKUP($B173,[1]EQ!$A165:$L5981,5,0)</f>
        <v>2570.5500000000002</v>
      </c>
      <c r="M173" s="268">
        <f>VLOOKUP($B173,[1]EQ!$A$4:$I$3070,9,0)/100000</f>
        <v>34.314450000000001</v>
      </c>
      <c r="N173" s="1"/>
      <c r="O173" s="1"/>
    </row>
    <row r="174" spans="1:15" ht="12.75" customHeight="1">
      <c r="A174" s="53">
        <v>165</v>
      </c>
      <c r="B174" s="419" t="s">
        <v>273</v>
      </c>
      <c r="C174" s="268">
        <f>VLOOKUP($B174,[1]EQ!$A166:$L5982,6,0)</f>
        <v>949.75</v>
      </c>
      <c r="D174" s="269">
        <f t="shared" si="14"/>
        <v>949</v>
      </c>
      <c r="E174" s="269">
        <f t="shared" si="15"/>
        <v>944.75</v>
      </c>
      <c r="F174" s="269">
        <f t="shared" si="16"/>
        <v>939.75</v>
      </c>
      <c r="G174" s="269">
        <f t="shared" si="17"/>
        <v>935.5</v>
      </c>
      <c r="H174" s="269">
        <f t="shared" si="18"/>
        <v>954</v>
      </c>
      <c r="I174" s="269">
        <f t="shared" si="19"/>
        <v>958.25</v>
      </c>
      <c r="J174" s="269">
        <f t="shared" si="20"/>
        <v>963.25</v>
      </c>
      <c r="K174" s="268">
        <f>VLOOKUP($B174,[1]EQ!$A166:$L5982,4,0)</f>
        <v>953.25</v>
      </c>
      <c r="L174" s="268">
        <f>VLOOKUP($B174,[1]EQ!$A166:$L5982,5,0)</f>
        <v>944</v>
      </c>
      <c r="M174" s="268">
        <f>VLOOKUP($B174,[1]EQ!$A$4:$I$3070,9,0)/100000</f>
        <v>7.0200800000000001</v>
      </c>
      <c r="N174" s="1"/>
      <c r="O174" s="1"/>
    </row>
    <row r="175" spans="1:15" ht="12.75" customHeight="1">
      <c r="A175" s="53">
        <v>166</v>
      </c>
      <c r="B175" s="419" t="s">
        <v>187</v>
      </c>
      <c r="C175" s="268">
        <f>VLOOKUP($B175,[1]EQ!$A167:$L5983,6,0)</f>
        <v>1306</v>
      </c>
      <c r="D175" s="269">
        <f t="shared" si="14"/>
        <v>1304.0166666666667</v>
      </c>
      <c r="E175" s="269">
        <f t="shared" si="15"/>
        <v>1297.0333333333333</v>
      </c>
      <c r="F175" s="269">
        <f t="shared" si="16"/>
        <v>1288.0666666666666</v>
      </c>
      <c r="G175" s="269">
        <f t="shared" si="17"/>
        <v>1281.0833333333333</v>
      </c>
      <c r="H175" s="269">
        <f t="shared" si="18"/>
        <v>1312.9833333333333</v>
      </c>
      <c r="I175" s="269">
        <f t="shared" si="19"/>
        <v>1319.9666666666665</v>
      </c>
      <c r="J175" s="269">
        <f t="shared" si="20"/>
        <v>1328.9333333333334</v>
      </c>
      <c r="K175" s="268">
        <f>VLOOKUP($B175,[1]EQ!$A167:$L5983,4,0)</f>
        <v>1311</v>
      </c>
      <c r="L175" s="268">
        <f>VLOOKUP($B175,[1]EQ!$A167:$L5983,5,0)</f>
        <v>1295.05</v>
      </c>
      <c r="M175" s="268">
        <f>VLOOKUP($B175,[1]EQ!$A$4:$I$3070,9,0)/100000</f>
        <v>10.02755</v>
      </c>
      <c r="N175" s="1"/>
      <c r="O175" s="1"/>
    </row>
    <row r="176" spans="1:15" ht="12.75" customHeight="1">
      <c r="A176" s="53">
        <v>167</v>
      </c>
      <c r="B176" s="419" t="s">
        <v>191</v>
      </c>
      <c r="C176" s="268">
        <f>VLOOKUP($B176,[1]EQ!$A168:$L5984,6,0)</f>
        <v>2727.2</v>
      </c>
      <c r="D176" s="269">
        <f t="shared" si="14"/>
        <v>2704.6</v>
      </c>
      <c r="E176" s="269">
        <f t="shared" si="15"/>
        <v>2669.6</v>
      </c>
      <c r="F176" s="269">
        <f t="shared" si="16"/>
        <v>2612</v>
      </c>
      <c r="G176" s="269">
        <f t="shared" si="17"/>
        <v>2577</v>
      </c>
      <c r="H176" s="269">
        <f t="shared" si="18"/>
        <v>2762.2</v>
      </c>
      <c r="I176" s="269">
        <f t="shared" si="19"/>
        <v>2797.2</v>
      </c>
      <c r="J176" s="269">
        <f t="shared" si="20"/>
        <v>2854.7999999999997</v>
      </c>
      <c r="K176" s="268">
        <f>VLOOKUP($B176,[1]EQ!$A168:$L5984,4,0)</f>
        <v>2739.6</v>
      </c>
      <c r="L176" s="268">
        <f>VLOOKUP($B176,[1]EQ!$A168:$L5984,5,0)</f>
        <v>2647</v>
      </c>
      <c r="M176" s="268">
        <f>VLOOKUP($B176,[1]EQ!$A$4:$I$3070,9,0)/100000</f>
        <v>10.56499</v>
      </c>
      <c r="N176" s="1"/>
      <c r="O176" s="1"/>
    </row>
    <row r="177" spans="1:15" ht="12.75" customHeight="1">
      <c r="A177" s="53">
        <v>168</v>
      </c>
      <c r="B177" s="419" t="s">
        <v>189</v>
      </c>
      <c r="C177" s="268">
        <f>VLOOKUP($B177,[1]EQ!$A169:$L5985,6,0)</f>
        <v>24135.1</v>
      </c>
      <c r="D177" s="269">
        <f t="shared" si="14"/>
        <v>24346.100000000002</v>
      </c>
      <c r="E177" s="269">
        <f t="shared" si="15"/>
        <v>23692.200000000004</v>
      </c>
      <c r="F177" s="269">
        <f t="shared" si="16"/>
        <v>23249.300000000003</v>
      </c>
      <c r="G177" s="269">
        <f t="shared" si="17"/>
        <v>22595.400000000005</v>
      </c>
      <c r="H177" s="269">
        <f t="shared" si="18"/>
        <v>24789.000000000004</v>
      </c>
      <c r="I177" s="269">
        <f t="shared" si="19"/>
        <v>25442.900000000005</v>
      </c>
      <c r="J177" s="269">
        <f t="shared" si="20"/>
        <v>25885.800000000003</v>
      </c>
      <c r="K177" s="268">
        <f>VLOOKUP($B177,[1]EQ!$A169:$L5985,4,0)</f>
        <v>25000</v>
      </c>
      <c r="L177" s="268">
        <f>VLOOKUP($B177,[1]EQ!$A169:$L5985,5,0)</f>
        <v>23903.200000000001</v>
      </c>
      <c r="M177" s="268">
        <f>VLOOKUP($B177,[1]EQ!$A$4:$I$3070,9,0)/100000</f>
        <v>1.74699</v>
      </c>
      <c r="N177" s="1"/>
      <c r="O177" s="1"/>
    </row>
    <row r="178" spans="1:15" ht="12.75" customHeight="1">
      <c r="A178" s="53">
        <v>169</v>
      </c>
      <c r="B178" s="419" t="s">
        <v>192</v>
      </c>
      <c r="C178" s="268">
        <f>VLOOKUP($B178,[1]EQ!$A170:$L5986,6,0)</f>
        <v>1328.5</v>
      </c>
      <c r="D178" s="269">
        <f t="shared" si="14"/>
        <v>1324.2833333333333</v>
      </c>
      <c r="E178" s="269">
        <f t="shared" si="15"/>
        <v>1314.2166666666667</v>
      </c>
      <c r="F178" s="269">
        <f t="shared" si="16"/>
        <v>1299.9333333333334</v>
      </c>
      <c r="G178" s="269">
        <f t="shared" si="17"/>
        <v>1289.8666666666668</v>
      </c>
      <c r="H178" s="269">
        <f t="shared" si="18"/>
        <v>1338.5666666666666</v>
      </c>
      <c r="I178" s="269">
        <f t="shared" si="19"/>
        <v>1348.6333333333332</v>
      </c>
      <c r="J178" s="269">
        <f t="shared" si="20"/>
        <v>1362.9166666666665</v>
      </c>
      <c r="K178" s="268">
        <f>VLOOKUP($B178,[1]EQ!$A170:$L5986,4,0)</f>
        <v>1334.35</v>
      </c>
      <c r="L178" s="268">
        <f>VLOOKUP($B178,[1]EQ!$A170:$L5986,5,0)</f>
        <v>1310</v>
      </c>
      <c r="M178" s="268">
        <f>VLOOKUP($B178,[1]EQ!$A$4:$I$3070,9,0)/100000</f>
        <v>9.4907299999999992</v>
      </c>
      <c r="N178" s="1"/>
      <c r="O178" s="1"/>
    </row>
    <row r="179" spans="1:15" ht="12.75" customHeight="1">
      <c r="A179" s="53">
        <v>170</v>
      </c>
      <c r="B179" s="419" t="s">
        <v>190</v>
      </c>
      <c r="C179" s="268">
        <f>VLOOKUP($B179,[1]EQ!$A171:$L5987,6,0)</f>
        <v>2965</v>
      </c>
      <c r="D179" s="269">
        <f t="shared" si="14"/>
        <v>2949.75</v>
      </c>
      <c r="E179" s="269">
        <f t="shared" si="15"/>
        <v>2917.5</v>
      </c>
      <c r="F179" s="269">
        <f t="shared" si="16"/>
        <v>2870</v>
      </c>
      <c r="G179" s="269">
        <f t="shared" si="17"/>
        <v>2837.75</v>
      </c>
      <c r="H179" s="269">
        <f t="shared" si="18"/>
        <v>2997.25</v>
      </c>
      <c r="I179" s="269">
        <f t="shared" si="19"/>
        <v>3029.5</v>
      </c>
      <c r="J179" s="269">
        <f t="shared" si="20"/>
        <v>3077</v>
      </c>
      <c r="K179" s="268">
        <f>VLOOKUP($B179,[1]EQ!$A171:$L5987,4,0)</f>
        <v>2982</v>
      </c>
      <c r="L179" s="268">
        <f>VLOOKUP($B179,[1]EQ!$A171:$L5987,5,0)</f>
        <v>2902.25</v>
      </c>
      <c r="M179" s="268">
        <f>VLOOKUP($B179,[1]EQ!$A$4:$I$3070,9,0)/100000</f>
        <v>1.96959</v>
      </c>
      <c r="N179" s="1"/>
      <c r="O179" s="1"/>
    </row>
    <row r="180" spans="1:15" ht="12.75" customHeight="1">
      <c r="A180" s="53">
        <v>171</v>
      </c>
      <c r="B180" s="419" t="s">
        <v>824</v>
      </c>
      <c r="C180" s="268">
        <f>VLOOKUP($B180,[1]EQ!$A172:$L5988,6,0)</f>
        <v>525.75</v>
      </c>
      <c r="D180" s="269">
        <f t="shared" si="14"/>
        <v>527.15</v>
      </c>
      <c r="E180" s="269">
        <f t="shared" si="15"/>
        <v>523.29999999999995</v>
      </c>
      <c r="F180" s="269">
        <f t="shared" si="16"/>
        <v>520.85</v>
      </c>
      <c r="G180" s="269">
        <f t="shared" si="17"/>
        <v>517</v>
      </c>
      <c r="H180" s="269">
        <f t="shared" si="18"/>
        <v>529.59999999999991</v>
      </c>
      <c r="I180" s="269">
        <f t="shared" si="19"/>
        <v>533.45000000000005</v>
      </c>
      <c r="J180" s="269">
        <f t="shared" si="20"/>
        <v>535.89999999999986</v>
      </c>
      <c r="K180" s="268">
        <f>VLOOKUP($B180,[1]EQ!$A172:$L5988,4,0)</f>
        <v>531</v>
      </c>
      <c r="L180" s="268">
        <f>VLOOKUP($B180,[1]EQ!$A172:$L5988,5,0)</f>
        <v>524.70000000000005</v>
      </c>
      <c r="M180" s="268">
        <f>VLOOKUP($B180,[1]EQ!$A$4:$I$3070,9,0)/100000</f>
        <v>12.727639999999999</v>
      </c>
      <c r="N180" s="1"/>
      <c r="O180" s="1"/>
    </row>
    <row r="181" spans="1:15" ht="12.75" customHeight="1">
      <c r="A181" s="53">
        <v>172</v>
      </c>
      <c r="B181" s="419" t="s">
        <v>188</v>
      </c>
      <c r="C181" s="268">
        <f>VLOOKUP($B181,[1]EQ!$A173:$L5989,6,0)</f>
        <v>554.9</v>
      </c>
      <c r="D181" s="269">
        <f t="shared" si="14"/>
        <v>554.91666666666663</v>
      </c>
      <c r="E181" s="269">
        <f t="shared" si="15"/>
        <v>551.23333333333323</v>
      </c>
      <c r="F181" s="269">
        <f t="shared" si="16"/>
        <v>547.56666666666661</v>
      </c>
      <c r="G181" s="269">
        <f t="shared" si="17"/>
        <v>543.88333333333321</v>
      </c>
      <c r="H181" s="269">
        <f t="shared" si="18"/>
        <v>558.58333333333326</v>
      </c>
      <c r="I181" s="269">
        <f t="shared" si="19"/>
        <v>562.26666666666665</v>
      </c>
      <c r="J181" s="269">
        <f t="shared" si="20"/>
        <v>565.93333333333328</v>
      </c>
      <c r="K181" s="268">
        <f>VLOOKUP($B181,[1]EQ!$A173:$L5989,4,0)</f>
        <v>558.6</v>
      </c>
      <c r="L181" s="268">
        <f>VLOOKUP($B181,[1]EQ!$A173:$L5989,5,0)</f>
        <v>551.25</v>
      </c>
      <c r="M181" s="268">
        <f>VLOOKUP($B181,[1]EQ!$A$4:$I$3070,9,0)/100000</f>
        <v>96.774150000000006</v>
      </c>
      <c r="N181" s="1"/>
      <c r="O181" s="1"/>
    </row>
    <row r="182" spans="1:15" ht="12.75" customHeight="1">
      <c r="A182" s="53">
        <v>173</v>
      </c>
      <c r="B182" s="419" t="s">
        <v>186</v>
      </c>
      <c r="C182" s="268">
        <f>VLOOKUP($B182,[1]EQ!$A174:$L5990,6,0)</f>
        <v>83.25</v>
      </c>
      <c r="D182" s="269">
        <f t="shared" si="14"/>
        <v>83.083333333333329</v>
      </c>
      <c r="E182" s="269">
        <f t="shared" si="15"/>
        <v>82.666666666666657</v>
      </c>
      <c r="F182" s="269">
        <f t="shared" si="16"/>
        <v>82.083333333333329</v>
      </c>
      <c r="G182" s="269">
        <f t="shared" si="17"/>
        <v>81.666666666666657</v>
      </c>
      <c r="H182" s="269">
        <f t="shared" si="18"/>
        <v>83.666666666666657</v>
      </c>
      <c r="I182" s="269">
        <f t="shared" si="19"/>
        <v>84.083333333333314</v>
      </c>
      <c r="J182" s="269">
        <f t="shared" si="20"/>
        <v>84.666666666666657</v>
      </c>
      <c r="K182" s="268">
        <f>VLOOKUP($B182,[1]EQ!$A174:$L5990,4,0)</f>
        <v>83.5</v>
      </c>
      <c r="L182" s="268">
        <f>VLOOKUP($B182,[1]EQ!$A174:$L5990,5,0)</f>
        <v>82.5</v>
      </c>
      <c r="M182" s="268">
        <f>VLOOKUP($B182,[1]EQ!$A$4:$I$3070,9,0)/100000</f>
        <v>137.87058999999999</v>
      </c>
      <c r="N182" s="1"/>
      <c r="O182" s="1"/>
    </row>
    <row r="183" spans="1:15" ht="12.75" customHeight="1">
      <c r="A183" s="53">
        <v>174</v>
      </c>
      <c r="B183" s="419" t="s">
        <v>193</v>
      </c>
      <c r="C183" s="268">
        <f>VLOOKUP($B183,[1]EQ!$A175:$L5991,6,0)</f>
        <v>887.7</v>
      </c>
      <c r="D183" s="269">
        <f t="shared" si="14"/>
        <v>889.31666666666661</v>
      </c>
      <c r="E183" s="269">
        <f t="shared" si="15"/>
        <v>883.48333333333323</v>
      </c>
      <c r="F183" s="269">
        <f t="shared" si="16"/>
        <v>879.26666666666665</v>
      </c>
      <c r="G183" s="269">
        <f t="shared" si="17"/>
        <v>873.43333333333328</v>
      </c>
      <c r="H183" s="269">
        <f t="shared" si="18"/>
        <v>893.53333333333319</v>
      </c>
      <c r="I183" s="269">
        <f t="shared" si="19"/>
        <v>899.36666666666667</v>
      </c>
      <c r="J183" s="269">
        <f t="shared" si="20"/>
        <v>903.58333333333314</v>
      </c>
      <c r="K183" s="268">
        <f>VLOOKUP($B183,[1]EQ!$A175:$L5991,4,0)</f>
        <v>895.15</v>
      </c>
      <c r="L183" s="268">
        <f>VLOOKUP($B183,[1]EQ!$A175:$L5991,5,0)</f>
        <v>885.1</v>
      </c>
      <c r="M183" s="268">
        <f>VLOOKUP($B183,[1]EQ!$A$4:$I$3070,9,0)/100000</f>
        <v>15.71387</v>
      </c>
      <c r="N183" s="1"/>
      <c r="O183" s="1"/>
    </row>
    <row r="184" spans="1:15" ht="12.75" customHeight="1">
      <c r="A184" s="53">
        <v>175</v>
      </c>
      <c r="B184" s="419" t="s">
        <v>194</v>
      </c>
      <c r="C184" s="268">
        <f>VLOOKUP($B184,[1]EQ!$A176:$L5992,6,0)</f>
        <v>520.20000000000005</v>
      </c>
      <c r="D184" s="269">
        <f t="shared" si="14"/>
        <v>518.06666666666672</v>
      </c>
      <c r="E184" s="269">
        <f t="shared" si="15"/>
        <v>514.13333333333344</v>
      </c>
      <c r="F184" s="269">
        <f t="shared" si="16"/>
        <v>508.06666666666672</v>
      </c>
      <c r="G184" s="269">
        <f t="shared" si="17"/>
        <v>504.13333333333344</v>
      </c>
      <c r="H184" s="269">
        <f t="shared" si="18"/>
        <v>524.13333333333344</v>
      </c>
      <c r="I184" s="269">
        <f t="shared" si="19"/>
        <v>528.06666666666661</v>
      </c>
      <c r="J184" s="269">
        <f t="shared" si="20"/>
        <v>534.13333333333344</v>
      </c>
      <c r="K184" s="268">
        <f>VLOOKUP($B184,[1]EQ!$A176:$L5992,4,0)</f>
        <v>522</v>
      </c>
      <c r="L184" s="268">
        <f>VLOOKUP($B184,[1]EQ!$A176:$L5992,5,0)</f>
        <v>512</v>
      </c>
      <c r="M184" s="268">
        <f>VLOOKUP($B184,[1]EQ!$A$4:$I$3070,9,0)/100000</f>
        <v>8.3862299999999994</v>
      </c>
      <c r="N184" s="1"/>
      <c r="O184" s="1"/>
    </row>
    <row r="185" spans="1:15" ht="12.75" customHeight="1">
      <c r="A185" s="53">
        <v>176</v>
      </c>
      <c r="B185" s="419" t="s">
        <v>275</v>
      </c>
      <c r="C185" s="268">
        <f>VLOOKUP($B185,[1]EQ!$A177:$L5993,6,0)</f>
        <v>569.5</v>
      </c>
      <c r="D185" s="269">
        <f t="shared" si="14"/>
        <v>571.16666666666663</v>
      </c>
      <c r="E185" s="269">
        <f t="shared" si="15"/>
        <v>566.33333333333326</v>
      </c>
      <c r="F185" s="269">
        <f t="shared" si="16"/>
        <v>563.16666666666663</v>
      </c>
      <c r="G185" s="269">
        <f t="shared" si="17"/>
        <v>558.33333333333326</v>
      </c>
      <c r="H185" s="269">
        <f t="shared" si="18"/>
        <v>574.33333333333326</v>
      </c>
      <c r="I185" s="269">
        <f t="shared" si="19"/>
        <v>579.16666666666652</v>
      </c>
      <c r="J185" s="269">
        <f t="shared" si="20"/>
        <v>582.33333333333326</v>
      </c>
      <c r="K185" s="268">
        <f>VLOOKUP($B185,[1]EQ!$A177:$L5993,4,0)</f>
        <v>576</v>
      </c>
      <c r="L185" s="268">
        <f>VLOOKUP($B185,[1]EQ!$A177:$L5993,5,0)</f>
        <v>568</v>
      </c>
      <c r="M185" s="268">
        <f>VLOOKUP($B185,[1]EQ!$A$4:$I$3070,9,0)/100000</f>
        <v>3.5177800000000001</v>
      </c>
      <c r="N185" s="1"/>
      <c r="O185" s="1"/>
    </row>
    <row r="186" spans="1:15" ht="12.75" customHeight="1">
      <c r="A186" s="53">
        <v>177</v>
      </c>
      <c r="B186" s="419" t="s">
        <v>206</v>
      </c>
      <c r="C186" s="268">
        <f>VLOOKUP($B186,[1]EQ!$A178:$L5994,6,0)</f>
        <v>1050.5</v>
      </c>
      <c r="D186" s="269">
        <f t="shared" si="14"/>
        <v>1056.3</v>
      </c>
      <c r="E186" s="269">
        <f t="shared" si="15"/>
        <v>1041.25</v>
      </c>
      <c r="F186" s="269">
        <f t="shared" si="16"/>
        <v>1032</v>
      </c>
      <c r="G186" s="269">
        <f t="shared" si="17"/>
        <v>1016.95</v>
      </c>
      <c r="H186" s="269">
        <f t="shared" si="18"/>
        <v>1065.55</v>
      </c>
      <c r="I186" s="269">
        <f t="shared" si="19"/>
        <v>1080.5999999999997</v>
      </c>
      <c r="J186" s="269">
        <f t="shared" si="20"/>
        <v>1089.8499999999999</v>
      </c>
      <c r="K186" s="268">
        <f>VLOOKUP($B186,[1]EQ!$A178:$L5994,4,0)</f>
        <v>1071.3499999999999</v>
      </c>
      <c r="L186" s="268">
        <f>VLOOKUP($B186,[1]EQ!$A178:$L5994,5,0)</f>
        <v>1047.05</v>
      </c>
      <c r="M186" s="268">
        <f>VLOOKUP($B186,[1]EQ!$A$4:$I$3070,9,0)/100000</f>
        <v>16.775759999999998</v>
      </c>
      <c r="N186" s="1"/>
      <c r="O186" s="1"/>
    </row>
    <row r="187" spans="1:15" ht="12.75" customHeight="1">
      <c r="A187" s="53">
        <v>178</v>
      </c>
      <c r="B187" s="419" t="s">
        <v>195</v>
      </c>
      <c r="C187" s="268">
        <f>VLOOKUP($B187,[1]EQ!$A179:$L5995,6,0)</f>
        <v>1159.75</v>
      </c>
      <c r="D187" s="269">
        <f t="shared" si="14"/>
        <v>1146.1666666666667</v>
      </c>
      <c r="E187" s="269">
        <f t="shared" si="15"/>
        <v>1129.1333333333334</v>
      </c>
      <c r="F187" s="269">
        <f t="shared" si="16"/>
        <v>1098.5166666666667</v>
      </c>
      <c r="G187" s="269">
        <f t="shared" si="17"/>
        <v>1081.4833333333333</v>
      </c>
      <c r="H187" s="269">
        <f t="shared" si="18"/>
        <v>1176.7833333333335</v>
      </c>
      <c r="I187" s="269">
        <f t="shared" si="19"/>
        <v>1193.8166666666668</v>
      </c>
      <c r="J187" s="269">
        <f t="shared" si="20"/>
        <v>1224.4333333333336</v>
      </c>
      <c r="K187" s="268">
        <f>VLOOKUP($B187,[1]EQ!$A179:$L5995,4,0)</f>
        <v>1163.2</v>
      </c>
      <c r="L187" s="268">
        <f>VLOOKUP($B187,[1]EQ!$A179:$L5995,5,0)</f>
        <v>1115.55</v>
      </c>
      <c r="M187" s="268">
        <f>VLOOKUP($B187,[1]EQ!$A$4:$I$3070,9,0)/100000</f>
        <v>33.853409999999997</v>
      </c>
      <c r="N187" s="1"/>
      <c r="O187" s="1"/>
    </row>
    <row r="188" spans="1:15" ht="12.75" customHeight="1">
      <c r="A188" s="53">
        <v>179</v>
      </c>
      <c r="B188" s="419" t="s">
        <v>502</v>
      </c>
      <c r="C188" s="268">
        <f>VLOOKUP($B188,[1]EQ!$A180:$L5996,6,0)</f>
        <v>1254.3499999999999</v>
      </c>
      <c r="D188" s="269">
        <f t="shared" si="14"/>
        <v>1255.7</v>
      </c>
      <c r="E188" s="269">
        <f t="shared" si="15"/>
        <v>1240.3000000000002</v>
      </c>
      <c r="F188" s="269">
        <f t="shared" si="16"/>
        <v>1226.2500000000002</v>
      </c>
      <c r="G188" s="269">
        <f t="shared" si="17"/>
        <v>1210.8500000000004</v>
      </c>
      <c r="H188" s="269">
        <f t="shared" si="18"/>
        <v>1269.75</v>
      </c>
      <c r="I188" s="269">
        <f t="shared" si="19"/>
        <v>1285.1500000000001</v>
      </c>
      <c r="J188" s="269">
        <f t="shared" si="20"/>
        <v>1299.1999999999998</v>
      </c>
      <c r="K188" s="268">
        <f>VLOOKUP($B188,[1]EQ!$A180:$L5996,4,0)</f>
        <v>1271.0999999999999</v>
      </c>
      <c r="L188" s="268">
        <f>VLOOKUP($B188,[1]EQ!$A180:$L5996,5,0)</f>
        <v>1241.6500000000001</v>
      </c>
      <c r="M188" s="268">
        <f>VLOOKUP($B188,[1]EQ!$A$4:$I$3070,9,0)/100000</f>
        <v>3.06515</v>
      </c>
      <c r="N188" s="1"/>
      <c r="O188" s="1"/>
    </row>
    <row r="189" spans="1:15" ht="12.75" customHeight="1">
      <c r="A189" s="53">
        <v>180</v>
      </c>
      <c r="B189" s="419" t="s">
        <v>200</v>
      </c>
      <c r="C189" s="268">
        <f>VLOOKUP($B189,[1]EQ!$A181:$L5997,6,0)</f>
        <v>3242.95</v>
      </c>
      <c r="D189" s="269">
        <f t="shared" si="14"/>
        <v>3245.9166666666665</v>
      </c>
      <c r="E189" s="269">
        <f t="shared" si="15"/>
        <v>3222.0333333333328</v>
      </c>
      <c r="F189" s="269">
        <f t="shared" si="16"/>
        <v>3201.1166666666663</v>
      </c>
      <c r="G189" s="269">
        <f t="shared" si="17"/>
        <v>3177.2333333333327</v>
      </c>
      <c r="H189" s="269">
        <f t="shared" si="18"/>
        <v>3266.833333333333</v>
      </c>
      <c r="I189" s="269">
        <f t="shared" si="19"/>
        <v>3290.7166666666672</v>
      </c>
      <c r="J189" s="269">
        <f t="shared" si="20"/>
        <v>3311.6333333333332</v>
      </c>
      <c r="K189" s="268">
        <f>VLOOKUP($B189,[1]EQ!$A181:$L5997,4,0)</f>
        <v>3269.8</v>
      </c>
      <c r="L189" s="268">
        <f>VLOOKUP($B189,[1]EQ!$A181:$L5997,5,0)</f>
        <v>3225</v>
      </c>
      <c r="M189" s="268">
        <f>VLOOKUP($B189,[1]EQ!$A$4:$I$3070,9,0)/100000</f>
        <v>17.859279999999998</v>
      </c>
      <c r="N189" s="1"/>
      <c r="O189" s="1"/>
    </row>
    <row r="190" spans="1:15" ht="12.75" customHeight="1">
      <c r="A190" s="53">
        <v>181</v>
      </c>
      <c r="B190" s="419" t="s">
        <v>196</v>
      </c>
      <c r="C190" s="268">
        <f>VLOOKUP($B190,[1]EQ!$A182:$L5998,6,0)</f>
        <v>825.5</v>
      </c>
      <c r="D190" s="269">
        <f t="shared" si="14"/>
        <v>825.63333333333333</v>
      </c>
      <c r="E190" s="269">
        <f t="shared" si="15"/>
        <v>820.26666666666665</v>
      </c>
      <c r="F190" s="269">
        <f t="shared" si="16"/>
        <v>815.0333333333333</v>
      </c>
      <c r="G190" s="269">
        <f t="shared" si="17"/>
        <v>809.66666666666663</v>
      </c>
      <c r="H190" s="269">
        <f t="shared" si="18"/>
        <v>830.86666666666667</v>
      </c>
      <c r="I190" s="269">
        <f t="shared" si="19"/>
        <v>836.23333333333323</v>
      </c>
      <c r="J190" s="269">
        <f t="shared" si="20"/>
        <v>841.4666666666667</v>
      </c>
      <c r="K190" s="268">
        <f>VLOOKUP($B190,[1]EQ!$A182:$L5998,4,0)</f>
        <v>831</v>
      </c>
      <c r="L190" s="268">
        <f>VLOOKUP($B190,[1]EQ!$A182:$L5998,5,0)</f>
        <v>820.4</v>
      </c>
      <c r="M190" s="268">
        <f>VLOOKUP($B190,[1]EQ!$A$4:$I$3070,9,0)/100000</f>
        <v>13.00582</v>
      </c>
      <c r="N190" s="1"/>
      <c r="O190" s="1"/>
    </row>
    <row r="191" spans="1:15" ht="12.75" customHeight="1">
      <c r="A191" s="53">
        <v>182</v>
      </c>
      <c r="B191" s="419" t="s">
        <v>276</v>
      </c>
      <c r="C191" s="268">
        <f>VLOOKUP($B191,[1]EQ!$A183:$L5999,6,0)</f>
        <v>8885.4</v>
      </c>
      <c r="D191" s="269">
        <f t="shared" si="14"/>
        <v>8901.8000000000011</v>
      </c>
      <c r="E191" s="269">
        <f t="shared" si="15"/>
        <v>8843.6000000000022</v>
      </c>
      <c r="F191" s="269">
        <f t="shared" si="16"/>
        <v>8801.8000000000011</v>
      </c>
      <c r="G191" s="269">
        <f t="shared" si="17"/>
        <v>8743.6000000000022</v>
      </c>
      <c r="H191" s="269">
        <f t="shared" si="18"/>
        <v>8943.6000000000022</v>
      </c>
      <c r="I191" s="269">
        <f t="shared" si="19"/>
        <v>9001.8000000000029</v>
      </c>
      <c r="J191" s="269">
        <f t="shared" si="20"/>
        <v>9043.6000000000022</v>
      </c>
      <c r="K191" s="268">
        <f>VLOOKUP($B191,[1]EQ!$A183:$L5999,4,0)</f>
        <v>8960</v>
      </c>
      <c r="L191" s="268">
        <f>VLOOKUP($B191,[1]EQ!$A183:$L5999,5,0)</f>
        <v>8860</v>
      </c>
      <c r="M191" s="268">
        <f>VLOOKUP($B191,[1]EQ!$A$4:$I$3070,9,0)/100000</f>
        <v>1.9195599999999999</v>
      </c>
      <c r="N191" s="1"/>
      <c r="O191" s="1"/>
    </row>
    <row r="192" spans="1:15" ht="12.75" customHeight="1">
      <c r="A192" s="53">
        <v>183</v>
      </c>
      <c r="B192" s="419" t="s">
        <v>197</v>
      </c>
      <c r="C192" s="268">
        <f>VLOOKUP($B192,[1]EQ!$A184:$L6000,6,0)</f>
        <v>451</v>
      </c>
      <c r="D192" s="269">
        <f t="shared" si="14"/>
        <v>450.33333333333331</v>
      </c>
      <c r="E192" s="269">
        <f t="shared" si="15"/>
        <v>447.66666666666663</v>
      </c>
      <c r="F192" s="269">
        <f t="shared" si="16"/>
        <v>444.33333333333331</v>
      </c>
      <c r="G192" s="269">
        <f t="shared" si="17"/>
        <v>441.66666666666663</v>
      </c>
      <c r="H192" s="269">
        <f t="shared" si="18"/>
        <v>453.66666666666663</v>
      </c>
      <c r="I192" s="269">
        <f t="shared" si="19"/>
        <v>456.33333333333326</v>
      </c>
      <c r="J192" s="269">
        <f t="shared" si="20"/>
        <v>459.66666666666663</v>
      </c>
      <c r="K192" s="268">
        <f>VLOOKUP($B192,[1]EQ!$A184:$L6000,4,0)</f>
        <v>453</v>
      </c>
      <c r="L192" s="268">
        <f>VLOOKUP($B192,[1]EQ!$A184:$L6000,5,0)</f>
        <v>447</v>
      </c>
      <c r="M192" s="268">
        <f>VLOOKUP($B192,[1]EQ!$A$4:$I$3070,9,0)/100000</f>
        <v>89.626329999999996</v>
      </c>
      <c r="N192" s="1"/>
      <c r="O192" s="1"/>
    </row>
    <row r="193" spans="1:15" ht="12.75" customHeight="1">
      <c r="A193" s="53">
        <v>184</v>
      </c>
      <c r="B193" s="419" t="s">
        <v>198</v>
      </c>
      <c r="C193" s="268">
        <f>VLOOKUP($B193,[1]EQ!$A185:$L6001,6,0)</f>
        <v>242.8</v>
      </c>
      <c r="D193" s="269">
        <f t="shared" si="14"/>
        <v>243.23333333333335</v>
      </c>
      <c r="E193" s="269">
        <f t="shared" si="15"/>
        <v>241.26666666666671</v>
      </c>
      <c r="F193" s="269">
        <f t="shared" si="16"/>
        <v>239.73333333333335</v>
      </c>
      <c r="G193" s="269">
        <f t="shared" si="17"/>
        <v>237.76666666666671</v>
      </c>
      <c r="H193" s="269">
        <f t="shared" si="18"/>
        <v>244.76666666666671</v>
      </c>
      <c r="I193" s="269">
        <f t="shared" si="19"/>
        <v>246.73333333333335</v>
      </c>
      <c r="J193" s="269">
        <f t="shared" si="20"/>
        <v>248.26666666666671</v>
      </c>
      <c r="K193" s="268">
        <f>VLOOKUP($B193,[1]EQ!$A185:$L6001,4,0)</f>
        <v>245.2</v>
      </c>
      <c r="L193" s="268">
        <f>VLOOKUP($B193,[1]EQ!$A185:$L6001,5,0)</f>
        <v>241.7</v>
      </c>
      <c r="M193" s="268">
        <f>VLOOKUP($B193,[1]EQ!$A$4:$I$3070,9,0)/100000</f>
        <v>103.22525</v>
      </c>
      <c r="N193" s="1"/>
      <c r="O193" s="1"/>
    </row>
    <row r="194" spans="1:15" ht="12.75" customHeight="1">
      <c r="A194" s="53">
        <v>185</v>
      </c>
      <c r="B194" s="419" t="s">
        <v>199</v>
      </c>
      <c r="C194" s="268">
        <f>VLOOKUP($B194,[1]EQ!$A186:$L6002,6,0)</f>
        <v>107.75</v>
      </c>
      <c r="D194" s="269">
        <f t="shared" si="14"/>
        <v>107.39999999999999</v>
      </c>
      <c r="E194" s="269">
        <f t="shared" si="15"/>
        <v>106.84999999999998</v>
      </c>
      <c r="F194" s="269">
        <f t="shared" si="16"/>
        <v>105.94999999999999</v>
      </c>
      <c r="G194" s="269">
        <f t="shared" si="17"/>
        <v>105.39999999999998</v>
      </c>
      <c r="H194" s="269">
        <f t="shared" si="18"/>
        <v>108.29999999999998</v>
      </c>
      <c r="I194" s="269">
        <f t="shared" si="19"/>
        <v>108.85</v>
      </c>
      <c r="J194" s="269">
        <f t="shared" si="20"/>
        <v>109.74999999999999</v>
      </c>
      <c r="K194" s="268">
        <f>VLOOKUP($B194,[1]EQ!$A186:$L6002,4,0)</f>
        <v>107.95</v>
      </c>
      <c r="L194" s="268">
        <f>VLOOKUP($B194,[1]EQ!$A186:$L6002,5,0)</f>
        <v>106.5</v>
      </c>
      <c r="M194" s="268">
        <f>VLOOKUP($B194,[1]EQ!$A$4:$I$3070,9,0)/100000</f>
        <v>408.38533000000001</v>
      </c>
      <c r="N194" s="1"/>
      <c r="O194" s="1"/>
    </row>
    <row r="195" spans="1:15" ht="12.75" customHeight="1">
      <c r="A195" s="53">
        <v>186</v>
      </c>
      <c r="B195" s="419" t="s">
        <v>201</v>
      </c>
      <c r="C195" s="268">
        <f>VLOOKUP($B195,[1]EQ!$A187:$L6003,6,0)</f>
        <v>1150.0999999999999</v>
      </c>
      <c r="D195" s="269">
        <f t="shared" si="14"/>
        <v>1151.6833333333334</v>
      </c>
      <c r="E195" s="269">
        <f t="shared" si="15"/>
        <v>1138.3666666666668</v>
      </c>
      <c r="F195" s="269">
        <f t="shared" si="16"/>
        <v>1126.6333333333334</v>
      </c>
      <c r="G195" s="269">
        <f t="shared" si="17"/>
        <v>1113.3166666666668</v>
      </c>
      <c r="H195" s="269">
        <f t="shared" si="18"/>
        <v>1163.4166666666667</v>
      </c>
      <c r="I195" s="269">
        <f t="shared" si="19"/>
        <v>1176.7333333333333</v>
      </c>
      <c r="J195" s="269">
        <f t="shared" si="20"/>
        <v>1188.4666666666667</v>
      </c>
      <c r="K195" s="268">
        <f>VLOOKUP($B195,[1]EQ!$A187:$L6003,4,0)</f>
        <v>1165</v>
      </c>
      <c r="L195" s="268">
        <f>VLOOKUP($B195,[1]EQ!$A187:$L6003,5,0)</f>
        <v>1139.95</v>
      </c>
      <c r="M195" s="268">
        <f>VLOOKUP($B195,[1]EQ!$A$4:$I$3070,9,0)/100000</f>
        <v>52.300750000000001</v>
      </c>
      <c r="N195" s="1"/>
      <c r="O195" s="1"/>
    </row>
    <row r="196" spans="1:15" ht="12.75" customHeight="1">
      <c r="A196" s="53">
        <v>187</v>
      </c>
      <c r="B196" s="419" t="s">
        <v>182</v>
      </c>
      <c r="C196" s="268">
        <f>VLOOKUP($B196,[1]EQ!$A188:$L6004,6,0)</f>
        <v>798.5</v>
      </c>
      <c r="D196" s="269">
        <f t="shared" si="14"/>
        <v>790.73333333333323</v>
      </c>
      <c r="E196" s="269">
        <f t="shared" si="15"/>
        <v>779.96666666666647</v>
      </c>
      <c r="F196" s="269">
        <f t="shared" si="16"/>
        <v>761.43333333333328</v>
      </c>
      <c r="G196" s="269">
        <f t="shared" si="17"/>
        <v>750.66666666666652</v>
      </c>
      <c r="H196" s="269">
        <f t="shared" si="18"/>
        <v>809.26666666666642</v>
      </c>
      <c r="I196" s="269">
        <f t="shared" si="19"/>
        <v>820.03333333333308</v>
      </c>
      <c r="J196" s="269">
        <f t="shared" si="20"/>
        <v>838.56666666666638</v>
      </c>
      <c r="K196" s="268">
        <f>VLOOKUP($B196,[1]EQ!$A188:$L6004,4,0)</f>
        <v>801.5</v>
      </c>
      <c r="L196" s="268">
        <f>VLOOKUP($B196,[1]EQ!$A188:$L6004,5,0)</f>
        <v>772.2</v>
      </c>
      <c r="M196" s="268">
        <f>VLOOKUP($B196,[1]EQ!$A$4:$I$3070,9,0)/100000</f>
        <v>12.23536</v>
      </c>
      <c r="N196" s="1"/>
      <c r="O196" s="1"/>
    </row>
    <row r="197" spans="1:15" ht="12.75" customHeight="1">
      <c r="A197" s="53">
        <v>188</v>
      </c>
      <c r="B197" s="419" t="s">
        <v>202</v>
      </c>
      <c r="C197" s="268">
        <f>VLOOKUP($B197,[1]EQ!$A189:$L6005,6,0)</f>
        <v>2661.15</v>
      </c>
      <c r="D197" s="269">
        <f t="shared" si="14"/>
        <v>2646.9500000000003</v>
      </c>
      <c r="E197" s="269">
        <f t="shared" si="15"/>
        <v>2624.2000000000007</v>
      </c>
      <c r="F197" s="269">
        <f t="shared" si="16"/>
        <v>2587.2500000000005</v>
      </c>
      <c r="G197" s="269">
        <f t="shared" si="17"/>
        <v>2564.5000000000009</v>
      </c>
      <c r="H197" s="269">
        <f t="shared" si="18"/>
        <v>2683.9000000000005</v>
      </c>
      <c r="I197" s="269">
        <f t="shared" si="19"/>
        <v>2706.6499999999996</v>
      </c>
      <c r="J197" s="269">
        <f t="shared" si="20"/>
        <v>2743.6000000000004</v>
      </c>
      <c r="K197" s="268">
        <f>VLOOKUP($B197,[1]EQ!$A189:$L6005,4,0)</f>
        <v>2669.7</v>
      </c>
      <c r="L197" s="268">
        <f>VLOOKUP($B197,[1]EQ!$A189:$L6005,5,0)</f>
        <v>2610</v>
      </c>
      <c r="M197" s="268">
        <f>VLOOKUP($B197,[1]EQ!$A$4:$I$3070,9,0)/100000</f>
        <v>8.0836000000000006</v>
      </c>
      <c r="N197" s="1"/>
      <c r="O197" s="1"/>
    </row>
    <row r="198" spans="1:15" ht="12.75" customHeight="1">
      <c r="A198" s="53">
        <v>189</v>
      </c>
      <c r="B198" s="419" t="s">
        <v>203</v>
      </c>
      <c r="C198" s="268">
        <f>VLOOKUP($B198,[1]EQ!$A190:$L6006,6,0)</f>
        <v>1503.9</v>
      </c>
      <c r="D198" s="269">
        <f t="shared" si="14"/>
        <v>1509.4833333333333</v>
      </c>
      <c r="E198" s="269">
        <f t="shared" si="15"/>
        <v>1488.4166666666667</v>
      </c>
      <c r="F198" s="269">
        <f t="shared" si="16"/>
        <v>1472.9333333333334</v>
      </c>
      <c r="G198" s="269">
        <f t="shared" si="17"/>
        <v>1451.8666666666668</v>
      </c>
      <c r="H198" s="269">
        <f t="shared" si="18"/>
        <v>1524.9666666666667</v>
      </c>
      <c r="I198" s="269">
        <f t="shared" si="19"/>
        <v>1546.0333333333333</v>
      </c>
      <c r="J198" s="269">
        <f t="shared" si="20"/>
        <v>1561.5166666666667</v>
      </c>
      <c r="K198" s="268">
        <f>VLOOKUP($B198,[1]EQ!$A190:$L6006,4,0)</f>
        <v>1530.55</v>
      </c>
      <c r="L198" s="268">
        <f>VLOOKUP($B198,[1]EQ!$A190:$L6006,5,0)</f>
        <v>1494</v>
      </c>
      <c r="M198" s="268">
        <f>VLOOKUP($B198,[1]EQ!$A$4:$I$3070,9,0)/100000</f>
        <v>4.7685599999999999</v>
      </c>
      <c r="N198" s="1"/>
      <c r="O198" s="1"/>
    </row>
    <row r="199" spans="1:15" ht="12.75" customHeight="1">
      <c r="A199" s="53">
        <v>190</v>
      </c>
      <c r="B199" s="419" t="s">
        <v>204</v>
      </c>
      <c r="C199" s="268">
        <f>VLOOKUP($B199,[1]EQ!$A191:$L6007,6,0)</f>
        <v>560.95000000000005</v>
      </c>
      <c r="D199" s="269">
        <f t="shared" si="14"/>
        <v>564.56666666666672</v>
      </c>
      <c r="E199" s="269">
        <f t="shared" si="15"/>
        <v>555.13333333333344</v>
      </c>
      <c r="F199" s="269">
        <f t="shared" si="16"/>
        <v>549.31666666666672</v>
      </c>
      <c r="G199" s="269">
        <f t="shared" si="17"/>
        <v>539.88333333333344</v>
      </c>
      <c r="H199" s="269">
        <f t="shared" si="18"/>
        <v>570.38333333333344</v>
      </c>
      <c r="I199" s="269">
        <f t="shared" si="19"/>
        <v>579.81666666666661</v>
      </c>
      <c r="J199" s="269">
        <f t="shared" si="20"/>
        <v>585.63333333333344</v>
      </c>
      <c r="K199" s="268">
        <f>VLOOKUP($B199,[1]EQ!$A191:$L6007,4,0)</f>
        <v>574</v>
      </c>
      <c r="L199" s="268">
        <f>VLOOKUP($B199,[1]EQ!$A191:$L6007,5,0)</f>
        <v>558.75</v>
      </c>
      <c r="M199" s="268">
        <f>VLOOKUP($B199,[1]EQ!$A$4:$I$3070,9,0)/100000</f>
        <v>5.6597999999999997</v>
      </c>
      <c r="N199" s="1"/>
      <c r="O199" s="1"/>
    </row>
    <row r="200" spans="1:15" ht="12.75" customHeight="1">
      <c r="A200" s="53">
        <v>191</v>
      </c>
      <c r="B200" s="419" t="s">
        <v>205</v>
      </c>
      <c r="C200" s="268">
        <f>VLOOKUP($B200,[1]EQ!$A192:$L6008,6,0)</f>
        <v>1400.3</v>
      </c>
      <c r="D200" s="269">
        <f t="shared" si="14"/>
        <v>1401.0333333333335</v>
      </c>
      <c r="E200" s="269">
        <f t="shared" si="15"/>
        <v>1384.2666666666671</v>
      </c>
      <c r="F200" s="269">
        <f t="shared" si="16"/>
        <v>1368.2333333333336</v>
      </c>
      <c r="G200" s="269">
        <f t="shared" si="17"/>
        <v>1351.4666666666672</v>
      </c>
      <c r="H200" s="269">
        <f t="shared" si="18"/>
        <v>1417.0666666666671</v>
      </c>
      <c r="I200" s="269">
        <f t="shared" si="19"/>
        <v>1433.8333333333335</v>
      </c>
      <c r="J200" s="269">
        <f t="shared" si="20"/>
        <v>1449.866666666667</v>
      </c>
      <c r="K200" s="268">
        <f>VLOOKUP($B200,[1]EQ!$A192:$L6008,4,0)</f>
        <v>1417.8</v>
      </c>
      <c r="L200" s="268">
        <f>VLOOKUP($B200,[1]EQ!$A192:$L6008,5,0)</f>
        <v>1385</v>
      </c>
      <c r="M200" s="268">
        <f>VLOOKUP($B200,[1]EQ!$A$4:$I$3070,9,0)/100000</f>
        <v>7.3335699999999999</v>
      </c>
      <c r="N200" s="1"/>
      <c r="O200" s="1"/>
    </row>
    <row r="201" spans="1:15" ht="12.75" customHeight="1">
      <c r="A201" s="53">
        <v>192</v>
      </c>
      <c r="B201" s="419" t="s">
        <v>509</v>
      </c>
      <c r="C201" s="268">
        <f>VLOOKUP($B201,[1]EQ!$A193:$L6009,6,0)</f>
        <v>39.700000000000003</v>
      </c>
      <c r="D201" s="269">
        <f t="shared" si="14"/>
        <v>39.85</v>
      </c>
      <c r="E201" s="269">
        <f t="shared" si="15"/>
        <v>39.5</v>
      </c>
      <c r="F201" s="269">
        <f t="shared" si="16"/>
        <v>39.299999999999997</v>
      </c>
      <c r="G201" s="269">
        <f t="shared" si="17"/>
        <v>38.949999999999996</v>
      </c>
      <c r="H201" s="269">
        <f t="shared" si="18"/>
        <v>40.050000000000004</v>
      </c>
      <c r="I201" s="269">
        <f t="shared" si="19"/>
        <v>40.400000000000013</v>
      </c>
      <c r="J201" s="269">
        <f t="shared" si="20"/>
        <v>40.600000000000009</v>
      </c>
      <c r="K201" s="268">
        <f>VLOOKUP($B201,[1]EQ!$A193:$L6009,4,0)</f>
        <v>40.200000000000003</v>
      </c>
      <c r="L201" s="268">
        <f>VLOOKUP($B201,[1]EQ!$A193:$L6009,5,0)</f>
        <v>39.65</v>
      </c>
      <c r="M201" s="268">
        <f>VLOOKUP($B201,[1]EQ!$A$4:$I$3070,9,0)/100000</f>
        <v>64.724249999999998</v>
      </c>
      <c r="N201" s="1"/>
      <c r="O201" s="1"/>
    </row>
    <row r="202" spans="1:15" ht="12.75" customHeight="1">
      <c r="A202" s="53">
        <v>193</v>
      </c>
      <c r="B202" s="419" t="s">
        <v>209</v>
      </c>
      <c r="C202" s="268">
        <f>VLOOKUP($B202,[1]EQ!$A194:$L6010,6,0)</f>
        <v>756.35</v>
      </c>
      <c r="D202" s="269">
        <f t="shared" si="14"/>
        <v>753.1</v>
      </c>
      <c r="E202" s="269">
        <f t="shared" si="15"/>
        <v>747.30000000000007</v>
      </c>
      <c r="F202" s="269">
        <f t="shared" si="16"/>
        <v>738.25</v>
      </c>
      <c r="G202" s="269">
        <f t="shared" si="17"/>
        <v>732.45</v>
      </c>
      <c r="H202" s="269">
        <f t="shared" si="18"/>
        <v>762.15000000000009</v>
      </c>
      <c r="I202" s="269">
        <f t="shared" si="19"/>
        <v>767.95</v>
      </c>
      <c r="J202" s="269">
        <f t="shared" si="20"/>
        <v>777.00000000000011</v>
      </c>
      <c r="K202" s="268">
        <f>VLOOKUP($B202,[1]EQ!$A194:$L6010,4,0)</f>
        <v>758.9</v>
      </c>
      <c r="L202" s="268">
        <f>VLOOKUP($B202,[1]EQ!$A194:$L6010,5,0)</f>
        <v>744.05</v>
      </c>
      <c r="M202" s="268">
        <f>VLOOKUP($B202,[1]EQ!$A$4:$I$3070,9,0)/100000</f>
        <v>22.243929999999999</v>
      </c>
      <c r="N202" s="1"/>
      <c r="O202" s="1"/>
    </row>
    <row r="203" spans="1:15" ht="12.75" customHeight="1">
      <c r="A203" s="53">
        <v>194</v>
      </c>
      <c r="B203" s="419" t="s">
        <v>208</v>
      </c>
      <c r="C203" s="268">
        <f>VLOOKUP($B203,[1]EQ!$A195:$L6011,6,0)</f>
        <v>6869.6</v>
      </c>
      <c r="D203" s="269">
        <f t="shared" ref="D203:D216" si="21">(C203+K203+L203)/3</f>
        <v>6836.5333333333328</v>
      </c>
      <c r="E203" s="269">
        <f t="shared" ref="E203:E216" si="22">+(D203*2)-K203</f>
        <v>6773.0666666666657</v>
      </c>
      <c r="F203" s="269">
        <f t="shared" ref="F203:F216" si="23">+D203-K203+L203</f>
        <v>6676.5333333333328</v>
      </c>
      <c r="G203" s="269">
        <f t="shared" ref="G203:G216" si="24">L203-2*(K203-D203)</f>
        <v>6613.0666666666657</v>
      </c>
      <c r="H203" s="269">
        <f t="shared" ref="H203:H216" si="25">(D203*2)-L203</f>
        <v>6933.0666666666657</v>
      </c>
      <c r="I203" s="269">
        <f t="shared" ref="I203:I216" si="26">+D203+K203-L203</f>
        <v>6996.5333333333328</v>
      </c>
      <c r="J203" s="269">
        <f t="shared" ref="J203:J216" si="27">K203+2*(D203-L203)</f>
        <v>7093.0666666666657</v>
      </c>
      <c r="K203" s="268">
        <f>VLOOKUP($B203,[1]EQ!$A195:$L6011,4,0)</f>
        <v>6900</v>
      </c>
      <c r="L203" s="268">
        <f>VLOOKUP($B203,[1]EQ!$A195:$L6011,5,0)</f>
        <v>6740</v>
      </c>
      <c r="M203" s="268">
        <f>VLOOKUP($B203,[1]EQ!$A$4:$I$3070,9,0)/100000</f>
        <v>4.8804299999999996</v>
      </c>
      <c r="N203" s="1"/>
      <c r="O203" s="1"/>
    </row>
    <row r="204" spans="1:15" ht="12.75" customHeight="1">
      <c r="A204" s="53">
        <v>195</v>
      </c>
      <c r="B204" s="419" t="s">
        <v>277</v>
      </c>
      <c r="C204" s="268">
        <f>VLOOKUP($B204,[1]EQ!$A196:$L6012,6,0)</f>
        <v>45.15</v>
      </c>
      <c r="D204" s="269">
        <f t="shared" si="21"/>
        <v>44.733333333333327</v>
      </c>
      <c r="E204" s="269">
        <f t="shared" si="22"/>
        <v>44.066666666666656</v>
      </c>
      <c r="F204" s="269">
        <f t="shared" si="23"/>
        <v>42.983333333333327</v>
      </c>
      <c r="G204" s="269">
        <f t="shared" si="24"/>
        <v>42.316666666666656</v>
      </c>
      <c r="H204" s="269">
        <f t="shared" si="25"/>
        <v>45.816666666666656</v>
      </c>
      <c r="I204" s="269">
        <f t="shared" si="26"/>
        <v>46.483333333333327</v>
      </c>
      <c r="J204" s="269">
        <f t="shared" si="27"/>
        <v>47.566666666666656</v>
      </c>
      <c r="K204" s="268">
        <f>VLOOKUP($B204,[1]EQ!$A196:$L6012,4,0)</f>
        <v>45.4</v>
      </c>
      <c r="L204" s="268">
        <f>VLOOKUP($B204,[1]EQ!$A196:$L6012,5,0)</f>
        <v>43.65</v>
      </c>
      <c r="M204" s="268">
        <f>VLOOKUP($B204,[1]EQ!$A$4:$I$3070,9,0)/100000</f>
        <v>209.69073</v>
      </c>
      <c r="N204" s="1"/>
      <c r="O204" s="1"/>
    </row>
    <row r="205" spans="1:15" ht="12.75" customHeight="1">
      <c r="A205" s="53">
        <v>196</v>
      </c>
      <c r="B205" s="419" t="s">
        <v>207</v>
      </c>
      <c r="C205" s="268">
        <f>VLOOKUP($B205,[1]EQ!$A197:$L6013,6,0)</f>
        <v>1697.35</v>
      </c>
      <c r="D205" s="269">
        <f t="shared" si="21"/>
        <v>1694.6666666666667</v>
      </c>
      <c r="E205" s="269">
        <f t="shared" si="22"/>
        <v>1686.3333333333335</v>
      </c>
      <c r="F205" s="269">
        <f t="shared" si="23"/>
        <v>1675.3166666666668</v>
      </c>
      <c r="G205" s="269">
        <f t="shared" si="24"/>
        <v>1666.9833333333336</v>
      </c>
      <c r="H205" s="269">
        <f t="shared" si="25"/>
        <v>1705.6833333333334</v>
      </c>
      <c r="I205" s="269">
        <f t="shared" si="26"/>
        <v>1714.0166666666669</v>
      </c>
      <c r="J205" s="269">
        <f t="shared" si="27"/>
        <v>1725.0333333333333</v>
      </c>
      <c r="K205" s="268">
        <f>VLOOKUP($B205,[1]EQ!$A197:$L6013,4,0)</f>
        <v>1703</v>
      </c>
      <c r="L205" s="268">
        <f>VLOOKUP($B205,[1]EQ!$A197:$L6013,5,0)</f>
        <v>1683.65</v>
      </c>
      <c r="M205" s="268">
        <f>VLOOKUP($B205,[1]EQ!$A$4:$I$3070,9,0)/100000</f>
        <v>0.83806000000000003</v>
      </c>
      <c r="N205" s="1"/>
      <c r="O205" s="1"/>
    </row>
    <row r="206" spans="1:15" ht="12.75" customHeight="1">
      <c r="A206" s="53">
        <v>197</v>
      </c>
      <c r="B206" s="419" t="s">
        <v>154</v>
      </c>
      <c r="C206" s="268">
        <f>VLOOKUP($B206,[1]EQ!$A198:$L6014,6,0)</f>
        <v>838.4</v>
      </c>
      <c r="D206" s="269">
        <f t="shared" si="21"/>
        <v>829.7166666666667</v>
      </c>
      <c r="E206" s="269">
        <f t="shared" si="22"/>
        <v>816.83333333333337</v>
      </c>
      <c r="F206" s="269">
        <f t="shared" si="23"/>
        <v>795.26666666666665</v>
      </c>
      <c r="G206" s="269">
        <f t="shared" si="24"/>
        <v>782.38333333333333</v>
      </c>
      <c r="H206" s="269">
        <f t="shared" si="25"/>
        <v>851.28333333333342</v>
      </c>
      <c r="I206" s="269">
        <f t="shared" si="26"/>
        <v>864.16666666666663</v>
      </c>
      <c r="J206" s="269">
        <f t="shared" si="27"/>
        <v>885.73333333333346</v>
      </c>
      <c r="K206" s="268">
        <f>VLOOKUP($B206,[1]EQ!$A198:$L6014,4,0)</f>
        <v>842.6</v>
      </c>
      <c r="L206" s="268">
        <f>VLOOKUP($B206,[1]EQ!$A198:$L6014,5,0)</f>
        <v>808.15</v>
      </c>
      <c r="M206" s="268">
        <f>VLOOKUP($B206,[1]EQ!$A$4:$I$3070,9,0)/100000</f>
        <v>27.05885</v>
      </c>
      <c r="N206" s="1"/>
      <c r="O206" s="1"/>
    </row>
    <row r="207" spans="1:15" ht="12.75" customHeight="1">
      <c r="A207" s="53">
        <v>198</v>
      </c>
      <c r="B207" s="419" t="s">
        <v>279</v>
      </c>
      <c r="C207" s="268">
        <f>VLOOKUP($B207,[1]EQ!$A199:$L6015,6,0)</f>
        <v>1067.0999999999999</v>
      </c>
      <c r="D207" s="269">
        <f t="shared" si="21"/>
        <v>1072.8166666666666</v>
      </c>
      <c r="E207" s="269">
        <f t="shared" si="22"/>
        <v>1054.2833333333333</v>
      </c>
      <c r="F207" s="269">
        <f t="shared" si="23"/>
        <v>1041.4666666666667</v>
      </c>
      <c r="G207" s="269">
        <f t="shared" si="24"/>
        <v>1022.9333333333334</v>
      </c>
      <c r="H207" s="269">
        <f t="shared" si="25"/>
        <v>1085.6333333333332</v>
      </c>
      <c r="I207" s="269">
        <f t="shared" si="26"/>
        <v>1104.1666666666665</v>
      </c>
      <c r="J207" s="269">
        <f t="shared" si="27"/>
        <v>1116.9833333333331</v>
      </c>
      <c r="K207" s="268">
        <f>VLOOKUP($B207,[1]EQ!$A199:$L6015,4,0)</f>
        <v>1091.3499999999999</v>
      </c>
      <c r="L207" s="268">
        <f>VLOOKUP($B207,[1]EQ!$A199:$L6015,5,0)</f>
        <v>1060</v>
      </c>
      <c r="M207" s="268">
        <f>VLOOKUP($B207,[1]EQ!$A$4:$I$3070,9,0)/100000</f>
        <v>12.743790000000001</v>
      </c>
      <c r="N207" s="1"/>
      <c r="O207" s="1"/>
    </row>
    <row r="208" spans="1:15" ht="12.75" customHeight="1">
      <c r="A208" s="53">
        <v>199</v>
      </c>
      <c r="B208" s="419" t="s">
        <v>210</v>
      </c>
      <c r="C208" s="268">
        <f>VLOOKUP($B208,[1]EQ!$A200:$L6016,6,0)</f>
        <v>270.35000000000002</v>
      </c>
      <c r="D208" s="269">
        <f t="shared" si="21"/>
        <v>269.86666666666667</v>
      </c>
      <c r="E208" s="269">
        <f t="shared" si="22"/>
        <v>267.88333333333333</v>
      </c>
      <c r="F208" s="269">
        <f t="shared" si="23"/>
        <v>265.41666666666663</v>
      </c>
      <c r="G208" s="269">
        <f t="shared" si="24"/>
        <v>263.43333333333328</v>
      </c>
      <c r="H208" s="269">
        <f t="shared" si="25"/>
        <v>272.33333333333337</v>
      </c>
      <c r="I208" s="269">
        <f t="shared" si="26"/>
        <v>274.31666666666672</v>
      </c>
      <c r="J208" s="269">
        <f t="shared" si="27"/>
        <v>276.78333333333342</v>
      </c>
      <c r="K208" s="268">
        <f>VLOOKUP($B208,[1]EQ!$A200:$L6016,4,0)</f>
        <v>271.85000000000002</v>
      </c>
      <c r="L208" s="268">
        <f>VLOOKUP($B208,[1]EQ!$A200:$L6016,5,0)</f>
        <v>267.39999999999998</v>
      </c>
      <c r="M208" s="268">
        <f>VLOOKUP($B208,[1]EQ!$A$4:$I$3070,9,0)/100000</f>
        <v>59.145060000000001</v>
      </c>
      <c r="N208" s="1"/>
      <c r="O208" s="1"/>
    </row>
    <row r="209" spans="1:15" ht="12.75" customHeight="1">
      <c r="A209" s="53">
        <v>200</v>
      </c>
      <c r="B209" s="419" t="s">
        <v>127</v>
      </c>
      <c r="C209" s="268">
        <f>VLOOKUP($B209,[1]EQ!$A201:$L6017,6,0)</f>
        <v>9.65</v>
      </c>
      <c r="D209" s="269">
        <f t="shared" si="21"/>
        <v>9.6666666666666661</v>
      </c>
      <c r="E209" s="269">
        <f t="shared" si="22"/>
        <v>9.5833333333333321</v>
      </c>
      <c r="F209" s="269">
        <f t="shared" si="23"/>
        <v>9.5166666666666657</v>
      </c>
      <c r="G209" s="269">
        <f t="shared" si="24"/>
        <v>9.4333333333333318</v>
      </c>
      <c r="H209" s="269">
        <f t="shared" si="25"/>
        <v>9.7333333333333325</v>
      </c>
      <c r="I209" s="269">
        <f t="shared" si="26"/>
        <v>9.8166666666666647</v>
      </c>
      <c r="J209" s="269">
        <f t="shared" si="27"/>
        <v>9.8833333333333329</v>
      </c>
      <c r="K209" s="268">
        <f>VLOOKUP($B209,[1]EQ!$A201:$L6017,4,0)</f>
        <v>9.75</v>
      </c>
      <c r="L209" s="268">
        <f>VLOOKUP($B209,[1]EQ!$A201:$L6017,5,0)</f>
        <v>9.6</v>
      </c>
      <c r="M209" s="268">
        <f>VLOOKUP($B209,[1]EQ!$A$4:$I$3070,9,0)/100000</f>
        <v>707.71284000000003</v>
      </c>
      <c r="N209" s="1"/>
      <c r="O209" s="1"/>
    </row>
    <row r="210" spans="1:15" ht="12.75" customHeight="1">
      <c r="A210" s="53">
        <v>201</v>
      </c>
      <c r="B210" s="419" t="s">
        <v>211</v>
      </c>
      <c r="C210" s="268">
        <f>VLOOKUP($B210,[1]EQ!$A202:$L6018,6,0)</f>
        <v>966.9</v>
      </c>
      <c r="D210" s="269">
        <f t="shared" si="21"/>
        <v>968.69999999999993</v>
      </c>
      <c r="E210" s="269">
        <f t="shared" si="22"/>
        <v>962.49999999999989</v>
      </c>
      <c r="F210" s="269">
        <f t="shared" si="23"/>
        <v>958.09999999999991</v>
      </c>
      <c r="G210" s="269">
        <f t="shared" si="24"/>
        <v>951.89999999999986</v>
      </c>
      <c r="H210" s="269">
        <f t="shared" si="25"/>
        <v>973.09999999999991</v>
      </c>
      <c r="I210" s="269">
        <f t="shared" si="26"/>
        <v>979.3</v>
      </c>
      <c r="J210" s="269">
        <f t="shared" si="27"/>
        <v>983.69999999999993</v>
      </c>
      <c r="K210" s="268">
        <f>VLOOKUP($B210,[1]EQ!$A202:$L6018,4,0)</f>
        <v>974.9</v>
      </c>
      <c r="L210" s="268">
        <f>VLOOKUP($B210,[1]EQ!$A202:$L6018,5,0)</f>
        <v>964.3</v>
      </c>
      <c r="M210" s="268">
        <f>VLOOKUP($B210,[1]EQ!$A$4:$I$3070,9,0)/100000</f>
        <v>14.02032</v>
      </c>
      <c r="N210" s="1"/>
      <c r="O210" s="1"/>
    </row>
    <row r="211" spans="1:15" ht="12.75" customHeight="1">
      <c r="A211" s="53">
        <v>202</v>
      </c>
      <c r="B211" s="419" t="s">
        <v>280</v>
      </c>
      <c r="C211" s="268">
        <f>VLOOKUP($B211,[1]EQ!$A203:$L6019,6,0)</f>
        <v>1752.55</v>
      </c>
      <c r="D211" s="269">
        <f t="shared" si="21"/>
        <v>1754.0333333333335</v>
      </c>
      <c r="E211" s="269">
        <f t="shared" si="22"/>
        <v>1735.5166666666671</v>
      </c>
      <c r="F211" s="269">
        <f t="shared" si="23"/>
        <v>1718.4833333333336</v>
      </c>
      <c r="G211" s="269">
        <f t="shared" si="24"/>
        <v>1699.9666666666672</v>
      </c>
      <c r="H211" s="269">
        <f t="shared" si="25"/>
        <v>1771.0666666666671</v>
      </c>
      <c r="I211" s="269">
        <f t="shared" si="26"/>
        <v>1789.5833333333335</v>
      </c>
      <c r="J211" s="269">
        <f t="shared" si="27"/>
        <v>1806.616666666667</v>
      </c>
      <c r="K211" s="268">
        <f>VLOOKUP($B211,[1]EQ!$A203:$L6019,4,0)</f>
        <v>1772.55</v>
      </c>
      <c r="L211" s="268">
        <f>VLOOKUP($B211,[1]EQ!$A203:$L6019,5,0)</f>
        <v>1737</v>
      </c>
      <c r="M211" s="268">
        <f>VLOOKUP($B211,[1]EQ!$A$4:$I$3070,9,0)/100000</f>
        <v>3.8881199999999998</v>
      </c>
      <c r="N211" s="1"/>
      <c r="O211" s="1"/>
    </row>
    <row r="212" spans="1:15" ht="12.75" customHeight="1">
      <c r="A212" s="53">
        <v>203</v>
      </c>
      <c r="B212" s="419" t="s">
        <v>212</v>
      </c>
      <c r="C212" s="268">
        <f>VLOOKUP($B212,[1]EQ!$A204:$L6020,6,0)</f>
        <v>422</v>
      </c>
      <c r="D212" s="269">
        <f t="shared" si="21"/>
        <v>421.48333333333335</v>
      </c>
      <c r="E212" s="269">
        <f t="shared" si="22"/>
        <v>418.56666666666672</v>
      </c>
      <c r="F212" s="269">
        <f t="shared" si="23"/>
        <v>415.13333333333338</v>
      </c>
      <c r="G212" s="269">
        <f t="shared" si="24"/>
        <v>412.21666666666675</v>
      </c>
      <c r="H212" s="269">
        <f t="shared" si="25"/>
        <v>424.91666666666669</v>
      </c>
      <c r="I212" s="269">
        <f t="shared" si="26"/>
        <v>427.83333333333331</v>
      </c>
      <c r="J212" s="269">
        <f t="shared" si="27"/>
        <v>431.26666666666665</v>
      </c>
      <c r="K212" s="268">
        <f>VLOOKUP($B212,[1]EQ!$A204:$L6020,4,0)</f>
        <v>424.4</v>
      </c>
      <c r="L212" s="268">
        <f>VLOOKUP($B212,[1]EQ!$A204:$L6020,5,0)</f>
        <v>418.05</v>
      </c>
      <c r="M212" s="268">
        <f>VLOOKUP($B212,[1]EQ!$A$4:$I$3070,9,0)/100000</f>
        <v>58.392119999999998</v>
      </c>
      <c r="N212" s="1"/>
      <c r="O212" s="1"/>
    </row>
    <row r="213" spans="1:15" ht="12.75" customHeight="1">
      <c r="A213" s="53">
        <v>204</v>
      </c>
      <c r="B213" s="419" t="s">
        <v>281</v>
      </c>
      <c r="C213" s="268">
        <f>VLOOKUP($B213,[1]EQ!$A205:$L6021,6,0)</f>
        <v>17.55</v>
      </c>
      <c r="D213" s="269">
        <f t="shared" si="21"/>
        <v>17.616666666666667</v>
      </c>
      <c r="E213" s="269">
        <f t="shared" si="22"/>
        <v>17.433333333333334</v>
      </c>
      <c r="F213" s="269">
        <f t="shared" si="23"/>
        <v>17.316666666666666</v>
      </c>
      <c r="G213" s="269">
        <f t="shared" si="24"/>
        <v>17.133333333333333</v>
      </c>
      <c r="H213" s="269">
        <f t="shared" si="25"/>
        <v>17.733333333333334</v>
      </c>
      <c r="I213" s="269">
        <f t="shared" si="26"/>
        <v>17.916666666666671</v>
      </c>
      <c r="J213" s="269">
        <f t="shared" si="27"/>
        <v>18.033333333333335</v>
      </c>
      <c r="K213" s="268">
        <f>VLOOKUP($B213,[1]EQ!$A205:$L6021,4,0)</f>
        <v>17.8</v>
      </c>
      <c r="L213" s="268">
        <f>VLOOKUP($B213,[1]EQ!$A205:$L6021,5,0)</f>
        <v>17.5</v>
      </c>
      <c r="M213" s="268">
        <f>VLOOKUP($B213,[1]EQ!$A$4:$I$3070,9,0)/100000</f>
        <v>984.41497000000004</v>
      </c>
      <c r="N213" s="1"/>
      <c r="O213" s="1"/>
    </row>
    <row r="214" spans="1:15" ht="12.75" customHeight="1">
      <c r="A214" s="53">
        <v>205</v>
      </c>
      <c r="B214" s="419" t="s">
        <v>213</v>
      </c>
      <c r="C214" s="268">
        <f>VLOOKUP($B214,[1]EQ!$A206:$L6022,6,0)</f>
        <v>270.35000000000002</v>
      </c>
      <c r="D214" s="269">
        <f t="shared" si="21"/>
        <v>268.78333333333336</v>
      </c>
      <c r="E214" s="269">
        <f t="shared" si="22"/>
        <v>264.41666666666674</v>
      </c>
      <c r="F214" s="269">
        <f t="shared" si="23"/>
        <v>258.48333333333341</v>
      </c>
      <c r="G214" s="269">
        <f t="shared" si="24"/>
        <v>254.11666666666679</v>
      </c>
      <c r="H214" s="269">
        <f t="shared" si="25"/>
        <v>274.7166666666667</v>
      </c>
      <c r="I214" s="269">
        <f t="shared" si="26"/>
        <v>279.08333333333337</v>
      </c>
      <c r="J214" s="269">
        <f t="shared" si="27"/>
        <v>285.01666666666665</v>
      </c>
      <c r="K214" s="268">
        <f>VLOOKUP($B214,[1]EQ!$A206:$L6022,4,0)</f>
        <v>273.14999999999998</v>
      </c>
      <c r="L214" s="268">
        <f>VLOOKUP($B214,[1]EQ!$A206:$L6022,5,0)</f>
        <v>262.85000000000002</v>
      </c>
      <c r="M214" s="268">
        <f>VLOOKUP($B214,[1]EQ!$A$4:$I$3070,9,0)/100000</f>
        <v>196.08772999999999</v>
      </c>
      <c r="N214" s="1"/>
      <c r="O214" s="1"/>
    </row>
    <row r="215" spans="1:15" ht="12.75" customHeight="1">
      <c r="A215" s="53">
        <v>206</v>
      </c>
      <c r="B215" s="419" t="s">
        <v>834</v>
      </c>
      <c r="C215" s="268">
        <f>VLOOKUP($B215,[1]EQ!$A207:$L6023,6,0)</f>
        <v>62.55</v>
      </c>
      <c r="D215" s="269">
        <f t="shared" si="21"/>
        <v>62.666666666666664</v>
      </c>
      <c r="E215" s="269">
        <f t="shared" si="22"/>
        <v>62.133333333333326</v>
      </c>
      <c r="F215" s="269">
        <f t="shared" si="23"/>
        <v>61.716666666666661</v>
      </c>
      <c r="G215" s="269">
        <f t="shared" si="24"/>
        <v>61.183333333333323</v>
      </c>
      <c r="H215" s="269">
        <f t="shared" si="25"/>
        <v>63.083333333333329</v>
      </c>
      <c r="I215" s="269">
        <f t="shared" si="26"/>
        <v>63.616666666666674</v>
      </c>
      <c r="J215" s="269">
        <f t="shared" si="27"/>
        <v>64.033333333333331</v>
      </c>
      <c r="K215" s="268">
        <f>VLOOKUP($B215,[1]EQ!$A207:$L6023,4,0)</f>
        <v>63.2</v>
      </c>
      <c r="L215" s="268">
        <f>VLOOKUP($B215,[1]EQ!$A207:$L6023,5,0)</f>
        <v>62.25</v>
      </c>
      <c r="M215" s="268">
        <f>VLOOKUP($B215,[1]EQ!$A$4:$I$3070,9,0)/100000</f>
        <v>640.44347000000005</v>
      </c>
      <c r="N215" s="1"/>
      <c r="O215" s="1"/>
    </row>
    <row r="216" spans="1:15" ht="12.75" customHeight="1">
      <c r="A216" s="53">
        <v>207</v>
      </c>
      <c r="B216" s="419" t="s">
        <v>825</v>
      </c>
      <c r="C216" s="268">
        <f>VLOOKUP($B216,[1]EQ!$A208:$L6024,6,0)</f>
        <v>376.65</v>
      </c>
      <c r="D216" s="269">
        <f t="shared" si="21"/>
        <v>377.25</v>
      </c>
      <c r="E216" s="269">
        <f t="shared" si="22"/>
        <v>372.65</v>
      </c>
      <c r="F216" s="269">
        <f t="shared" si="23"/>
        <v>368.65</v>
      </c>
      <c r="G216" s="269">
        <f t="shared" si="24"/>
        <v>364.04999999999995</v>
      </c>
      <c r="H216" s="269">
        <f t="shared" si="25"/>
        <v>381.25</v>
      </c>
      <c r="I216" s="269">
        <f t="shared" si="26"/>
        <v>385.85</v>
      </c>
      <c r="J216" s="269">
        <f t="shared" si="27"/>
        <v>389.85</v>
      </c>
      <c r="K216" s="268">
        <f>VLOOKUP($B216,[1]EQ!$A208:$L6024,4,0)</f>
        <v>381.85</v>
      </c>
      <c r="L216" s="268">
        <f>VLOOKUP($B216,[1]EQ!$A208:$L6024,5,0)</f>
        <v>373.25</v>
      </c>
      <c r="M216" s="268">
        <f>VLOOKUP($B216,[1]EQ!$A$4:$I$3070,9,0)/100000</f>
        <v>8.3496799999999993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0"/>
      <c r="B1" s="43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3" t="s">
        <v>16</v>
      </c>
      <c r="B9" s="425" t="s">
        <v>18</v>
      </c>
      <c r="C9" s="429" t="s">
        <v>20</v>
      </c>
      <c r="D9" s="429" t="s">
        <v>21</v>
      </c>
      <c r="E9" s="420" t="s">
        <v>22</v>
      </c>
      <c r="F9" s="421"/>
      <c r="G9" s="422"/>
      <c r="H9" s="420" t="s">
        <v>23</v>
      </c>
      <c r="I9" s="421"/>
      <c r="J9" s="422"/>
      <c r="K9" s="23"/>
      <c r="L9" s="24"/>
      <c r="M9" s="50"/>
      <c r="N9" s="1"/>
      <c r="O9" s="1"/>
    </row>
    <row r="10" spans="1:15" ht="42.75" customHeight="1">
      <c r="A10" s="427"/>
      <c r="B10" s="428"/>
      <c r="C10" s="428"/>
      <c r="D10" s="4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22806.15</v>
      </c>
      <c r="D11" s="269">
        <v>22818.733333333334</v>
      </c>
      <c r="E11" s="269">
        <v>22712.466666666667</v>
      </c>
      <c r="F11" s="269">
        <v>22618.783333333333</v>
      </c>
      <c r="G11" s="269">
        <v>22512.516666666666</v>
      </c>
      <c r="H11" s="269">
        <v>22912.416666666668</v>
      </c>
      <c r="I11" s="269">
        <v>23018.683333333338</v>
      </c>
      <c r="J11" s="269">
        <v>23112.366666666669</v>
      </c>
      <c r="K11" s="268">
        <v>22925</v>
      </c>
      <c r="L11" s="268">
        <v>22725.05</v>
      </c>
      <c r="M11" s="268">
        <v>6.2149999999999997E-2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3329.6</v>
      </c>
      <c r="D12" s="269">
        <v>3329.9500000000003</v>
      </c>
      <c r="E12" s="269">
        <v>3309.9000000000005</v>
      </c>
      <c r="F12" s="269">
        <v>3290.2000000000003</v>
      </c>
      <c r="G12" s="269">
        <v>3270.1500000000005</v>
      </c>
      <c r="H12" s="269">
        <v>3349.6500000000005</v>
      </c>
      <c r="I12" s="269">
        <v>3369.7000000000007</v>
      </c>
      <c r="J12" s="269">
        <v>3389.4000000000005</v>
      </c>
      <c r="K12" s="268">
        <v>3350</v>
      </c>
      <c r="L12" s="268">
        <v>3310.25</v>
      </c>
      <c r="M12" s="268">
        <v>1.79592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2500.85</v>
      </c>
      <c r="D13" s="269">
        <v>2451.9166666666665</v>
      </c>
      <c r="E13" s="269">
        <v>2389.1833333333329</v>
      </c>
      <c r="F13" s="269">
        <v>2277.5166666666664</v>
      </c>
      <c r="G13" s="269">
        <v>2214.7833333333328</v>
      </c>
      <c r="H13" s="269">
        <v>2563.583333333333</v>
      </c>
      <c r="I13" s="269">
        <v>2626.3166666666666</v>
      </c>
      <c r="J13" s="269">
        <v>2737.9833333333331</v>
      </c>
      <c r="K13" s="268">
        <v>2514.65</v>
      </c>
      <c r="L13" s="268">
        <v>2340.25</v>
      </c>
      <c r="M13" s="268">
        <v>19.908539999999999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2612.6</v>
      </c>
      <c r="D14" s="269">
        <v>2603.4833333333336</v>
      </c>
      <c r="E14" s="269">
        <v>2568.9666666666672</v>
      </c>
      <c r="F14" s="269">
        <v>2525.3333333333335</v>
      </c>
      <c r="G14" s="269">
        <v>2490.8166666666671</v>
      </c>
      <c r="H14" s="269">
        <v>2647.1166666666672</v>
      </c>
      <c r="I14" s="269">
        <v>2681.6333333333337</v>
      </c>
      <c r="J14" s="269">
        <v>2725.2666666666673</v>
      </c>
      <c r="K14" s="268">
        <v>2638</v>
      </c>
      <c r="L14" s="268">
        <v>2559.85</v>
      </c>
      <c r="M14" s="268">
        <v>0.41345999999999999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1010.35</v>
      </c>
      <c r="D15" s="269">
        <v>1009.6833333333334</v>
      </c>
      <c r="E15" s="269">
        <v>998.36666666666679</v>
      </c>
      <c r="F15" s="269">
        <v>986.38333333333344</v>
      </c>
      <c r="G15" s="269">
        <v>975.06666666666683</v>
      </c>
      <c r="H15" s="269">
        <v>1021.6666666666667</v>
      </c>
      <c r="I15" s="269">
        <v>1032.9833333333333</v>
      </c>
      <c r="J15" s="269">
        <v>1044.9666666666667</v>
      </c>
      <c r="K15" s="268">
        <v>1021</v>
      </c>
      <c r="L15" s="268">
        <v>997.7</v>
      </c>
      <c r="M15" s="268">
        <v>3.0105200000000001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660.75</v>
      </c>
      <c r="D16" s="269">
        <v>658.51666666666665</v>
      </c>
      <c r="E16" s="269">
        <v>654.48333333333335</v>
      </c>
      <c r="F16" s="269">
        <v>648.2166666666667</v>
      </c>
      <c r="G16" s="269">
        <v>644.18333333333339</v>
      </c>
      <c r="H16" s="269">
        <v>664.7833333333333</v>
      </c>
      <c r="I16" s="269">
        <v>668.81666666666661</v>
      </c>
      <c r="J16" s="269">
        <v>675.08333333333326</v>
      </c>
      <c r="K16" s="268">
        <v>662.55</v>
      </c>
      <c r="L16" s="268">
        <v>652.25</v>
      </c>
      <c r="M16" s="268">
        <v>10.505039999999999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464.85</v>
      </c>
      <c r="D17" s="269">
        <v>466.01666666666665</v>
      </c>
      <c r="E17" s="269">
        <v>460.83333333333331</v>
      </c>
      <c r="F17" s="269">
        <v>456.81666666666666</v>
      </c>
      <c r="G17" s="269">
        <v>451.63333333333333</v>
      </c>
      <c r="H17" s="269">
        <v>470.0333333333333</v>
      </c>
      <c r="I17" s="269">
        <v>475.2166666666667</v>
      </c>
      <c r="J17" s="269">
        <v>479.23333333333329</v>
      </c>
      <c r="K17" s="268">
        <v>471.2</v>
      </c>
      <c r="L17" s="268">
        <v>462</v>
      </c>
      <c r="M17" s="268">
        <v>1.29233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2308.15</v>
      </c>
      <c r="D18" s="269">
        <v>2313.2333333333331</v>
      </c>
      <c r="E18" s="269">
        <v>2287.1166666666663</v>
      </c>
      <c r="F18" s="269">
        <v>2266.083333333333</v>
      </c>
      <c r="G18" s="269">
        <v>2239.9666666666662</v>
      </c>
      <c r="H18" s="269">
        <v>2334.2666666666664</v>
      </c>
      <c r="I18" s="269">
        <v>2360.3833333333332</v>
      </c>
      <c r="J18" s="269">
        <v>2381.4166666666665</v>
      </c>
      <c r="K18" s="268">
        <v>2339.35</v>
      </c>
      <c r="L18" s="268">
        <v>2292.1999999999998</v>
      </c>
      <c r="M18" s="268">
        <v>0.48599999999999999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18139.95</v>
      </c>
      <c r="D19" s="269">
        <v>18193.316666666666</v>
      </c>
      <c r="E19" s="269">
        <v>18036.633333333331</v>
      </c>
      <c r="F19" s="269">
        <v>17933.316666666666</v>
      </c>
      <c r="G19" s="269">
        <v>17776.633333333331</v>
      </c>
      <c r="H19" s="269">
        <v>18296.633333333331</v>
      </c>
      <c r="I19" s="269">
        <v>18453.316666666666</v>
      </c>
      <c r="J19" s="269">
        <v>18556.633333333331</v>
      </c>
      <c r="K19" s="268">
        <v>18350</v>
      </c>
      <c r="L19" s="268">
        <v>18090</v>
      </c>
      <c r="M19" s="268">
        <v>0.15525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3463.8</v>
      </c>
      <c r="D20" s="269">
        <v>3472.4</v>
      </c>
      <c r="E20" s="269">
        <v>3449.3</v>
      </c>
      <c r="F20" s="269">
        <v>3434.8</v>
      </c>
      <c r="G20" s="269">
        <v>3411.7000000000003</v>
      </c>
      <c r="H20" s="269">
        <v>3486.9</v>
      </c>
      <c r="I20" s="269">
        <v>3509.9999999999995</v>
      </c>
      <c r="J20" s="269">
        <v>3524.5</v>
      </c>
      <c r="K20" s="268">
        <v>3495.5</v>
      </c>
      <c r="L20" s="268">
        <v>3457.9</v>
      </c>
      <c r="M20" s="268">
        <v>16.47756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2355.9499999999998</v>
      </c>
      <c r="D21" s="269">
        <v>2345.9833333333331</v>
      </c>
      <c r="E21" s="269">
        <v>2326.1166666666663</v>
      </c>
      <c r="F21" s="269">
        <v>2296.2833333333333</v>
      </c>
      <c r="G21" s="269">
        <v>2276.4166666666665</v>
      </c>
      <c r="H21" s="269">
        <v>2375.8166666666662</v>
      </c>
      <c r="I21" s="269">
        <v>2395.6833333333329</v>
      </c>
      <c r="J21" s="269">
        <v>2425.516666666666</v>
      </c>
      <c r="K21" s="268">
        <v>2365.85</v>
      </c>
      <c r="L21" s="268">
        <v>2316.15</v>
      </c>
      <c r="M21" s="268">
        <v>9.4748900000000003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938.5</v>
      </c>
      <c r="D22" s="269">
        <v>930.5</v>
      </c>
      <c r="E22" s="269">
        <v>919</v>
      </c>
      <c r="F22" s="269">
        <v>899.5</v>
      </c>
      <c r="G22" s="269">
        <v>888</v>
      </c>
      <c r="H22" s="269">
        <v>950</v>
      </c>
      <c r="I22" s="269">
        <v>961.5</v>
      </c>
      <c r="J22" s="269">
        <v>981</v>
      </c>
      <c r="K22" s="268">
        <v>942</v>
      </c>
      <c r="L22" s="268">
        <v>911</v>
      </c>
      <c r="M22" s="268">
        <v>125.71292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3635.4</v>
      </c>
      <c r="D23" s="269">
        <v>3638.4166666666665</v>
      </c>
      <c r="E23" s="269">
        <v>3596.9833333333331</v>
      </c>
      <c r="F23" s="269">
        <v>3558.5666666666666</v>
      </c>
      <c r="G23" s="269">
        <v>3517.1333333333332</v>
      </c>
      <c r="H23" s="269">
        <v>3676.833333333333</v>
      </c>
      <c r="I23" s="269">
        <v>3718.2666666666664</v>
      </c>
      <c r="J23" s="269">
        <v>3756.6833333333329</v>
      </c>
      <c r="K23" s="268">
        <v>3679.85</v>
      </c>
      <c r="L23" s="268">
        <v>3600</v>
      </c>
      <c r="M23" s="268">
        <v>1.9454899999999999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4006</v>
      </c>
      <c r="D24" s="269">
        <v>3980.5166666666664</v>
      </c>
      <c r="E24" s="269">
        <v>3916.6333333333328</v>
      </c>
      <c r="F24" s="269">
        <v>3827.2666666666664</v>
      </c>
      <c r="G24" s="269">
        <v>3763.3833333333328</v>
      </c>
      <c r="H24" s="269">
        <v>4069.8833333333328</v>
      </c>
      <c r="I24" s="269">
        <v>4133.7666666666664</v>
      </c>
      <c r="J24" s="269">
        <v>4223.1333333333332</v>
      </c>
      <c r="K24" s="268">
        <v>4044.4</v>
      </c>
      <c r="L24" s="268">
        <v>3891.15</v>
      </c>
      <c r="M24" s="268">
        <v>4.2525599999999999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118.85</v>
      </c>
      <c r="D25" s="269">
        <v>117.93333333333332</v>
      </c>
      <c r="E25" s="269">
        <v>116.01666666666665</v>
      </c>
      <c r="F25" s="269">
        <v>113.18333333333332</v>
      </c>
      <c r="G25" s="269">
        <v>111.26666666666665</v>
      </c>
      <c r="H25" s="269">
        <v>120.76666666666665</v>
      </c>
      <c r="I25" s="269">
        <v>122.68333333333331</v>
      </c>
      <c r="J25" s="269">
        <v>125.51666666666665</v>
      </c>
      <c r="K25" s="268">
        <v>119.85</v>
      </c>
      <c r="L25" s="268">
        <v>115.1</v>
      </c>
      <c r="M25" s="268">
        <v>62.80292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324.05</v>
      </c>
      <c r="D26" s="269">
        <v>325.33333333333331</v>
      </c>
      <c r="E26" s="269">
        <v>321.76666666666665</v>
      </c>
      <c r="F26" s="269">
        <v>319.48333333333335</v>
      </c>
      <c r="G26" s="269">
        <v>315.91666666666669</v>
      </c>
      <c r="H26" s="269">
        <v>327.61666666666662</v>
      </c>
      <c r="I26" s="269">
        <v>331.18333333333334</v>
      </c>
      <c r="J26" s="269">
        <v>333.46666666666658</v>
      </c>
      <c r="K26" s="268">
        <v>328.9</v>
      </c>
      <c r="L26" s="268">
        <v>323.05</v>
      </c>
      <c r="M26" s="268">
        <v>18.24015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494.8</v>
      </c>
      <c r="D27" s="269">
        <v>495.93333333333334</v>
      </c>
      <c r="E27" s="269">
        <v>488.86666666666667</v>
      </c>
      <c r="F27" s="269">
        <v>482.93333333333334</v>
      </c>
      <c r="G27" s="269">
        <v>475.86666666666667</v>
      </c>
      <c r="H27" s="269">
        <v>501.86666666666667</v>
      </c>
      <c r="I27" s="269">
        <v>508.93333333333339</v>
      </c>
      <c r="J27" s="269">
        <v>514.86666666666667</v>
      </c>
      <c r="K27" s="268">
        <v>503</v>
      </c>
      <c r="L27" s="268">
        <v>490</v>
      </c>
      <c r="M27" s="268">
        <v>2.5263399999999998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276.85000000000002</v>
      </c>
      <c r="D28" s="269">
        <v>278.28333333333336</v>
      </c>
      <c r="E28" s="269">
        <v>274.56666666666672</v>
      </c>
      <c r="F28" s="269">
        <v>272.28333333333336</v>
      </c>
      <c r="G28" s="269">
        <v>268.56666666666672</v>
      </c>
      <c r="H28" s="269">
        <v>280.56666666666672</v>
      </c>
      <c r="I28" s="269">
        <v>284.2833333333333</v>
      </c>
      <c r="J28" s="269">
        <v>286.56666666666672</v>
      </c>
      <c r="K28" s="268">
        <v>282</v>
      </c>
      <c r="L28" s="268">
        <v>276</v>
      </c>
      <c r="M28" s="268">
        <v>1.08121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275.8</v>
      </c>
      <c r="D29" s="269">
        <v>278.06666666666666</v>
      </c>
      <c r="E29" s="269">
        <v>273.18333333333334</v>
      </c>
      <c r="F29" s="269">
        <v>270.56666666666666</v>
      </c>
      <c r="G29" s="269">
        <v>265.68333333333334</v>
      </c>
      <c r="H29" s="269">
        <v>280.68333333333334</v>
      </c>
      <c r="I29" s="269">
        <v>285.56666666666666</v>
      </c>
      <c r="J29" s="269">
        <v>288.18333333333334</v>
      </c>
      <c r="K29" s="268">
        <v>282.95</v>
      </c>
      <c r="L29" s="268">
        <v>275.45</v>
      </c>
      <c r="M29" s="268">
        <v>3.7539899999999999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1325.65</v>
      </c>
      <c r="D30" s="269">
        <v>1331.7</v>
      </c>
      <c r="E30" s="269">
        <v>1313.4</v>
      </c>
      <c r="F30" s="269">
        <v>1301.1500000000001</v>
      </c>
      <c r="G30" s="269">
        <v>1282.8500000000001</v>
      </c>
      <c r="H30" s="269">
        <v>1343.95</v>
      </c>
      <c r="I30" s="269">
        <v>1362.2499999999998</v>
      </c>
      <c r="J30" s="269">
        <v>1374.5</v>
      </c>
      <c r="K30" s="268">
        <v>1350</v>
      </c>
      <c r="L30" s="268">
        <v>1319.45</v>
      </c>
      <c r="M30" s="268">
        <v>3.6264500000000002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1384.9</v>
      </c>
      <c r="D31" s="269">
        <v>1381.7833333333335</v>
      </c>
      <c r="E31" s="269">
        <v>1363.116666666667</v>
      </c>
      <c r="F31" s="269">
        <v>1341.3333333333335</v>
      </c>
      <c r="G31" s="269">
        <v>1322.666666666667</v>
      </c>
      <c r="H31" s="269">
        <v>1403.5666666666671</v>
      </c>
      <c r="I31" s="269">
        <v>1422.2333333333336</v>
      </c>
      <c r="J31" s="269">
        <v>1444.0166666666671</v>
      </c>
      <c r="K31" s="268">
        <v>1400.45</v>
      </c>
      <c r="L31" s="268">
        <v>1360</v>
      </c>
      <c r="M31" s="268">
        <v>0.95830000000000004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636.04999999999995</v>
      </c>
      <c r="D32" s="269">
        <v>637.26666666666665</v>
      </c>
      <c r="E32" s="269">
        <v>632.98333333333335</v>
      </c>
      <c r="F32" s="269">
        <v>629.91666666666674</v>
      </c>
      <c r="G32" s="269">
        <v>625.63333333333344</v>
      </c>
      <c r="H32" s="269">
        <v>640.33333333333326</v>
      </c>
      <c r="I32" s="269">
        <v>644.61666666666656</v>
      </c>
      <c r="J32" s="269">
        <v>647.68333333333317</v>
      </c>
      <c r="K32" s="268">
        <v>641.54999999999995</v>
      </c>
      <c r="L32" s="268">
        <v>634.20000000000005</v>
      </c>
      <c r="M32" s="268">
        <v>1.0617799999999999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3205.95</v>
      </c>
      <c r="D33" s="269">
        <v>3207.7833333333333</v>
      </c>
      <c r="E33" s="269">
        <v>3189.8166666666666</v>
      </c>
      <c r="F33" s="269">
        <v>3173.6833333333334</v>
      </c>
      <c r="G33" s="269">
        <v>3155.7166666666667</v>
      </c>
      <c r="H33" s="269">
        <v>3223.9166666666665</v>
      </c>
      <c r="I33" s="269">
        <v>3241.8833333333328</v>
      </c>
      <c r="J33" s="269">
        <v>3258.0166666666664</v>
      </c>
      <c r="K33" s="268">
        <v>3225.75</v>
      </c>
      <c r="L33" s="268">
        <v>3191.65</v>
      </c>
      <c r="M33" s="268">
        <v>0.40336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3030.5</v>
      </c>
      <c r="D34" s="269">
        <v>3040.8333333333335</v>
      </c>
      <c r="E34" s="269">
        <v>3012.666666666667</v>
      </c>
      <c r="F34" s="269">
        <v>2994.8333333333335</v>
      </c>
      <c r="G34" s="269">
        <v>2966.666666666667</v>
      </c>
      <c r="H34" s="269">
        <v>3058.666666666667</v>
      </c>
      <c r="I34" s="269">
        <v>3086.8333333333339</v>
      </c>
      <c r="J34" s="269">
        <v>3104.666666666667</v>
      </c>
      <c r="K34" s="268">
        <v>3069</v>
      </c>
      <c r="L34" s="268">
        <v>3023</v>
      </c>
      <c r="M34" s="268">
        <v>0.39933000000000002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378.75</v>
      </c>
      <c r="D35" s="269">
        <v>383.88333333333338</v>
      </c>
      <c r="E35" s="269">
        <v>370.71666666666675</v>
      </c>
      <c r="F35" s="269">
        <v>362.68333333333339</v>
      </c>
      <c r="G35" s="269">
        <v>349.51666666666677</v>
      </c>
      <c r="H35" s="269">
        <v>391.91666666666674</v>
      </c>
      <c r="I35" s="269">
        <v>405.08333333333337</v>
      </c>
      <c r="J35" s="269">
        <v>413.11666666666673</v>
      </c>
      <c r="K35" s="268">
        <v>397.05</v>
      </c>
      <c r="L35" s="268">
        <v>375.85</v>
      </c>
      <c r="M35" s="268">
        <v>30.731449999999999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20.5</v>
      </c>
      <c r="D36" s="269">
        <v>20.566666666666666</v>
      </c>
      <c r="E36" s="269">
        <v>20.233333333333334</v>
      </c>
      <c r="F36" s="269">
        <v>19.966666666666669</v>
      </c>
      <c r="G36" s="269">
        <v>19.633333333333336</v>
      </c>
      <c r="H36" s="269">
        <v>20.833333333333332</v>
      </c>
      <c r="I36" s="269">
        <v>21.166666666666668</v>
      </c>
      <c r="J36" s="269">
        <v>21.43333333333333</v>
      </c>
      <c r="K36" s="268">
        <v>20.9</v>
      </c>
      <c r="L36" s="268">
        <v>20.3</v>
      </c>
      <c r="M36" s="268">
        <v>29.31195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547.04999999999995</v>
      </c>
      <c r="D37" s="269">
        <v>543.98333333333323</v>
      </c>
      <c r="E37" s="269">
        <v>539.31666666666649</v>
      </c>
      <c r="F37" s="269">
        <v>531.58333333333326</v>
      </c>
      <c r="G37" s="269">
        <v>526.91666666666652</v>
      </c>
      <c r="H37" s="269">
        <v>551.71666666666647</v>
      </c>
      <c r="I37" s="269">
        <v>556.38333333333321</v>
      </c>
      <c r="J37" s="269">
        <v>564.11666666666645</v>
      </c>
      <c r="K37" s="268">
        <v>548.65</v>
      </c>
      <c r="L37" s="268">
        <v>536.25</v>
      </c>
      <c r="M37" s="268">
        <v>7.6972100000000001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2319.35</v>
      </c>
      <c r="D38" s="269">
        <v>2315.75</v>
      </c>
      <c r="E38" s="269">
        <v>2299.6</v>
      </c>
      <c r="F38" s="269">
        <v>2279.85</v>
      </c>
      <c r="G38" s="269">
        <v>2263.6999999999998</v>
      </c>
      <c r="H38" s="269">
        <v>2335.5</v>
      </c>
      <c r="I38" s="269">
        <v>2351.6499999999996</v>
      </c>
      <c r="J38" s="269">
        <v>2371.4</v>
      </c>
      <c r="K38" s="268">
        <v>2331.9</v>
      </c>
      <c r="L38" s="268">
        <v>2296</v>
      </c>
      <c r="M38" s="268">
        <v>0.48984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475.65</v>
      </c>
      <c r="D39" s="269">
        <v>465.25</v>
      </c>
      <c r="E39" s="269">
        <v>451</v>
      </c>
      <c r="F39" s="269">
        <v>426.35</v>
      </c>
      <c r="G39" s="269">
        <v>412.1</v>
      </c>
      <c r="H39" s="269">
        <v>489.9</v>
      </c>
      <c r="I39" s="269">
        <v>504.15</v>
      </c>
      <c r="J39" s="269">
        <v>528.79999999999995</v>
      </c>
      <c r="K39" s="268">
        <v>479.5</v>
      </c>
      <c r="L39" s="268">
        <v>440.6</v>
      </c>
      <c r="M39" s="268">
        <v>277.59935999999999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1594</v>
      </c>
      <c r="D40" s="269">
        <v>1587.0833333333333</v>
      </c>
      <c r="E40" s="269">
        <v>1569.9666666666665</v>
      </c>
      <c r="F40" s="269">
        <v>1545.9333333333332</v>
      </c>
      <c r="G40" s="269">
        <v>1528.8166666666664</v>
      </c>
      <c r="H40" s="269">
        <v>1611.1166666666666</v>
      </c>
      <c r="I40" s="269">
        <v>1628.2333333333333</v>
      </c>
      <c r="J40" s="269">
        <v>1652.2666666666667</v>
      </c>
      <c r="K40" s="268">
        <v>1604.2</v>
      </c>
      <c r="L40" s="268">
        <v>1563.05</v>
      </c>
      <c r="M40" s="268">
        <v>4.96279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781.05</v>
      </c>
      <c r="D41" s="269">
        <v>772.98333333333323</v>
      </c>
      <c r="E41" s="269">
        <v>756.06666666666649</v>
      </c>
      <c r="F41" s="269">
        <v>731.08333333333326</v>
      </c>
      <c r="G41" s="269">
        <v>714.16666666666652</v>
      </c>
      <c r="H41" s="269">
        <v>797.96666666666647</v>
      </c>
      <c r="I41" s="269">
        <v>814.88333333333321</v>
      </c>
      <c r="J41" s="269">
        <v>839.86666666666645</v>
      </c>
      <c r="K41" s="268">
        <v>789.9</v>
      </c>
      <c r="L41" s="268">
        <v>748</v>
      </c>
      <c r="M41" s="268">
        <v>4.1111300000000002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4481.6000000000004</v>
      </c>
      <c r="D42" s="269">
        <v>4476.8166666666666</v>
      </c>
      <c r="E42" s="269">
        <v>4451.833333333333</v>
      </c>
      <c r="F42" s="269">
        <v>4422.0666666666666</v>
      </c>
      <c r="G42" s="269">
        <v>4397.083333333333</v>
      </c>
      <c r="H42" s="269">
        <v>4506.583333333333</v>
      </c>
      <c r="I42" s="269">
        <v>4531.5666666666666</v>
      </c>
      <c r="J42" s="269">
        <v>4561.333333333333</v>
      </c>
      <c r="K42" s="268">
        <v>4501.8</v>
      </c>
      <c r="L42" s="268">
        <v>4447.05</v>
      </c>
      <c r="M42" s="268">
        <v>3.3130299999999999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284</v>
      </c>
      <c r="D43" s="269">
        <v>280.96666666666664</v>
      </c>
      <c r="E43" s="269">
        <v>276.93333333333328</v>
      </c>
      <c r="F43" s="269">
        <v>269.86666666666662</v>
      </c>
      <c r="G43" s="269">
        <v>265.83333333333326</v>
      </c>
      <c r="H43" s="269">
        <v>288.0333333333333</v>
      </c>
      <c r="I43" s="269">
        <v>292.06666666666672</v>
      </c>
      <c r="J43" s="269">
        <v>299.13333333333333</v>
      </c>
      <c r="K43" s="268">
        <v>285</v>
      </c>
      <c r="L43" s="268">
        <v>273.89999999999998</v>
      </c>
      <c r="M43" s="268">
        <v>42.826779999999999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342.7</v>
      </c>
      <c r="D44" s="269">
        <v>344.3</v>
      </c>
      <c r="E44" s="269">
        <v>327.85</v>
      </c>
      <c r="F44" s="269">
        <v>313</v>
      </c>
      <c r="G44" s="269">
        <v>296.55</v>
      </c>
      <c r="H44" s="269">
        <v>359.15000000000003</v>
      </c>
      <c r="I44" s="269">
        <v>375.59999999999997</v>
      </c>
      <c r="J44" s="269">
        <v>390.45000000000005</v>
      </c>
      <c r="K44" s="268">
        <v>360.75</v>
      </c>
      <c r="L44" s="268">
        <v>329.45</v>
      </c>
      <c r="M44" s="268">
        <v>8.0951500000000003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642.85</v>
      </c>
      <c r="D45" s="269">
        <v>656.61666666666667</v>
      </c>
      <c r="E45" s="269">
        <v>623.23333333333335</v>
      </c>
      <c r="F45" s="269">
        <v>603.61666666666667</v>
      </c>
      <c r="G45" s="269">
        <v>570.23333333333335</v>
      </c>
      <c r="H45" s="269">
        <v>676.23333333333335</v>
      </c>
      <c r="I45" s="269">
        <v>709.61666666666679</v>
      </c>
      <c r="J45" s="269">
        <v>729.23333333333335</v>
      </c>
      <c r="K45" s="268">
        <v>690</v>
      </c>
      <c r="L45" s="268">
        <v>637</v>
      </c>
      <c r="M45" s="268">
        <v>10.09512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165</v>
      </c>
      <c r="D46" s="269">
        <v>165.6</v>
      </c>
      <c r="E46" s="269">
        <v>164</v>
      </c>
      <c r="F46" s="269">
        <v>163</v>
      </c>
      <c r="G46" s="269">
        <v>161.4</v>
      </c>
      <c r="H46" s="269">
        <v>166.6</v>
      </c>
      <c r="I46" s="269">
        <v>168.19999999999996</v>
      </c>
      <c r="J46" s="269">
        <v>169.2</v>
      </c>
      <c r="K46" s="268">
        <v>167.2</v>
      </c>
      <c r="L46" s="268">
        <v>164.6</v>
      </c>
      <c r="M46" s="268">
        <v>90.426249999999996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3432.2</v>
      </c>
      <c r="D47" s="269">
        <v>3436.2833333333333</v>
      </c>
      <c r="E47" s="269">
        <v>3418.9166666666665</v>
      </c>
      <c r="F47" s="269">
        <v>3405.6333333333332</v>
      </c>
      <c r="G47" s="269">
        <v>3388.2666666666664</v>
      </c>
      <c r="H47" s="269">
        <v>3449.5666666666666</v>
      </c>
      <c r="I47" s="269">
        <v>3466.9333333333334</v>
      </c>
      <c r="J47" s="269">
        <v>3480.2166666666667</v>
      </c>
      <c r="K47" s="268">
        <v>3453.65</v>
      </c>
      <c r="L47" s="268">
        <v>3423</v>
      </c>
      <c r="M47" s="268">
        <v>6.4127999999999998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246.5</v>
      </c>
      <c r="D48" s="269">
        <v>248.65</v>
      </c>
      <c r="E48" s="269">
        <v>243.45000000000002</v>
      </c>
      <c r="F48" s="269">
        <v>240.4</v>
      </c>
      <c r="G48" s="269">
        <v>235.20000000000002</v>
      </c>
      <c r="H48" s="269">
        <v>251.70000000000002</v>
      </c>
      <c r="I48" s="269">
        <v>256.89999999999998</v>
      </c>
      <c r="J48" s="269">
        <v>259.95000000000005</v>
      </c>
      <c r="K48" s="268">
        <v>253.85</v>
      </c>
      <c r="L48" s="268">
        <v>245.6</v>
      </c>
      <c r="M48" s="268">
        <v>4.9952300000000003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3315.9</v>
      </c>
      <c r="D49" s="269">
        <v>3249.2999999999997</v>
      </c>
      <c r="E49" s="269">
        <v>3168.5999999999995</v>
      </c>
      <c r="F49" s="269">
        <v>3021.2999999999997</v>
      </c>
      <c r="G49" s="269">
        <v>2940.5999999999995</v>
      </c>
      <c r="H49" s="269">
        <v>3396.5999999999995</v>
      </c>
      <c r="I49" s="269">
        <v>3477.2999999999993</v>
      </c>
      <c r="J49" s="269">
        <v>3624.5999999999995</v>
      </c>
      <c r="K49" s="268">
        <v>3330</v>
      </c>
      <c r="L49" s="268">
        <v>3102</v>
      </c>
      <c r="M49" s="268">
        <v>0.84484000000000004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2552.1999999999998</v>
      </c>
      <c r="D50" s="269">
        <v>2555.9</v>
      </c>
      <c r="E50" s="269">
        <v>2521.3000000000002</v>
      </c>
      <c r="F50" s="269">
        <v>2490.4</v>
      </c>
      <c r="G50" s="269">
        <v>2455.8000000000002</v>
      </c>
      <c r="H50" s="269">
        <v>2586.8000000000002</v>
      </c>
      <c r="I50" s="269">
        <v>2621.3999999999996</v>
      </c>
      <c r="J50" s="269">
        <v>2652.3</v>
      </c>
      <c r="K50" s="268">
        <v>2590.5</v>
      </c>
      <c r="L50" s="268">
        <v>2525</v>
      </c>
      <c r="M50" s="268">
        <v>6.0360199999999997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9611.2000000000007</v>
      </c>
      <c r="D51" s="269">
        <v>9499.15</v>
      </c>
      <c r="E51" s="269">
        <v>9323.0999999999985</v>
      </c>
      <c r="F51" s="269">
        <v>9034.9999999999982</v>
      </c>
      <c r="G51" s="269">
        <v>8858.9499999999971</v>
      </c>
      <c r="H51" s="269">
        <v>9787.25</v>
      </c>
      <c r="I51" s="269">
        <v>9963.2999999999993</v>
      </c>
      <c r="J51" s="269">
        <v>10251.400000000001</v>
      </c>
      <c r="K51" s="268">
        <v>9675.2000000000007</v>
      </c>
      <c r="L51" s="268">
        <v>9211.0499999999993</v>
      </c>
      <c r="M51" s="268">
        <v>0.95545000000000002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551.15</v>
      </c>
      <c r="D52" s="269">
        <v>548.51666666666677</v>
      </c>
      <c r="E52" s="269">
        <v>543.53333333333353</v>
      </c>
      <c r="F52" s="269">
        <v>535.91666666666674</v>
      </c>
      <c r="G52" s="269">
        <v>530.93333333333351</v>
      </c>
      <c r="H52" s="269">
        <v>556.13333333333355</v>
      </c>
      <c r="I52" s="269">
        <v>561.1166666666669</v>
      </c>
      <c r="J52" s="269">
        <v>568.73333333333358</v>
      </c>
      <c r="K52" s="268">
        <v>553.5</v>
      </c>
      <c r="L52" s="268">
        <v>540.9</v>
      </c>
      <c r="M52" s="268">
        <v>10.826029999999999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507.35</v>
      </c>
      <c r="D53" s="269">
        <v>503.0333333333333</v>
      </c>
      <c r="E53" s="269">
        <v>489.21666666666658</v>
      </c>
      <c r="F53" s="269">
        <v>471.08333333333326</v>
      </c>
      <c r="G53" s="269">
        <v>457.26666666666654</v>
      </c>
      <c r="H53" s="269">
        <v>521.16666666666663</v>
      </c>
      <c r="I53" s="269">
        <v>534.98333333333335</v>
      </c>
      <c r="J53" s="269">
        <v>553.11666666666667</v>
      </c>
      <c r="K53" s="268">
        <v>516.85</v>
      </c>
      <c r="L53" s="268">
        <v>484.9</v>
      </c>
      <c r="M53" s="268">
        <v>9.8032400000000006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4443.95</v>
      </c>
      <c r="D54" s="269">
        <v>4439.6500000000005</v>
      </c>
      <c r="E54" s="269">
        <v>4404.3000000000011</v>
      </c>
      <c r="F54" s="269">
        <v>4364.6500000000005</v>
      </c>
      <c r="G54" s="269">
        <v>4329.3000000000011</v>
      </c>
      <c r="H54" s="269">
        <v>4479.3000000000011</v>
      </c>
      <c r="I54" s="269">
        <v>4514.6500000000015</v>
      </c>
      <c r="J54" s="269">
        <v>4554.3000000000011</v>
      </c>
      <c r="K54" s="268">
        <v>4475</v>
      </c>
      <c r="L54" s="268">
        <v>4400</v>
      </c>
      <c r="M54" s="268">
        <v>2.5238100000000001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801</v>
      </c>
      <c r="D55" s="269">
        <v>797.6</v>
      </c>
      <c r="E55" s="269">
        <v>790.2</v>
      </c>
      <c r="F55" s="269">
        <v>779.4</v>
      </c>
      <c r="G55" s="269">
        <v>772</v>
      </c>
      <c r="H55" s="269">
        <v>808.40000000000009</v>
      </c>
      <c r="I55" s="269">
        <v>815.8</v>
      </c>
      <c r="J55" s="269">
        <v>826.60000000000014</v>
      </c>
      <c r="K55" s="268">
        <v>805</v>
      </c>
      <c r="L55" s="268">
        <v>786.8</v>
      </c>
      <c r="M55" s="268">
        <v>155.21648999999999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3168.6</v>
      </c>
      <c r="D56" s="269">
        <v>3178.4499999999994</v>
      </c>
      <c r="E56" s="269">
        <v>3147.6999999999989</v>
      </c>
      <c r="F56" s="269">
        <v>3126.7999999999997</v>
      </c>
      <c r="G56" s="269">
        <v>3096.0499999999993</v>
      </c>
      <c r="H56" s="269">
        <v>3199.3499999999985</v>
      </c>
      <c r="I56" s="269">
        <v>3230.0999999999995</v>
      </c>
      <c r="J56" s="269">
        <v>3250.9999999999982</v>
      </c>
      <c r="K56" s="268">
        <v>3209.2</v>
      </c>
      <c r="L56" s="268">
        <v>3157.55</v>
      </c>
      <c r="M56" s="268">
        <v>0.18390999999999999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683.9</v>
      </c>
      <c r="D57" s="269">
        <v>687.06666666666661</v>
      </c>
      <c r="E57" s="269">
        <v>678.88333333333321</v>
      </c>
      <c r="F57" s="269">
        <v>673.86666666666656</v>
      </c>
      <c r="G57" s="269">
        <v>665.68333333333317</v>
      </c>
      <c r="H57" s="269">
        <v>692.08333333333326</v>
      </c>
      <c r="I57" s="269">
        <v>700.26666666666665</v>
      </c>
      <c r="J57" s="269">
        <v>705.2833333333333</v>
      </c>
      <c r="K57" s="268">
        <v>695.25</v>
      </c>
      <c r="L57" s="268">
        <v>682.05</v>
      </c>
      <c r="M57" s="268">
        <v>7.3281599999999996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3870.3</v>
      </c>
      <c r="D58" s="269">
        <v>3861.7000000000003</v>
      </c>
      <c r="E58" s="269">
        <v>3833.6000000000004</v>
      </c>
      <c r="F58" s="269">
        <v>3796.9</v>
      </c>
      <c r="G58" s="269">
        <v>3768.8</v>
      </c>
      <c r="H58" s="269">
        <v>3898.4000000000005</v>
      </c>
      <c r="I58" s="269">
        <v>3926.5</v>
      </c>
      <c r="J58" s="269">
        <v>3963.2000000000007</v>
      </c>
      <c r="K58" s="268">
        <v>3889.8</v>
      </c>
      <c r="L58" s="268">
        <v>3825</v>
      </c>
      <c r="M58" s="268">
        <v>3.6928100000000001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1203.3</v>
      </c>
      <c r="D59" s="269">
        <v>1206.1166666666666</v>
      </c>
      <c r="E59" s="269">
        <v>1197.2833333333331</v>
      </c>
      <c r="F59" s="269">
        <v>1191.2666666666664</v>
      </c>
      <c r="G59" s="269">
        <v>1182.4333333333329</v>
      </c>
      <c r="H59" s="269">
        <v>1212.1333333333332</v>
      </c>
      <c r="I59" s="269">
        <v>1220.9666666666667</v>
      </c>
      <c r="J59" s="269">
        <v>1226.9833333333333</v>
      </c>
      <c r="K59" s="268">
        <v>1214.95</v>
      </c>
      <c r="L59" s="268">
        <v>1200.0999999999999</v>
      </c>
      <c r="M59" s="268">
        <v>0.43919000000000002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7286.9</v>
      </c>
      <c r="D60" s="269">
        <v>7264.8833333333341</v>
      </c>
      <c r="E60" s="269">
        <v>7209.8666666666686</v>
      </c>
      <c r="F60" s="269">
        <v>7132.8333333333348</v>
      </c>
      <c r="G60" s="269">
        <v>7077.8166666666693</v>
      </c>
      <c r="H60" s="269">
        <v>7341.9166666666679</v>
      </c>
      <c r="I60" s="269">
        <v>7396.9333333333325</v>
      </c>
      <c r="J60" s="269">
        <v>7473.9666666666672</v>
      </c>
      <c r="K60" s="268">
        <v>7319.9</v>
      </c>
      <c r="L60" s="268">
        <v>7187.85</v>
      </c>
      <c r="M60" s="268">
        <v>8.3471600000000006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17138.05</v>
      </c>
      <c r="D61" s="269">
        <v>17203.416666666668</v>
      </c>
      <c r="E61" s="269">
        <v>16986.833333333336</v>
      </c>
      <c r="F61" s="269">
        <v>16835.616666666669</v>
      </c>
      <c r="G61" s="269">
        <v>16619.033333333336</v>
      </c>
      <c r="H61" s="269">
        <v>17354.633333333335</v>
      </c>
      <c r="I61" s="269">
        <v>17571.216666666671</v>
      </c>
      <c r="J61" s="269">
        <v>17722.433333333334</v>
      </c>
      <c r="K61" s="268">
        <v>17420</v>
      </c>
      <c r="L61" s="268">
        <v>17052.2</v>
      </c>
      <c r="M61" s="268">
        <v>4.25082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6631.75</v>
      </c>
      <c r="D62" s="269">
        <v>6660.0333333333328</v>
      </c>
      <c r="E62" s="269">
        <v>6526.7166666666653</v>
      </c>
      <c r="F62" s="269">
        <v>6421.6833333333325</v>
      </c>
      <c r="G62" s="269">
        <v>6288.366666666665</v>
      </c>
      <c r="H62" s="269">
        <v>6765.0666666666657</v>
      </c>
      <c r="I62" s="269">
        <v>6898.3833333333332</v>
      </c>
      <c r="J62" s="269">
        <v>7003.4166666666661</v>
      </c>
      <c r="K62" s="268">
        <v>6793.35</v>
      </c>
      <c r="L62" s="268">
        <v>6555</v>
      </c>
      <c r="M62" s="268">
        <v>1.8401400000000001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3653.3</v>
      </c>
      <c r="D63" s="269">
        <v>3676.2666666666664</v>
      </c>
      <c r="E63" s="269">
        <v>3602.2333333333327</v>
      </c>
      <c r="F63" s="269">
        <v>3551.1666666666661</v>
      </c>
      <c r="G63" s="269">
        <v>3477.1333333333323</v>
      </c>
      <c r="H63" s="269">
        <v>3727.333333333333</v>
      </c>
      <c r="I63" s="269">
        <v>3801.3666666666668</v>
      </c>
      <c r="J63" s="269">
        <v>3852.4333333333334</v>
      </c>
      <c r="K63" s="268">
        <v>3750.3</v>
      </c>
      <c r="L63" s="268">
        <v>3625.2</v>
      </c>
      <c r="M63" s="268">
        <v>1.85311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2000.45</v>
      </c>
      <c r="D64" s="269">
        <v>2009.8166666666666</v>
      </c>
      <c r="E64" s="269">
        <v>1982.6333333333332</v>
      </c>
      <c r="F64" s="269">
        <v>1964.8166666666666</v>
      </c>
      <c r="G64" s="269">
        <v>1937.6333333333332</v>
      </c>
      <c r="H64" s="269">
        <v>2027.6333333333332</v>
      </c>
      <c r="I64" s="269">
        <v>2054.8166666666666</v>
      </c>
      <c r="J64" s="269">
        <v>2072.6333333333332</v>
      </c>
      <c r="K64" s="268">
        <v>2037</v>
      </c>
      <c r="L64" s="268">
        <v>1992</v>
      </c>
      <c r="M64" s="268">
        <v>5.2794999999999996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376.75</v>
      </c>
      <c r="D65" s="269">
        <v>376.68333333333334</v>
      </c>
      <c r="E65" s="269">
        <v>372.9666666666667</v>
      </c>
      <c r="F65" s="269">
        <v>369.18333333333334</v>
      </c>
      <c r="G65" s="269">
        <v>365.4666666666667</v>
      </c>
      <c r="H65" s="269">
        <v>380.4666666666667</v>
      </c>
      <c r="I65" s="269">
        <v>384.18333333333328</v>
      </c>
      <c r="J65" s="269">
        <v>387.9666666666667</v>
      </c>
      <c r="K65" s="268">
        <v>380.4</v>
      </c>
      <c r="L65" s="268">
        <v>372.9</v>
      </c>
      <c r="M65" s="268">
        <v>13.008649999999999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288.60000000000002</v>
      </c>
      <c r="D66" s="269">
        <v>290.63333333333338</v>
      </c>
      <c r="E66" s="269">
        <v>285.96666666666675</v>
      </c>
      <c r="F66" s="269">
        <v>283.33333333333337</v>
      </c>
      <c r="G66" s="269">
        <v>278.66666666666674</v>
      </c>
      <c r="H66" s="269">
        <v>293.26666666666677</v>
      </c>
      <c r="I66" s="269">
        <v>297.93333333333339</v>
      </c>
      <c r="J66" s="269">
        <v>300.56666666666678</v>
      </c>
      <c r="K66" s="268">
        <v>295.3</v>
      </c>
      <c r="L66" s="268">
        <v>288</v>
      </c>
      <c r="M66" s="268">
        <v>54.231119999999997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138.85</v>
      </c>
      <c r="D67" s="269">
        <v>139.04999999999998</v>
      </c>
      <c r="E67" s="269">
        <v>138.19999999999996</v>
      </c>
      <c r="F67" s="269">
        <v>137.54999999999998</v>
      </c>
      <c r="G67" s="269">
        <v>136.69999999999996</v>
      </c>
      <c r="H67" s="269">
        <v>139.69999999999996</v>
      </c>
      <c r="I67" s="269">
        <v>140.54999999999998</v>
      </c>
      <c r="J67" s="269">
        <v>141.19999999999996</v>
      </c>
      <c r="K67" s="268">
        <v>139.9</v>
      </c>
      <c r="L67" s="268">
        <v>138.4</v>
      </c>
      <c r="M67" s="268">
        <v>124.57738000000001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52.45</v>
      </c>
      <c r="D68" s="269">
        <v>52.416666666666664</v>
      </c>
      <c r="E68" s="269">
        <v>52.083333333333329</v>
      </c>
      <c r="F68" s="269">
        <v>51.716666666666661</v>
      </c>
      <c r="G68" s="269">
        <v>51.383333333333326</v>
      </c>
      <c r="H68" s="269">
        <v>52.783333333333331</v>
      </c>
      <c r="I68" s="269">
        <v>53.11666666666666</v>
      </c>
      <c r="J68" s="269">
        <v>53.483333333333334</v>
      </c>
      <c r="K68" s="268">
        <v>52.75</v>
      </c>
      <c r="L68" s="268">
        <v>52.05</v>
      </c>
      <c r="M68" s="268">
        <v>42.947470000000003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18.95</v>
      </c>
      <c r="D69" s="269">
        <v>18.883333333333336</v>
      </c>
      <c r="E69" s="269">
        <v>18.766666666666673</v>
      </c>
      <c r="F69" s="269">
        <v>18.583333333333336</v>
      </c>
      <c r="G69" s="269">
        <v>18.466666666666672</v>
      </c>
      <c r="H69" s="269">
        <v>19.066666666666674</v>
      </c>
      <c r="I69" s="269">
        <v>19.183333333333341</v>
      </c>
      <c r="J69" s="269">
        <v>19.366666666666674</v>
      </c>
      <c r="K69" s="268">
        <v>19</v>
      </c>
      <c r="L69" s="268">
        <v>18.7</v>
      </c>
      <c r="M69" s="268">
        <v>34.150239999999997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1912.3</v>
      </c>
      <c r="D70" s="269">
        <v>1915.0833333333333</v>
      </c>
      <c r="E70" s="269">
        <v>1902.2166666666665</v>
      </c>
      <c r="F70" s="269">
        <v>1892.1333333333332</v>
      </c>
      <c r="G70" s="269">
        <v>1879.2666666666664</v>
      </c>
      <c r="H70" s="269">
        <v>1925.1666666666665</v>
      </c>
      <c r="I70" s="269">
        <v>1938.0333333333333</v>
      </c>
      <c r="J70" s="269">
        <v>1948.1166666666666</v>
      </c>
      <c r="K70" s="268">
        <v>1927.95</v>
      </c>
      <c r="L70" s="268">
        <v>1905</v>
      </c>
      <c r="M70" s="268">
        <v>2.7574999999999998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5233.7</v>
      </c>
      <c r="D71" s="269">
        <v>5244.5999999999995</v>
      </c>
      <c r="E71" s="269">
        <v>5199.2999999999993</v>
      </c>
      <c r="F71" s="269">
        <v>5164.8999999999996</v>
      </c>
      <c r="G71" s="269">
        <v>5119.5999999999995</v>
      </c>
      <c r="H71" s="269">
        <v>5278.9999999999991</v>
      </c>
      <c r="I71" s="269">
        <v>5324.3</v>
      </c>
      <c r="J71" s="269">
        <v>5358.6999999999989</v>
      </c>
      <c r="K71" s="268">
        <v>5289.9</v>
      </c>
      <c r="L71" s="268">
        <v>5210.2</v>
      </c>
      <c r="M71" s="268">
        <v>8.9450000000000002E-2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664.5</v>
      </c>
      <c r="D72" s="269">
        <v>666.51666666666665</v>
      </c>
      <c r="E72" s="269">
        <v>660.23333333333335</v>
      </c>
      <c r="F72" s="269">
        <v>655.9666666666667</v>
      </c>
      <c r="G72" s="269">
        <v>649.68333333333339</v>
      </c>
      <c r="H72" s="269">
        <v>670.7833333333333</v>
      </c>
      <c r="I72" s="269">
        <v>677.06666666666661</v>
      </c>
      <c r="J72" s="269">
        <v>681.33333333333326</v>
      </c>
      <c r="K72" s="268">
        <v>672.8</v>
      </c>
      <c r="L72" s="268">
        <v>662.25</v>
      </c>
      <c r="M72" s="268">
        <v>5.4759799999999998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838.65</v>
      </c>
      <c r="D73" s="269">
        <v>831.4</v>
      </c>
      <c r="E73" s="269">
        <v>819.84999999999991</v>
      </c>
      <c r="F73" s="269">
        <v>801.05</v>
      </c>
      <c r="G73" s="269">
        <v>789.49999999999989</v>
      </c>
      <c r="H73" s="269">
        <v>850.19999999999993</v>
      </c>
      <c r="I73" s="269">
        <v>861.74999999999989</v>
      </c>
      <c r="J73" s="269">
        <v>880.55</v>
      </c>
      <c r="K73" s="268">
        <v>842.95</v>
      </c>
      <c r="L73" s="268">
        <v>812.6</v>
      </c>
      <c r="M73" s="268">
        <v>23.37491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338.55</v>
      </c>
      <c r="D74" s="269">
        <v>334.8</v>
      </c>
      <c r="E74" s="269">
        <v>329.8</v>
      </c>
      <c r="F74" s="269">
        <v>321.05</v>
      </c>
      <c r="G74" s="269">
        <v>316.05</v>
      </c>
      <c r="H74" s="269">
        <v>343.55</v>
      </c>
      <c r="I74" s="269">
        <v>348.55</v>
      </c>
      <c r="J74" s="269">
        <v>357.3</v>
      </c>
      <c r="K74" s="268">
        <v>339.8</v>
      </c>
      <c r="L74" s="268">
        <v>326.05</v>
      </c>
      <c r="M74" s="268">
        <v>130.24881999999999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785</v>
      </c>
      <c r="D75" s="269">
        <v>790.06666666666661</v>
      </c>
      <c r="E75" s="269">
        <v>778.98333333333323</v>
      </c>
      <c r="F75" s="269">
        <v>772.96666666666658</v>
      </c>
      <c r="G75" s="269">
        <v>761.88333333333321</v>
      </c>
      <c r="H75" s="269">
        <v>796.08333333333326</v>
      </c>
      <c r="I75" s="269">
        <v>807.16666666666674</v>
      </c>
      <c r="J75" s="269">
        <v>813.18333333333328</v>
      </c>
      <c r="K75" s="268">
        <v>801.15</v>
      </c>
      <c r="L75" s="268">
        <v>784.05</v>
      </c>
      <c r="M75" s="268">
        <v>15.517189999999999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63.8</v>
      </c>
      <c r="D76" s="269">
        <v>63.866666666666674</v>
      </c>
      <c r="E76" s="269">
        <v>63.233333333333348</v>
      </c>
      <c r="F76" s="269">
        <v>62.666666666666671</v>
      </c>
      <c r="G76" s="269">
        <v>62.033333333333346</v>
      </c>
      <c r="H76" s="269">
        <v>64.433333333333351</v>
      </c>
      <c r="I76" s="269">
        <v>65.066666666666677</v>
      </c>
      <c r="J76" s="269">
        <v>65.633333333333354</v>
      </c>
      <c r="K76" s="268">
        <v>64.5</v>
      </c>
      <c r="L76" s="268">
        <v>63.3</v>
      </c>
      <c r="M76" s="268">
        <v>209.00640999999999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342.6</v>
      </c>
      <c r="D77" s="269">
        <v>341.93333333333334</v>
      </c>
      <c r="E77" s="269">
        <v>338.86666666666667</v>
      </c>
      <c r="F77" s="269">
        <v>335.13333333333333</v>
      </c>
      <c r="G77" s="269">
        <v>332.06666666666666</v>
      </c>
      <c r="H77" s="269">
        <v>345.66666666666669</v>
      </c>
      <c r="I77" s="269">
        <v>348.73333333333341</v>
      </c>
      <c r="J77" s="269">
        <v>352.4666666666667</v>
      </c>
      <c r="K77" s="268">
        <v>345</v>
      </c>
      <c r="L77" s="268">
        <v>338.2</v>
      </c>
      <c r="M77" s="268">
        <v>27.031890000000001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769.15</v>
      </c>
      <c r="D78" s="269">
        <v>768.35</v>
      </c>
      <c r="E78" s="269">
        <v>765.30000000000007</v>
      </c>
      <c r="F78" s="269">
        <v>761.45</v>
      </c>
      <c r="G78" s="269">
        <v>758.40000000000009</v>
      </c>
      <c r="H78" s="269">
        <v>772.2</v>
      </c>
      <c r="I78" s="269">
        <v>775.25</v>
      </c>
      <c r="J78" s="269">
        <v>779.1</v>
      </c>
      <c r="K78" s="268">
        <v>771.4</v>
      </c>
      <c r="L78" s="268">
        <v>764.5</v>
      </c>
      <c r="M78" s="268">
        <v>26.540870000000002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303.55</v>
      </c>
      <c r="D79" s="269">
        <v>303.90000000000003</v>
      </c>
      <c r="E79" s="269">
        <v>302.20000000000005</v>
      </c>
      <c r="F79" s="269">
        <v>300.85000000000002</v>
      </c>
      <c r="G79" s="269">
        <v>299.15000000000003</v>
      </c>
      <c r="H79" s="269">
        <v>305.25000000000006</v>
      </c>
      <c r="I79" s="269">
        <v>306.95</v>
      </c>
      <c r="J79" s="269">
        <v>308.30000000000007</v>
      </c>
      <c r="K79" s="268">
        <v>305.60000000000002</v>
      </c>
      <c r="L79" s="268">
        <v>302.55</v>
      </c>
      <c r="M79" s="268">
        <v>14.456619999999999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1089.3499999999999</v>
      </c>
      <c r="D80" s="269">
        <v>1087.4333333333334</v>
      </c>
      <c r="E80" s="269">
        <v>1064.9166666666667</v>
      </c>
      <c r="F80" s="269">
        <v>1040.4833333333333</v>
      </c>
      <c r="G80" s="269">
        <v>1017.9666666666667</v>
      </c>
      <c r="H80" s="269">
        <v>1111.8666666666668</v>
      </c>
      <c r="I80" s="269">
        <v>1134.3833333333332</v>
      </c>
      <c r="J80" s="269">
        <v>1158.8166666666668</v>
      </c>
      <c r="K80" s="268">
        <v>1109.95</v>
      </c>
      <c r="L80" s="268">
        <v>1063</v>
      </c>
      <c r="M80" s="268">
        <v>1.4866200000000001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338.05</v>
      </c>
      <c r="D81" s="269">
        <v>336.25</v>
      </c>
      <c r="E81" s="269">
        <v>331.3</v>
      </c>
      <c r="F81" s="269">
        <v>324.55</v>
      </c>
      <c r="G81" s="269">
        <v>319.60000000000002</v>
      </c>
      <c r="H81" s="269">
        <v>343</v>
      </c>
      <c r="I81" s="269">
        <v>347.95000000000005</v>
      </c>
      <c r="J81" s="269">
        <v>354.7</v>
      </c>
      <c r="K81" s="268">
        <v>341.2</v>
      </c>
      <c r="L81" s="268">
        <v>329.5</v>
      </c>
      <c r="M81" s="268">
        <v>53.574359999999999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8946.7000000000007</v>
      </c>
      <c r="D82" s="269">
        <v>8985.3833333333332</v>
      </c>
      <c r="E82" s="269">
        <v>8881.8166666666657</v>
      </c>
      <c r="F82" s="269">
        <v>8816.9333333333325</v>
      </c>
      <c r="G82" s="269">
        <v>8713.366666666665</v>
      </c>
      <c r="H82" s="269">
        <v>9050.2666666666664</v>
      </c>
      <c r="I82" s="269">
        <v>9153.8333333333358</v>
      </c>
      <c r="J82" s="269">
        <v>9218.7166666666672</v>
      </c>
      <c r="K82" s="268">
        <v>9088.9500000000007</v>
      </c>
      <c r="L82" s="268">
        <v>8920.5</v>
      </c>
      <c r="M82" s="268">
        <v>0.18917999999999999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1143.2</v>
      </c>
      <c r="D83" s="269">
        <v>1137.0666666666666</v>
      </c>
      <c r="E83" s="269">
        <v>1117.1333333333332</v>
      </c>
      <c r="F83" s="269">
        <v>1091.0666666666666</v>
      </c>
      <c r="G83" s="269">
        <v>1071.1333333333332</v>
      </c>
      <c r="H83" s="269">
        <v>1163.1333333333332</v>
      </c>
      <c r="I83" s="269">
        <v>1183.0666666666666</v>
      </c>
      <c r="J83" s="269">
        <v>1209.1333333333332</v>
      </c>
      <c r="K83" s="268">
        <v>1157</v>
      </c>
      <c r="L83" s="268">
        <v>1111</v>
      </c>
      <c r="M83" s="268">
        <v>0.58777000000000001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926.15</v>
      </c>
      <c r="D84" s="269">
        <v>925.91666666666663</v>
      </c>
      <c r="E84" s="269">
        <v>908.58333333333326</v>
      </c>
      <c r="F84" s="269">
        <v>891.01666666666665</v>
      </c>
      <c r="G84" s="269">
        <v>873.68333333333328</v>
      </c>
      <c r="H84" s="269">
        <v>943.48333333333323</v>
      </c>
      <c r="I84" s="269">
        <v>960.81666666666649</v>
      </c>
      <c r="J84" s="269">
        <v>978.38333333333321</v>
      </c>
      <c r="K84" s="268">
        <v>943.25</v>
      </c>
      <c r="L84" s="268">
        <v>908.35</v>
      </c>
      <c r="M84" s="268">
        <v>0.83557999999999999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583.15</v>
      </c>
      <c r="D85" s="269">
        <v>585.88333333333333</v>
      </c>
      <c r="E85" s="269">
        <v>578.76666666666665</v>
      </c>
      <c r="F85" s="269">
        <v>574.38333333333333</v>
      </c>
      <c r="G85" s="269">
        <v>567.26666666666665</v>
      </c>
      <c r="H85" s="269">
        <v>590.26666666666665</v>
      </c>
      <c r="I85" s="269">
        <v>597.38333333333321</v>
      </c>
      <c r="J85" s="269">
        <v>601.76666666666665</v>
      </c>
      <c r="K85" s="268">
        <v>593</v>
      </c>
      <c r="L85" s="268">
        <v>581.5</v>
      </c>
      <c r="M85" s="268">
        <v>3.2796500000000002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17238.95</v>
      </c>
      <c r="D86" s="269">
        <v>17268.633333333335</v>
      </c>
      <c r="E86" s="269">
        <v>17172.316666666669</v>
      </c>
      <c r="F86" s="269">
        <v>17105.683333333334</v>
      </c>
      <c r="G86" s="269">
        <v>17009.366666666669</v>
      </c>
      <c r="H86" s="269">
        <v>17335.26666666667</v>
      </c>
      <c r="I86" s="269">
        <v>17431.583333333336</v>
      </c>
      <c r="J86" s="269">
        <v>17498.216666666671</v>
      </c>
      <c r="K86" s="268">
        <v>17364.95</v>
      </c>
      <c r="L86" s="268">
        <v>17202</v>
      </c>
      <c r="M86" s="268">
        <v>0.28904999999999997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574.54999999999995</v>
      </c>
      <c r="D87" s="269">
        <v>577.0333333333333</v>
      </c>
      <c r="E87" s="269">
        <v>569.06666666666661</v>
      </c>
      <c r="F87" s="269">
        <v>563.58333333333326</v>
      </c>
      <c r="G87" s="269">
        <v>555.61666666666656</v>
      </c>
      <c r="H87" s="269">
        <v>582.51666666666665</v>
      </c>
      <c r="I87" s="269">
        <v>590.48333333333335</v>
      </c>
      <c r="J87" s="269">
        <v>595.9666666666667</v>
      </c>
      <c r="K87" s="268">
        <v>585</v>
      </c>
      <c r="L87" s="268">
        <v>571.54999999999995</v>
      </c>
      <c r="M87" s="268">
        <v>4.6071499999999999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40.5</v>
      </c>
      <c r="D88" s="269">
        <v>40.75</v>
      </c>
      <c r="E88" s="269">
        <v>40.1</v>
      </c>
      <c r="F88" s="269">
        <v>39.700000000000003</v>
      </c>
      <c r="G88" s="269">
        <v>39.050000000000004</v>
      </c>
      <c r="H88" s="269">
        <v>41.15</v>
      </c>
      <c r="I88" s="269">
        <v>41.800000000000004</v>
      </c>
      <c r="J88" s="269">
        <v>42.199999999999996</v>
      </c>
      <c r="K88" s="268">
        <v>41.4</v>
      </c>
      <c r="L88" s="268">
        <v>40.35</v>
      </c>
      <c r="M88" s="268">
        <v>66.180160000000001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3671.85</v>
      </c>
      <c r="D89" s="269">
        <v>3670</v>
      </c>
      <c r="E89" s="269">
        <v>3642.05</v>
      </c>
      <c r="F89" s="269">
        <v>3612.25</v>
      </c>
      <c r="G89" s="269">
        <v>3584.3</v>
      </c>
      <c r="H89" s="269">
        <v>3699.8</v>
      </c>
      <c r="I89" s="269">
        <v>3727.75</v>
      </c>
      <c r="J89" s="269">
        <v>3757.55</v>
      </c>
      <c r="K89" s="268">
        <v>3697.95</v>
      </c>
      <c r="L89" s="268">
        <v>3640.2</v>
      </c>
      <c r="M89" s="268">
        <v>2.1268799999999999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1425.25</v>
      </c>
      <c r="D90" s="269">
        <v>1410.6666666666667</v>
      </c>
      <c r="E90" s="269">
        <v>1372.6833333333334</v>
      </c>
      <c r="F90" s="269">
        <v>1320.1166666666666</v>
      </c>
      <c r="G90" s="269">
        <v>1282.1333333333332</v>
      </c>
      <c r="H90" s="269">
        <v>1463.2333333333336</v>
      </c>
      <c r="I90" s="269">
        <v>1501.2166666666667</v>
      </c>
      <c r="J90" s="269">
        <v>1553.7833333333338</v>
      </c>
      <c r="K90" s="268">
        <v>1448.65</v>
      </c>
      <c r="L90" s="268">
        <v>1358.1</v>
      </c>
      <c r="M90" s="268">
        <v>4.2837199999999998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501.55</v>
      </c>
      <c r="D91" s="269">
        <v>501.5333333333333</v>
      </c>
      <c r="E91" s="269">
        <v>496.06666666666661</v>
      </c>
      <c r="F91" s="269">
        <v>490.58333333333331</v>
      </c>
      <c r="G91" s="269">
        <v>485.11666666666662</v>
      </c>
      <c r="H91" s="269">
        <v>507.01666666666659</v>
      </c>
      <c r="I91" s="269">
        <v>512.48333333333335</v>
      </c>
      <c r="J91" s="269">
        <v>517.96666666666658</v>
      </c>
      <c r="K91" s="268">
        <v>507</v>
      </c>
      <c r="L91" s="268">
        <v>496.05</v>
      </c>
      <c r="M91" s="268">
        <v>8.0747099999999996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85.45</v>
      </c>
      <c r="D92" s="269">
        <v>85.100000000000009</v>
      </c>
      <c r="E92" s="269">
        <v>83.550000000000011</v>
      </c>
      <c r="F92" s="269">
        <v>81.650000000000006</v>
      </c>
      <c r="G92" s="269">
        <v>80.100000000000009</v>
      </c>
      <c r="H92" s="269">
        <v>87.000000000000014</v>
      </c>
      <c r="I92" s="269">
        <v>88.55</v>
      </c>
      <c r="J92" s="269">
        <v>90.450000000000017</v>
      </c>
      <c r="K92" s="268">
        <v>86.65</v>
      </c>
      <c r="L92" s="268">
        <v>83.2</v>
      </c>
      <c r="M92" s="268">
        <v>51.817369999999997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229.65</v>
      </c>
      <c r="D93" s="269">
        <v>230.31666666666669</v>
      </c>
      <c r="E93" s="269">
        <v>226.13333333333338</v>
      </c>
      <c r="F93" s="269">
        <v>222.6166666666667</v>
      </c>
      <c r="G93" s="269">
        <v>218.43333333333339</v>
      </c>
      <c r="H93" s="269">
        <v>233.83333333333337</v>
      </c>
      <c r="I93" s="269">
        <v>238.01666666666671</v>
      </c>
      <c r="J93" s="269">
        <v>241.53333333333336</v>
      </c>
      <c r="K93" s="268">
        <v>234.5</v>
      </c>
      <c r="L93" s="268">
        <v>226.8</v>
      </c>
      <c r="M93" s="268">
        <v>42.153230000000001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3190.75</v>
      </c>
      <c r="D94" s="269">
        <v>3203.5</v>
      </c>
      <c r="E94" s="269">
        <v>3167.25</v>
      </c>
      <c r="F94" s="269">
        <v>3143.75</v>
      </c>
      <c r="G94" s="269">
        <v>3107.5</v>
      </c>
      <c r="H94" s="269">
        <v>3227</v>
      </c>
      <c r="I94" s="269">
        <v>3263.25</v>
      </c>
      <c r="J94" s="269">
        <v>3286.75</v>
      </c>
      <c r="K94" s="268">
        <v>3239.75</v>
      </c>
      <c r="L94" s="268">
        <v>3180</v>
      </c>
      <c r="M94" s="268">
        <v>0.68213000000000001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224.8</v>
      </c>
      <c r="D95" s="269">
        <v>224.25</v>
      </c>
      <c r="E95" s="269">
        <v>222.3</v>
      </c>
      <c r="F95" s="269">
        <v>219.8</v>
      </c>
      <c r="G95" s="269">
        <v>217.85000000000002</v>
      </c>
      <c r="H95" s="269">
        <v>226.75</v>
      </c>
      <c r="I95" s="269">
        <v>228.7</v>
      </c>
      <c r="J95" s="269">
        <v>231.2</v>
      </c>
      <c r="K95" s="268">
        <v>226.2</v>
      </c>
      <c r="L95" s="268">
        <v>221.75</v>
      </c>
      <c r="M95" s="268">
        <v>2.68648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656.4</v>
      </c>
      <c r="D96" s="269">
        <v>653.41666666666663</v>
      </c>
      <c r="E96" s="269">
        <v>648.48333333333323</v>
      </c>
      <c r="F96" s="269">
        <v>640.56666666666661</v>
      </c>
      <c r="G96" s="269">
        <v>635.63333333333321</v>
      </c>
      <c r="H96" s="269">
        <v>661.33333333333326</v>
      </c>
      <c r="I96" s="269">
        <v>666.26666666666665</v>
      </c>
      <c r="J96" s="269">
        <v>674.18333333333328</v>
      </c>
      <c r="K96" s="268">
        <v>658.35</v>
      </c>
      <c r="L96" s="268">
        <v>645.5</v>
      </c>
      <c r="M96" s="268">
        <v>3.6105200000000002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247.1</v>
      </c>
      <c r="D97" s="269">
        <v>246.58333333333334</v>
      </c>
      <c r="E97" s="269">
        <v>243.9666666666667</v>
      </c>
      <c r="F97" s="269">
        <v>240.83333333333334</v>
      </c>
      <c r="G97" s="269">
        <v>238.2166666666667</v>
      </c>
      <c r="H97" s="269">
        <v>249.7166666666667</v>
      </c>
      <c r="I97" s="269">
        <v>252.33333333333331</v>
      </c>
      <c r="J97" s="269">
        <v>255.4666666666667</v>
      </c>
      <c r="K97" s="268">
        <v>249.2</v>
      </c>
      <c r="L97" s="268">
        <v>243.45</v>
      </c>
      <c r="M97" s="268">
        <v>61.796950000000002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769.2</v>
      </c>
      <c r="D98" s="269">
        <v>769.51666666666677</v>
      </c>
      <c r="E98" s="269">
        <v>764.03333333333353</v>
      </c>
      <c r="F98" s="269">
        <v>758.86666666666679</v>
      </c>
      <c r="G98" s="269">
        <v>753.38333333333355</v>
      </c>
      <c r="H98" s="269">
        <v>774.68333333333351</v>
      </c>
      <c r="I98" s="269">
        <v>780.16666666666686</v>
      </c>
      <c r="J98" s="269">
        <v>785.33333333333348</v>
      </c>
      <c r="K98" s="268">
        <v>775</v>
      </c>
      <c r="L98" s="268">
        <v>764.35</v>
      </c>
      <c r="M98" s="268">
        <v>1.5698799999999999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734.75</v>
      </c>
      <c r="D99" s="269">
        <v>739.2166666666667</v>
      </c>
      <c r="E99" s="269">
        <v>727.53333333333342</v>
      </c>
      <c r="F99" s="269">
        <v>720.31666666666672</v>
      </c>
      <c r="G99" s="269">
        <v>708.63333333333344</v>
      </c>
      <c r="H99" s="269">
        <v>746.43333333333339</v>
      </c>
      <c r="I99" s="269">
        <v>758.11666666666679</v>
      </c>
      <c r="J99" s="269">
        <v>765.33333333333337</v>
      </c>
      <c r="K99" s="268">
        <v>750.9</v>
      </c>
      <c r="L99" s="268">
        <v>732</v>
      </c>
      <c r="M99" s="268">
        <v>1.3638600000000001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906.05</v>
      </c>
      <c r="D100" s="269">
        <v>898.66666666666663</v>
      </c>
      <c r="E100" s="269">
        <v>878.93333333333328</v>
      </c>
      <c r="F100" s="269">
        <v>851.81666666666661</v>
      </c>
      <c r="G100" s="269">
        <v>832.08333333333326</v>
      </c>
      <c r="H100" s="269">
        <v>925.7833333333333</v>
      </c>
      <c r="I100" s="269">
        <v>945.51666666666665</v>
      </c>
      <c r="J100" s="269">
        <v>972.63333333333333</v>
      </c>
      <c r="K100" s="268">
        <v>918.4</v>
      </c>
      <c r="L100" s="268">
        <v>871.55</v>
      </c>
      <c r="M100" s="268">
        <v>7.7587099999999998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119</v>
      </c>
      <c r="D101" s="269">
        <v>118.48333333333333</v>
      </c>
      <c r="E101" s="269">
        <v>115.96666666666667</v>
      </c>
      <c r="F101" s="269">
        <v>112.93333333333334</v>
      </c>
      <c r="G101" s="269">
        <v>110.41666666666667</v>
      </c>
      <c r="H101" s="269">
        <v>121.51666666666667</v>
      </c>
      <c r="I101" s="269">
        <v>124.03333333333335</v>
      </c>
      <c r="J101" s="269">
        <v>127.06666666666666</v>
      </c>
      <c r="K101" s="268">
        <v>121</v>
      </c>
      <c r="L101" s="268">
        <v>115.45</v>
      </c>
      <c r="M101" s="268">
        <v>44.830739999999999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1388.15</v>
      </c>
      <c r="D102" s="269">
        <v>1390.3666666666668</v>
      </c>
      <c r="E102" s="269">
        <v>1375.6833333333336</v>
      </c>
      <c r="F102" s="269">
        <v>1363.2166666666669</v>
      </c>
      <c r="G102" s="269">
        <v>1348.5333333333338</v>
      </c>
      <c r="H102" s="269">
        <v>1402.8333333333335</v>
      </c>
      <c r="I102" s="269">
        <v>1417.5166666666669</v>
      </c>
      <c r="J102" s="269">
        <v>1429.9833333333333</v>
      </c>
      <c r="K102" s="268">
        <v>1405.05</v>
      </c>
      <c r="L102" s="268">
        <v>1377.9</v>
      </c>
      <c r="M102" s="268">
        <v>0.52363999999999999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20.6</v>
      </c>
      <c r="D103" s="269">
        <v>20.633333333333336</v>
      </c>
      <c r="E103" s="269">
        <v>20.466666666666672</v>
      </c>
      <c r="F103" s="269">
        <v>20.333333333333336</v>
      </c>
      <c r="G103" s="269">
        <v>20.166666666666671</v>
      </c>
      <c r="H103" s="269">
        <v>20.766666666666673</v>
      </c>
      <c r="I103" s="269">
        <v>20.933333333333337</v>
      </c>
      <c r="J103" s="269">
        <v>21.066666666666674</v>
      </c>
      <c r="K103" s="268">
        <v>20.8</v>
      </c>
      <c r="L103" s="268">
        <v>20.5</v>
      </c>
      <c r="M103" s="268">
        <v>38.351869999999998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1396.85</v>
      </c>
      <c r="D104" s="269">
        <v>1400.3</v>
      </c>
      <c r="E104" s="269">
        <v>1385.6499999999999</v>
      </c>
      <c r="F104" s="269">
        <v>1374.4499999999998</v>
      </c>
      <c r="G104" s="269">
        <v>1359.7999999999997</v>
      </c>
      <c r="H104" s="269">
        <v>1411.5</v>
      </c>
      <c r="I104" s="269">
        <v>1426.15</v>
      </c>
      <c r="J104" s="269">
        <v>1437.3500000000001</v>
      </c>
      <c r="K104" s="268">
        <v>1414.95</v>
      </c>
      <c r="L104" s="268">
        <v>1389.1</v>
      </c>
      <c r="M104" s="268">
        <v>7.1990999999999996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685.8</v>
      </c>
      <c r="D105" s="269">
        <v>683.26666666666677</v>
      </c>
      <c r="E105" s="269">
        <v>676.58333333333348</v>
      </c>
      <c r="F105" s="269">
        <v>667.36666666666667</v>
      </c>
      <c r="G105" s="269">
        <v>660.68333333333339</v>
      </c>
      <c r="H105" s="269">
        <v>692.48333333333358</v>
      </c>
      <c r="I105" s="269">
        <v>699.16666666666674</v>
      </c>
      <c r="J105" s="269">
        <v>708.38333333333367</v>
      </c>
      <c r="K105" s="268">
        <v>689.95</v>
      </c>
      <c r="L105" s="268">
        <v>674.05</v>
      </c>
      <c r="M105" s="268">
        <v>0.97091000000000005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937.55</v>
      </c>
      <c r="D106" s="269">
        <v>928.56666666666661</v>
      </c>
      <c r="E106" s="269">
        <v>914.88333333333321</v>
      </c>
      <c r="F106" s="269">
        <v>892.21666666666658</v>
      </c>
      <c r="G106" s="269">
        <v>878.53333333333319</v>
      </c>
      <c r="H106" s="269">
        <v>951.23333333333323</v>
      </c>
      <c r="I106" s="269">
        <v>964.91666666666663</v>
      </c>
      <c r="J106" s="269">
        <v>987.58333333333326</v>
      </c>
      <c r="K106" s="268">
        <v>942.25</v>
      </c>
      <c r="L106" s="268">
        <v>905.9</v>
      </c>
      <c r="M106" s="268">
        <v>3.9806400000000002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5864</v>
      </c>
      <c r="D107" s="269">
        <v>5845.25</v>
      </c>
      <c r="E107" s="269">
        <v>5735.5</v>
      </c>
      <c r="F107" s="269">
        <v>5607</v>
      </c>
      <c r="G107" s="269">
        <v>5497.25</v>
      </c>
      <c r="H107" s="269">
        <v>5973.75</v>
      </c>
      <c r="I107" s="269">
        <v>6083.5</v>
      </c>
      <c r="J107" s="269">
        <v>6212</v>
      </c>
      <c r="K107" s="268">
        <v>5955</v>
      </c>
      <c r="L107" s="268">
        <v>5716.75</v>
      </c>
      <c r="M107" s="268">
        <v>0.85806000000000004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332.8</v>
      </c>
      <c r="D108" s="269">
        <v>333.51666666666665</v>
      </c>
      <c r="E108" s="269">
        <v>330.5333333333333</v>
      </c>
      <c r="F108" s="269">
        <v>328.26666666666665</v>
      </c>
      <c r="G108" s="269">
        <v>325.2833333333333</v>
      </c>
      <c r="H108" s="269">
        <v>335.7833333333333</v>
      </c>
      <c r="I108" s="269">
        <v>338.76666666666665</v>
      </c>
      <c r="J108" s="269">
        <v>341.0333333333333</v>
      </c>
      <c r="K108" s="268">
        <v>336.5</v>
      </c>
      <c r="L108" s="268">
        <v>331.25</v>
      </c>
      <c r="M108" s="268">
        <v>1.34419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364.35</v>
      </c>
      <c r="D109" s="269">
        <v>360.45</v>
      </c>
      <c r="E109" s="269">
        <v>355.9</v>
      </c>
      <c r="F109" s="269">
        <v>347.45</v>
      </c>
      <c r="G109" s="269">
        <v>342.9</v>
      </c>
      <c r="H109" s="269">
        <v>368.9</v>
      </c>
      <c r="I109" s="269">
        <v>373.45000000000005</v>
      </c>
      <c r="J109" s="269">
        <v>381.9</v>
      </c>
      <c r="K109" s="268">
        <v>365</v>
      </c>
      <c r="L109" s="268">
        <v>352</v>
      </c>
      <c r="M109" s="268">
        <v>35.222839999999998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419.65</v>
      </c>
      <c r="D110" s="269">
        <v>425.15000000000003</v>
      </c>
      <c r="E110" s="269">
        <v>412.30000000000007</v>
      </c>
      <c r="F110" s="269">
        <v>404.95000000000005</v>
      </c>
      <c r="G110" s="269">
        <v>392.10000000000008</v>
      </c>
      <c r="H110" s="269">
        <v>432.50000000000006</v>
      </c>
      <c r="I110" s="269">
        <v>445.35000000000008</v>
      </c>
      <c r="J110" s="269">
        <v>452.70000000000005</v>
      </c>
      <c r="K110" s="268">
        <v>438</v>
      </c>
      <c r="L110" s="268">
        <v>417.8</v>
      </c>
      <c r="M110" s="268">
        <v>10.223610000000001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663.3</v>
      </c>
      <c r="D111" s="269">
        <v>662.23333333333323</v>
      </c>
      <c r="E111" s="269">
        <v>655.06666666666649</v>
      </c>
      <c r="F111" s="269">
        <v>646.83333333333326</v>
      </c>
      <c r="G111" s="269">
        <v>639.66666666666652</v>
      </c>
      <c r="H111" s="269">
        <v>670.46666666666647</v>
      </c>
      <c r="I111" s="269">
        <v>677.63333333333321</v>
      </c>
      <c r="J111" s="269">
        <v>685.86666666666645</v>
      </c>
      <c r="K111" s="268">
        <v>669.4</v>
      </c>
      <c r="L111" s="268">
        <v>654</v>
      </c>
      <c r="M111" s="268">
        <v>1.7073100000000001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798.2</v>
      </c>
      <c r="D112" s="269">
        <v>796.93333333333339</v>
      </c>
      <c r="E112" s="269">
        <v>789.91666666666674</v>
      </c>
      <c r="F112" s="269">
        <v>781.63333333333333</v>
      </c>
      <c r="G112" s="269">
        <v>774.61666666666667</v>
      </c>
      <c r="H112" s="269">
        <v>805.21666666666681</v>
      </c>
      <c r="I112" s="269">
        <v>812.23333333333346</v>
      </c>
      <c r="J112" s="269">
        <v>820.51666666666688</v>
      </c>
      <c r="K112" s="268">
        <v>803.95</v>
      </c>
      <c r="L112" s="268">
        <v>788.65</v>
      </c>
      <c r="M112" s="268">
        <v>15.699579999999999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1064.75</v>
      </c>
      <c r="D113" s="269">
        <v>1063.45</v>
      </c>
      <c r="E113" s="269">
        <v>1058.4000000000001</v>
      </c>
      <c r="F113" s="269">
        <v>1052.05</v>
      </c>
      <c r="G113" s="269">
        <v>1047</v>
      </c>
      <c r="H113" s="269">
        <v>1069.8000000000002</v>
      </c>
      <c r="I113" s="269">
        <v>1074.8499999999999</v>
      </c>
      <c r="J113" s="269">
        <v>1081.2000000000003</v>
      </c>
      <c r="K113" s="268">
        <v>1068.5</v>
      </c>
      <c r="L113" s="268">
        <v>1057.0999999999999</v>
      </c>
      <c r="M113" s="268">
        <v>9.3678699999999999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183.55</v>
      </c>
      <c r="D114" s="269">
        <v>182.51666666666665</v>
      </c>
      <c r="E114" s="269">
        <v>180.0333333333333</v>
      </c>
      <c r="F114" s="269">
        <v>176.51666666666665</v>
      </c>
      <c r="G114" s="269">
        <v>174.0333333333333</v>
      </c>
      <c r="H114" s="269">
        <v>186.0333333333333</v>
      </c>
      <c r="I114" s="269">
        <v>188.51666666666665</v>
      </c>
      <c r="J114" s="269">
        <v>192.0333333333333</v>
      </c>
      <c r="K114" s="268">
        <v>185</v>
      </c>
      <c r="L114" s="268">
        <v>179</v>
      </c>
      <c r="M114" s="268">
        <v>20.76596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1887.6</v>
      </c>
      <c r="D115" s="269">
        <v>1902.3</v>
      </c>
      <c r="E115" s="269">
        <v>1867.3</v>
      </c>
      <c r="F115" s="269">
        <v>1847</v>
      </c>
      <c r="G115" s="269">
        <v>1812</v>
      </c>
      <c r="H115" s="269">
        <v>1922.6</v>
      </c>
      <c r="I115" s="269">
        <v>1957.6</v>
      </c>
      <c r="J115" s="269">
        <v>1977.8999999999999</v>
      </c>
      <c r="K115" s="268">
        <v>1937.3</v>
      </c>
      <c r="L115" s="268">
        <v>1882</v>
      </c>
      <c r="M115" s="268">
        <v>1.36717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231.5</v>
      </c>
      <c r="D116" s="269">
        <v>232.85</v>
      </c>
      <c r="E116" s="269">
        <v>226.64999999999998</v>
      </c>
      <c r="F116" s="269">
        <v>221.79999999999998</v>
      </c>
      <c r="G116" s="269">
        <v>215.59999999999997</v>
      </c>
      <c r="H116" s="269">
        <v>237.7</v>
      </c>
      <c r="I116" s="269">
        <v>243.89999999999998</v>
      </c>
      <c r="J116" s="269">
        <v>248.75</v>
      </c>
      <c r="K116" s="268">
        <v>239.05</v>
      </c>
      <c r="L116" s="268">
        <v>228</v>
      </c>
      <c r="M116" s="268">
        <v>190.53188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390.05</v>
      </c>
      <c r="D117" s="269">
        <v>390.40000000000003</v>
      </c>
      <c r="E117" s="269">
        <v>385.15000000000009</v>
      </c>
      <c r="F117" s="269">
        <v>380.25000000000006</v>
      </c>
      <c r="G117" s="269">
        <v>375.00000000000011</v>
      </c>
      <c r="H117" s="269">
        <v>395.30000000000007</v>
      </c>
      <c r="I117" s="269">
        <v>400.54999999999995</v>
      </c>
      <c r="J117" s="269">
        <v>405.45000000000005</v>
      </c>
      <c r="K117" s="268">
        <v>395.65</v>
      </c>
      <c r="L117" s="268">
        <v>385.5</v>
      </c>
      <c r="M117" s="268">
        <v>8.0596899999999998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3617.95</v>
      </c>
      <c r="D118" s="269">
        <v>3619.2999999999997</v>
      </c>
      <c r="E118" s="269">
        <v>3580.7499999999995</v>
      </c>
      <c r="F118" s="269">
        <v>3543.5499999999997</v>
      </c>
      <c r="G118" s="269">
        <v>3504.9999999999995</v>
      </c>
      <c r="H118" s="269">
        <v>3656.4999999999995</v>
      </c>
      <c r="I118" s="269">
        <v>3695.0499999999997</v>
      </c>
      <c r="J118" s="269">
        <v>3732.2499999999995</v>
      </c>
      <c r="K118" s="268">
        <v>3657.85</v>
      </c>
      <c r="L118" s="268">
        <v>3582.1</v>
      </c>
      <c r="M118" s="268">
        <v>2.8197700000000001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1630.9</v>
      </c>
      <c r="D119" s="269">
        <v>1634.9166666666667</v>
      </c>
      <c r="E119" s="269">
        <v>1623.5333333333335</v>
      </c>
      <c r="F119" s="269">
        <v>1616.1666666666667</v>
      </c>
      <c r="G119" s="269">
        <v>1604.7833333333335</v>
      </c>
      <c r="H119" s="269">
        <v>1642.2833333333335</v>
      </c>
      <c r="I119" s="269">
        <v>1653.6666666666667</v>
      </c>
      <c r="J119" s="269">
        <v>1661.0333333333335</v>
      </c>
      <c r="K119" s="268">
        <v>1646.3</v>
      </c>
      <c r="L119" s="268">
        <v>1627.55</v>
      </c>
      <c r="M119" s="268">
        <v>2.8152900000000001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2576.35</v>
      </c>
      <c r="D120" s="269">
        <v>2551.4666666666667</v>
      </c>
      <c r="E120" s="269">
        <v>2493.9333333333334</v>
      </c>
      <c r="F120" s="269">
        <v>2411.5166666666669</v>
      </c>
      <c r="G120" s="269">
        <v>2353.9833333333336</v>
      </c>
      <c r="H120" s="269">
        <v>2633.8833333333332</v>
      </c>
      <c r="I120" s="269">
        <v>2691.416666666667</v>
      </c>
      <c r="J120" s="269">
        <v>2773.833333333333</v>
      </c>
      <c r="K120" s="268">
        <v>2609</v>
      </c>
      <c r="L120" s="268">
        <v>2469.0500000000002</v>
      </c>
      <c r="M120" s="268">
        <v>5.6558999999999999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764.85</v>
      </c>
      <c r="D121" s="269">
        <v>762.94999999999993</v>
      </c>
      <c r="E121" s="269">
        <v>754.89999999999986</v>
      </c>
      <c r="F121" s="269">
        <v>744.94999999999993</v>
      </c>
      <c r="G121" s="269">
        <v>736.89999999999986</v>
      </c>
      <c r="H121" s="269">
        <v>772.89999999999986</v>
      </c>
      <c r="I121" s="269">
        <v>780.94999999999982</v>
      </c>
      <c r="J121" s="269">
        <v>790.89999999999986</v>
      </c>
      <c r="K121" s="268">
        <v>771</v>
      </c>
      <c r="L121" s="268">
        <v>753</v>
      </c>
      <c r="M121" s="268">
        <v>37.19126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1046.5</v>
      </c>
      <c r="D122" s="269">
        <v>1047.3333333333333</v>
      </c>
      <c r="E122" s="269">
        <v>1037.6666666666665</v>
      </c>
      <c r="F122" s="269">
        <v>1028.8333333333333</v>
      </c>
      <c r="G122" s="269">
        <v>1019.1666666666665</v>
      </c>
      <c r="H122" s="269">
        <v>1056.1666666666665</v>
      </c>
      <c r="I122" s="269">
        <v>1065.833333333333</v>
      </c>
      <c r="J122" s="269">
        <v>1074.6666666666665</v>
      </c>
      <c r="K122" s="268">
        <v>1057</v>
      </c>
      <c r="L122" s="268">
        <v>1038.5</v>
      </c>
      <c r="M122" s="268">
        <v>2.2487699999999999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1044.05</v>
      </c>
      <c r="D123" s="269">
        <v>1040.0333333333331</v>
      </c>
      <c r="E123" s="269">
        <v>1029.4666666666662</v>
      </c>
      <c r="F123" s="269">
        <v>1014.8833333333332</v>
      </c>
      <c r="G123" s="269">
        <v>1004.3166666666664</v>
      </c>
      <c r="H123" s="269">
        <v>1054.6166666666661</v>
      </c>
      <c r="I123" s="269">
        <v>1065.1833333333332</v>
      </c>
      <c r="J123" s="269">
        <v>1079.766666666666</v>
      </c>
      <c r="K123" s="268">
        <v>1050.5999999999999</v>
      </c>
      <c r="L123" s="268">
        <v>1025.45</v>
      </c>
      <c r="M123" s="268">
        <v>1.82124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421.55</v>
      </c>
      <c r="D124" s="269">
        <v>420.76666666666665</v>
      </c>
      <c r="E124" s="269">
        <v>417.7833333333333</v>
      </c>
      <c r="F124" s="269">
        <v>414.01666666666665</v>
      </c>
      <c r="G124" s="269">
        <v>411.0333333333333</v>
      </c>
      <c r="H124" s="269">
        <v>424.5333333333333</v>
      </c>
      <c r="I124" s="269">
        <v>427.51666666666665</v>
      </c>
      <c r="J124" s="269">
        <v>431.2833333333333</v>
      </c>
      <c r="K124" s="268">
        <v>423.75</v>
      </c>
      <c r="L124" s="268">
        <v>417</v>
      </c>
      <c r="M124" s="268">
        <v>10.870900000000001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1220.95</v>
      </c>
      <c r="D125" s="269">
        <v>1222.7</v>
      </c>
      <c r="E125" s="269">
        <v>1212.25</v>
      </c>
      <c r="F125" s="269">
        <v>1203.55</v>
      </c>
      <c r="G125" s="269">
        <v>1193.0999999999999</v>
      </c>
      <c r="H125" s="269">
        <v>1231.4000000000001</v>
      </c>
      <c r="I125" s="269">
        <v>1241.8500000000004</v>
      </c>
      <c r="J125" s="269">
        <v>1250.5500000000002</v>
      </c>
      <c r="K125" s="268">
        <v>1233.1500000000001</v>
      </c>
      <c r="L125" s="268">
        <v>1214</v>
      </c>
      <c r="M125" s="268">
        <v>2.5842800000000001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871.3</v>
      </c>
      <c r="D126" s="269">
        <v>871.69999999999993</v>
      </c>
      <c r="E126" s="269">
        <v>863.59999999999991</v>
      </c>
      <c r="F126" s="269">
        <v>855.9</v>
      </c>
      <c r="G126" s="269">
        <v>847.8</v>
      </c>
      <c r="H126" s="269">
        <v>879.39999999999986</v>
      </c>
      <c r="I126" s="269">
        <v>887.5</v>
      </c>
      <c r="J126" s="269">
        <v>895.19999999999982</v>
      </c>
      <c r="K126" s="268">
        <v>879.8</v>
      </c>
      <c r="L126" s="268">
        <v>864</v>
      </c>
      <c r="M126" s="268">
        <v>2.0514100000000002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1084.3</v>
      </c>
      <c r="D127" s="269">
        <v>1083.9000000000001</v>
      </c>
      <c r="E127" s="269">
        <v>1073.3000000000002</v>
      </c>
      <c r="F127" s="269">
        <v>1062.3000000000002</v>
      </c>
      <c r="G127" s="269">
        <v>1051.7000000000003</v>
      </c>
      <c r="H127" s="269">
        <v>1094.9000000000001</v>
      </c>
      <c r="I127" s="269">
        <v>1105.5</v>
      </c>
      <c r="J127" s="269">
        <v>1116.5</v>
      </c>
      <c r="K127" s="268">
        <v>1094.5</v>
      </c>
      <c r="L127" s="268">
        <v>1072.9000000000001</v>
      </c>
      <c r="M127" s="268">
        <v>0.61709999999999998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409.6</v>
      </c>
      <c r="D128" s="269">
        <v>405.5333333333333</v>
      </c>
      <c r="E128" s="269">
        <v>399.86666666666662</v>
      </c>
      <c r="F128" s="269">
        <v>390.13333333333333</v>
      </c>
      <c r="G128" s="269">
        <v>384.46666666666664</v>
      </c>
      <c r="H128" s="269">
        <v>415.26666666666659</v>
      </c>
      <c r="I128" s="269">
        <v>420.93333333333334</v>
      </c>
      <c r="J128" s="269">
        <v>430.66666666666657</v>
      </c>
      <c r="K128" s="268">
        <v>411.2</v>
      </c>
      <c r="L128" s="268">
        <v>395.8</v>
      </c>
      <c r="M128" s="268">
        <v>94.967560000000006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570.4</v>
      </c>
      <c r="D129" s="269">
        <v>572.51666666666665</v>
      </c>
      <c r="E129" s="269">
        <v>566.43333333333328</v>
      </c>
      <c r="F129" s="269">
        <v>562.46666666666658</v>
      </c>
      <c r="G129" s="269">
        <v>556.38333333333321</v>
      </c>
      <c r="H129" s="269">
        <v>576.48333333333335</v>
      </c>
      <c r="I129" s="269">
        <v>582.56666666666683</v>
      </c>
      <c r="J129" s="269">
        <v>586.53333333333342</v>
      </c>
      <c r="K129" s="268">
        <v>578.6</v>
      </c>
      <c r="L129" s="268">
        <v>568.54999999999995</v>
      </c>
      <c r="M129" s="268">
        <v>8.3555100000000007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1692.65</v>
      </c>
      <c r="D130" s="269">
        <v>1680.6499999999999</v>
      </c>
      <c r="E130" s="269">
        <v>1662.2999999999997</v>
      </c>
      <c r="F130" s="269">
        <v>1631.9499999999998</v>
      </c>
      <c r="G130" s="269">
        <v>1613.5999999999997</v>
      </c>
      <c r="H130" s="269">
        <v>1710.9999999999998</v>
      </c>
      <c r="I130" s="269">
        <v>1729.3499999999997</v>
      </c>
      <c r="J130" s="269">
        <v>1759.6999999999998</v>
      </c>
      <c r="K130" s="268">
        <v>1699</v>
      </c>
      <c r="L130" s="268">
        <v>1650.3</v>
      </c>
      <c r="M130" s="268">
        <v>3.61721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2178.4</v>
      </c>
      <c r="D131" s="269">
        <v>2136.1333333333332</v>
      </c>
      <c r="E131" s="269">
        <v>2087.2666666666664</v>
      </c>
      <c r="F131" s="269">
        <v>1996.1333333333332</v>
      </c>
      <c r="G131" s="269">
        <v>1947.2666666666664</v>
      </c>
      <c r="H131" s="269">
        <v>2227.2666666666664</v>
      </c>
      <c r="I131" s="269">
        <v>2276.1333333333332</v>
      </c>
      <c r="J131" s="269">
        <v>2367.2666666666664</v>
      </c>
      <c r="K131" s="268">
        <v>2185</v>
      </c>
      <c r="L131" s="268">
        <v>2045</v>
      </c>
      <c r="M131" s="268">
        <v>26.86496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209.45</v>
      </c>
      <c r="D132" s="269">
        <v>209.61666666666667</v>
      </c>
      <c r="E132" s="269">
        <v>208.83333333333334</v>
      </c>
      <c r="F132" s="269">
        <v>208.21666666666667</v>
      </c>
      <c r="G132" s="269">
        <v>207.43333333333334</v>
      </c>
      <c r="H132" s="269">
        <v>210.23333333333335</v>
      </c>
      <c r="I132" s="269">
        <v>211.01666666666665</v>
      </c>
      <c r="J132" s="269">
        <v>211.63333333333335</v>
      </c>
      <c r="K132" s="268">
        <v>210.4</v>
      </c>
      <c r="L132" s="268">
        <v>209</v>
      </c>
      <c r="M132" s="268">
        <v>11.113860000000001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192.65</v>
      </c>
      <c r="D133" s="269">
        <v>192.95000000000002</v>
      </c>
      <c r="E133" s="269">
        <v>191.20000000000005</v>
      </c>
      <c r="F133" s="269">
        <v>189.75000000000003</v>
      </c>
      <c r="G133" s="269">
        <v>188.00000000000006</v>
      </c>
      <c r="H133" s="269">
        <v>194.40000000000003</v>
      </c>
      <c r="I133" s="269">
        <v>196.14999999999998</v>
      </c>
      <c r="J133" s="269">
        <v>197.60000000000002</v>
      </c>
      <c r="K133" s="268">
        <v>194.7</v>
      </c>
      <c r="L133" s="268">
        <v>191.5</v>
      </c>
      <c r="M133" s="268">
        <v>15.308529999999999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59.1</v>
      </c>
      <c r="D134" s="269">
        <v>60.516666666666673</v>
      </c>
      <c r="E134" s="269">
        <v>57.633333333333347</v>
      </c>
      <c r="F134" s="269">
        <v>56.166666666666671</v>
      </c>
      <c r="G134" s="269">
        <v>53.283333333333346</v>
      </c>
      <c r="H134" s="269">
        <v>61.983333333333348</v>
      </c>
      <c r="I134" s="269">
        <v>64.866666666666674</v>
      </c>
      <c r="J134" s="269">
        <v>66.333333333333343</v>
      </c>
      <c r="K134" s="268">
        <v>63.4</v>
      </c>
      <c r="L134" s="268">
        <v>59.05</v>
      </c>
      <c r="M134" s="268">
        <v>26.35755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248.5</v>
      </c>
      <c r="D135" s="269">
        <v>249.66666666666666</v>
      </c>
      <c r="E135" s="269">
        <v>242.83333333333331</v>
      </c>
      <c r="F135" s="269">
        <v>237.16666666666666</v>
      </c>
      <c r="G135" s="269">
        <v>230.33333333333331</v>
      </c>
      <c r="H135" s="269">
        <v>255.33333333333331</v>
      </c>
      <c r="I135" s="269">
        <v>262.16666666666663</v>
      </c>
      <c r="J135" s="269">
        <v>267.83333333333331</v>
      </c>
      <c r="K135" s="268">
        <v>256.5</v>
      </c>
      <c r="L135" s="268">
        <v>244</v>
      </c>
      <c r="M135" s="268">
        <v>12.56012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3678</v>
      </c>
      <c r="D136" s="269">
        <v>3656.3333333333335</v>
      </c>
      <c r="E136" s="269">
        <v>3624.666666666667</v>
      </c>
      <c r="F136" s="269">
        <v>3571.3333333333335</v>
      </c>
      <c r="G136" s="269">
        <v>3539.666666666667</v>
      </c>
      <c r="H136" s="269">
        <v>3709.666666666667</v>
      </c>
      <c r="I136" s="269">
        <v>3741.3333333333339</v>
      </c>
      <c r="J136" s="269">
        <v>3794.666666666667</v>
      </c>
      <c r="K136" s="268">
        <v>3688</v>
      </c>
      <c r="L136" s="268">
        <v>3603</v>
      </c>
      <c r="M136" s="268">
        <v>4.6904199999999996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4497.55</v>
      </c>
      <c r="D137" s="269">
        <v>4516.8499999999995</v>
      </c>
      <c r="E137" s="269">
        <v>4453.6999999999989</v>
      </c>
      <c r="F137" s="269">
        <v>4409.8499999999995</v>
      </c>
      <c r="G137" s="269">
        <v>4346.6999999999989</v>
      </c>
      <c r="H137" s="269">
        <v>4560.6999999999989</v>
      </c>
      <c r="I137" s="269">
        <v>4623.8499999999985</v>
      </c>
      <c r="J137" s="269">
        <v>4667.6999999999989</v>
      </c>
      <c r="K137" s="268">
        <v>4580</v>
      </c>
      <c r="L137" s="268">
        <v>4473</v>
      </c>
      <c r="M137" s="268">
        <v>2.4312900000000002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2496.1</v>
      </c>
      <c r="D138" s="269">
        <v>2506.0333333333333</v>
      </c>
      <c r="E138" s="269">
        <v>2480.0666666666666</v>
      </c>
      <c r="F138" s="269">
        <v>2464.0333333333333</v>
      </c>
      <c r="G138" s="269">
        <v>2438.0666666666666</v>
      </c>
      <c r="H138" s="269">
        <v>2522.0666666666666</v>
      </c>
      <c r="I138" s="269">
        <v>2548.0333333333328</v>
      </c>
      <c r="J138" s="269">
        <v>2564.0666666666666</v>
      </c>
      <c r="K138" s="268">
        <v>2532</v>
      </c>
      <c r="L138" s="268">
        <v>2490</v>
      </c>
      <c r="M138" s="268">
        <v>1.3802099999999999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4261.1499999999996</v>
      </c>
      <c r="D139" s="269">
        <v>4268.6166666666659</v>
      </c>
      <c r="E139" s="269">
        <v>4237.2333333333318</v>
      </c>
      <c r="F139" s="269">
        <v>4213.3166666666657</v>
      </c>
      <c r="G139" s="269">
        <v>4181.9333333333316</v>
      </c>
      <c r="H139" s="269">
        <v>4292.5333333333319</v>
      </c>
      <c r="I139" s="269">
        <v>4323.9166666666652</v>
      </c>
      <c r="J139" s="269">
        <v>4347.8333333333321</v>
      </c>
      <c r="K139" s="268">
        <v>4300</v>
      </c>
      <c r="L139" s="268">
        <v>4244.7</v>
      </c>
      <c r="M139" s="268">
        <v>2.52549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557</v>
      </c>
      <c r="D140" s="269">
        <v>557.80000000000007</v>
      </c>
      <c r="E140" s="269">
        <v>551.20000000000016</v>
      </c>
      <c r="F140" s="269">
        <v>545.40000000000009</v>
      </c>
      <c r="G140" s="269">
        <v>538.80000000000018</v>
      </c>
      <c r="H140" s="269">
        <v>563.60000000000014</v>
      </c>
      <c r="I140" s="269">
        <v>570.20000000000005</v>
      </c>
      <c r="J140" s="269">
        <v>576.00000000000011</v>
      </c>
      <c r="K140" s="268">
        <v>564.4</v>
      </c>
      <c r="L140" s="268">
        <v>552</v>
      </c>
      <c r="M140" s="268">
        <v>1.7971200000000001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187</v>
      </c>
      <c r="D141" s="269">
        <v>188.88333333333333</v>
      </c>
      <c r="E141" s="269">
        <v>183.81666666666666</v>
      </c>
      <c r="F141" s="269">
        <v>180.63333333333333</v>
      </c>
      <c r="G141" s="269">
        <v>175.56666666666666</v>
      </c>
      <c r="H141" s="269">
        <v>192.06666666666666</v>
      </c>
      <c r="I141" s="269">
        <v>197.13333333333333</v>
      </c>
      <c r="J141" s="269">
        <v>200.31666666666666</v>
      </c>
      <c r="K141" s="268">
        <v>193.95</v>
      </c>
      <c r="L141" s="268">
        <v>185.7</v>
      </c>
      <c r="M141" s="268">
        <v>4.7246300000000003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173.85</v>
      </c>
      <c r="D142" s="269">
        <v>174.6</v>
      </c>
      <c r="E142" s="269">
        <v>172.25</v>
      </c>
      <c r="F142" s="269">
        <v>170.65</v>
      </c>
      <c r="G142" s="269">
        <v>168.3</v>
      </c>
      <c r="H142" s="269">
        <v>176.2</v>
      </c>
      <c r="I142" s="269">
        <v>178.54999999999995</v>
      </c>
      <c r="J142" s="269">
        <v>180.14999999999998</v>
      </c>
      <c r="K142" s="268">
        <v>176.95</v>
      </c>
      <c r="L142" s="268">
        <v>173</v>
      </c>
      <c r="M142" s="268">
        <v>4.4888399999999997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395.3</v>
      </c>
      <c r="D143" s="269">
        <v>396.25</v>
      </c>
      <c r="E143" s="269">
        <v>390.6</v>
      </c>
      <c r="F143" s="269">
        <v>385.90000000000003</v>
      </c>
      <c r="G143" s="269">
        <v>380.25000000000006</v>
      </c>
      <c r="H143" s="269">
        <v>400.95</v>
      </c>
      <c r="I143" s="269">
        <v>406.59999999999997</v>
      </c>
      <c r="J143" s="269">
        <v>411.29999999999995</v>
      </c>
      <c r="K143" s="268">
        <v>401.9</v>
      </c>
      <c r="L143" s="268">
        <v>391.55</v>
      </c>
      <c r="M143" s="268">
        <v>10.74034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67.75</v>
      </c>
      <c r="D144" s="269">
        <v>67.733333333333334</v>
      </c>
      <c r="E144" s="269">
        <v>65.516666666666666</v>
      </c>
      <c r="F144" s="269">
        <v>63.283333333333331</v>
      </c>
      <c r="G144" s="269">
        <v>61.066666666666663</v>
      </c>
      <c r="H144" s="269">
        <v>69.966666666666669</v>
      </c>
      <c r="I144" s="269">
        <v>72.183333333333337</v>
      </c>
      <c r="J144" s="269">
        <v>74.416666666666671</v>
      </c>
      <c r="K144" s="268">
        <v>69.95</v>
      </c>
      <c r="L144" s="268">
        <v>65.5</v>
      </c>
      <c r="M144" s="268">
        <v>76.761750000000006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3538.95</v>
      </c>
      <c r="D145" s="269">
        <v>3519.0166666666664</v>
      </c>
      <c r="E145" s="269">
        <v>3485.0333333333328</v>
      </c>
      <c r="F145" s="269">
        <v>3431.1166666666663</v>
      </c>
      <c r="G145" s="269">
        <v>3397.1333333333328</v>
      </c>
      <c r="H145" s="269">
        <v>3572.9333333333329</v>
      </c>
      <c r="I145" s="269">
        <v>3606.9166666666665</v>
      </c>
      <c r="J145" s="269">
        <v>3660.833333333333</v>
      </c>
      <c r="K145" s="268">
        <v>3553</v>
      </c>
      <c r="L145" s="268">
        <v>3465.1</v>
      </c>
      <c r="M145" s="268">
        <v>7.6156899999999998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559.45000000000005</v>
      </c>
      <c r="D146" s="269">
        <v>558.75</v>
      </c>
      <c r="E146" s="269">
        <v>556.5</v>
      </c>
      <c r="F146" s="269">
        <v>553.54999999999995</v>
      </c>
      <c r="G146" s="269">
        <v>551.29999999999995</v>
      </c>
      <c r="H146" s="269">
        <v>561.70000000000005</v>
      </c>
      <c r="I146" s="269">
        <v>563.95000000000005</v>
      </c>
      <c r="J146" s="269">
        <v>566.90000000000009</v>
      </c>
      <c r="K146" s="268">
        <v>561</v>
      </c>
      <c r="L146" s="268">
        <v>555.79999999999995</v>
      </c>
      <c r="M146" s="268">
        <v>7.1741700000000002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503</v>
      </c>
      <c r="D147" s="269">
        <v>503.83333333333331</v>
      </c>
      <c r="E147" s="269">
        <v>498.31666666666661</v>
      </c>
      <c r="F147" s="269">
        <v>493.63333333333327</v>
      </c>
      <c r="G147" s="269">
        <v>488.11666666666656</v>
      </c>
      <c r="H147" s="269">
        <v>508.51666666666665</v>
      </c>
      <c r="I147" s="269">
        <v>514.03333333333342</v>
      </c>
      <c r="J147" s="269">
        <v>518.7166666666667</v>
      </c>
      <c r="K147" s="268">
        <v>509.35</v>
      </c>
      <c r="L147" s="268">
        <v>499.15</v>
      </c>
      <c r="M147" s="268">
        <v>1.6874400000000001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1476.6</v>
      </c>
      <c r="D148" s="269">
        <v>1474.1500000000003</v>
      </c>
      <c r="E148" s="269">
        <v>1463.3500000000006</v>
      </c>
      <c r="F148" s="269">
        <v>1450.1000000000004</v>
      </c>
      <c r="G148" s="269">
        <v>1439.3000000000006</v>
      </c>
      <c r="H148" s="269">
        <v>1487.4000000000005</v>
      </c>
      <c r="I148" s="269">
        <v>1498.2000000000003</v>
      </c>
      <c r="J148" s="269">
        <v>1511.4500000000005</v>
      </c>
      <c r="K148" s="268">
        <v>1484.95</v>
      </c>
      <c r="L148" s="268">
        <v>1460.9</v>
      </c>
      <c r="M148" s="268">
        <v>1.0056700000000001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70.900000000000006</v>
      </c>
      <c r="D149" s="269">
        <v>70.966666666666683</v>
      </c>
      <c r="E149" s="269">
        <v>69.483333333333363</v>
      </c>
      <c r="F149" s="269">
        <v>68.066666666666677</v>
      </c>
      <c r="G149" s="269">
        <v>66.583333333333357</v>
      </c>
      <c r="H149" s="269">
        <v>72.383333333333368</v>
      </c>
      <c r="I149" s="269">
        <v>73.866666666666688</v>
      </c>
      <c r="J149" s="269">
        <v>75.283333333333374</v>
      </c>
      <c r="K149" s="268">
        <v>72.45</v>
      </c>
      <c r="L149" s="268">
        <v>69.55</v>
      </c>
      <c r="M149" s="268">
        <v>48.636539999999997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105.2</v>
      </c>
      <c r="D150" s="269">
        <v>105.66666666666667</v>
      </c>
      <c r="E150" s="269">
        <v>103.83333333333334</v>
      </c>
      <c r="F150" s="269">
        <v>102.46666666666667</v>
      </c>
      <c r="G150" s="269">
        <v>100.63333333333334</v>
      </c>
      <c r="H150" s="269">
        <v>107.03333333333335</v>
      </c>
      <c r="I150" s="269">
        <v>108.86666666666669</v>
      </c>
      <c r="J150" s="269">
        <v>110.23333333333335</v>
      </c>
      <c r="K150" s="268">
        <v>107.5</v>
      </c>
      <c r="L150" s="268">
        <v>104.3</v>
      </c>
      <c r="M150" s="268">
        <v>14.58732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47.95</v>
      </c>
      <c r="D151" s="269">
        <v>48.1</v>
      </c>
      <c r="E151" s="269">
        <v>47.550000000000004</v>
      </c>
      <c r="F151" s="269">
        <v>47.150000000000006</v>
      </c>
      <c r="G151" s="269">
        <v>46.600000000000009</v>
      </c>
      <c r="H151" s="269">
        <v>48.5</v>
      </c>
      <c r="I151" s="269">
        <v>49.05</v>
      </c>
      <c r="J151" s="269">
        <v>49.449999999999996</v>
      </c>
      <c r="K151" s="268">
        <v>48.65</v>
      </c>
      <c r="L151" s="268">
        <v>47.7</v>
      </c>
      <c r="M151" s="268">
        <v>9.7804099999999998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698.25</v>
      </c>
      <c r="D152" s="269">
        <v>700.38333333333333</v>
      </c>
      <c r="E152" s="269">
        <v>691.56666666666661</v>
      </c>
      <c r="F152" s="269">
        <v>684.88333333333333</v>
      </c>
      <c r="G152" s="269">
        <v>676.06666666666661</v>
      </c>
      <c r="H152" s="269">
        <v>707.06666666666661</v>
      </c>
      <c r="I152" s="269">
        <v>715.88333333333344</v>
      </c>
      <c r="J152" s="269">
        <v>722.56666666666661</v>
      </c>
      <c r="K152" s="268">
        <v>709.2</v>
      </c>
      <c r="L152" s="268">
        <v>693.7</v>
      </c>
      <c r="M152" s="268">
        <v>0.17710000000000001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1988.95</v>
      </c>
      <c r="D153" s="269">
        <v>2000.75</v>
      </c>
      <c r="E153" s="269">
        <v>1971.6</v>
      </c>
      <c r="F153" s="269">
        <v>1954.25</v>
      </c>
      <c r="G153" s="269">
        <v>1925.1</v>
      </c>
      <c r="H153" s="269">
        <v>2018.1</v>
      </c>
      <c r="I153" s="269">
        <v>2047.25</v>
      </c>
      <c r="J153" s="269">
        <v>2064.6</v>
      </c>
      <c r="K153" s="268">
        <v>2029.9</v>
      </c>
      <c r="L153" s="268">
        <v>1983.4</v>
      </c>
      <c r="M153" s="268">
        <v>3.2991299999999999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174.35</v>
      </c>
      <c r="D154" s="269">
        <v>174.13333333333333</v>
      </c>
      <c r="E154" s="269">
        <v>171.81666666666666</v>
      </c>
      <c r="F154" s="269">
        <v>169.28333333333333</v>
      </c>
      <c r="G154" s="269">
        <v>166.96666666666667</v>
      </c>
      <c r="H154" s="269">
        <v>176.66666666666666</v>
      </c>
      <c r="I154" s="269">
        <v>178.98333333333332</v>
      </c>
      <c r="J154" s="269">
        <v>181.51666666666665</v>
      </c>
      <c r="K154" s="268">
        <v>176.45</v>
      </c>
      <c r="L154" s="268">
        <v>171.6</v>
      </c>
      <c r="M154" s="268">
        <v>44.62912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277.3</v>
      </c>
      <c r="D155" s="269">
        <v>278.11666666666667</v>
      </c>
      <c r="E155" s="269">
        <v>274.18333333333334</v>
      </c>
      <c r="F155" s="269">
        <v>271.06666666666666</v>
      </c>
      <c r="G155" s="269">
        <v>267.13333333333333</v>
      </c>
      <c r="H155" s="269">
        <v>281.23333333333335</v>
      </c>
      <c r="I155" s="269">
        <v>285.16666666666674</v>
      </c>
      <c r="J155" s="269">
        <v>288.28333333333336</v>
      </c>
      <c r="K155" s="268">
        <v>282.05</v>
      </c>
      <c r="L155" s="268">
        <v>275</v>
      </c>
      <c r="M155" s="268">
        <v>0.95774000000000004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1339.5</v>
      </c>
      <c r="D156" s="269">
        <v>1342.9833333333333</v>
      </c>
      <c r="E156" s="269">
        <v>1328.2166666666667</v>
      </c>
      <c r="F156" s="269">
        <v>1316.9333333333334</v>
      </c>
      <c r="G156" s="269">
        <v>1302.1666666666667</v>
      </c>
      <c r="H156" s="269">
        <v>1354.2666666666667</v>
      </c>
      <c r="I156" s="269">
        <v>1369.0333333333335</v>
      </c>
      <c r="J156" s="269">
        <v>1380.3166666666666</v>
      </c>
      <c r="K156" s="268">
        <v>1357.75</v>
      </c>
      <c r="L156" s="268">
        <v>1331.7</v>
      </c>
      <c r="M156" s="268">
        <v>1.8676299999999999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119.8</v>
      </c>
      <c r="D157" s="269">
        <v>119.85000000000001</v>
      </c>
      <c r="E157" s="269">
        <v>118.95000000000002</v>
      </c>
      <c r="F157" s="269">
        <v>118.10000000000001</v>
      </c>
      <c r="G157" s="269">
        <v>117.20000000000002</v>
      </c>
      <c r="H157" s="269">
        <v>120.70000000000002</v>
      </c>
      <c r="I157" s="269">
        <v>121.60000000000002</v>
      </c>
      <c r="J157" s="269">
        <v>122.45000000000002</v>
      </c>
      <c r="K157" s="268">
        <v>120.75</v>
      </c>
      <c r="L157" s="268">
        <v>119</v>
      </c>
      <c r="M157" s="268">
        <v>101.26461999999999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126.9</v>
      </c>
      <c r="D158" s="269">
        <v>127.06666666666666</v>
      </c>
      <c r="E158" s="269">
        <v>125.43333333333334</v>
      </c>
      <c r="F158" s="269">
        <v>123.96666666666667</v>
      </c>
      <c r="G158" s="269">
        <v>122.33333333333334</v>
      </c>
      <c r="H158" s="269">
        <v>128.53333333333333</v>
      </c>
      <c r="I158" s="269">
        <v>130.16666666666666</v>
      </c>
      <c r="J158" s="269">
        <v>131.63333333333333</v>
      </c>
      <c r="K158" s="268">
        <v>128.69999999999999</v>
      </c>
      <c r="L158" s="268">
        <v>125.6</v>
      </c>
      <c r="M158" s="268">
        <v>1.8804099999999999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7097.5</v>
      </c>
      <c r="D159" s="269">
        <v>6950.8500000000013</v>
      </c>
      <c r="E159" s="269">
        <v>6714.7500000000027</v>
      </c>
      <c r="F159" s="269">
        <v>6332.0000000000018</v>
      </c>
      <c r="G159" s="269">
        <v>6095.9000000000033</v>
      </c>
      <c r="H159" s="269">
        <v>7333.6000000000022</v>
      </c>
      <c r="I159" s="269">
        <v>7569.7000000000007</v>
      </c>
      <c r="J159" s="269">
        <v>7952.4500000000016</v>
      </c>
      <c r="K159" s="268">
        <v>7186.95</v>
      </c>
      <c r="L159" s="268">
        <v>6568.1</v>
      </c>
      <c r="M159" s="268">
        <v>2.6741600000000001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484.95</v>
      </c>
      <c r="D160" s="269">
        <v>485.58333333333331</v>
      </c>
      <c r="E160" s="269">
        <v>481.26666666666665</v>
      </c>
      <c r="F160" s="269">
        <v>477.58333333333331</v>
      </c>
      <c r="G160" s="269">
        <v>473.26666666666665</v>
      </c>
      <c r="H160" s="269">
        <v>489.26666666666665</v>
      </c>
      <c r="I160" s="269">
        <v>493.58333333333337</v>
      </c>
      <c r="J160" s="269">
        <v>497.26666666666665</v>
      </c>
      <c r="K160" s="268">
        <v>489.9</v>
      </c>
      <c r="L160" s="268">
        <v>481.9</v>
      </c>
      <c r="M160" s="268">
        <v>1.2213700000000001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149.35</v>
      </c>
      <c r="D161" s="269">
        <v>150.15</v>
      </c>
      <c r="E161" s="269">
        <v>147.70000000000002</v>
      </c>
      <c r="F161" s="269">
        <v>146.05000000000001</v>
      </c>
      <c r="G161" s="269">
        <v>143.60000000000002</v>
      </c>
      <c r="H161" s="269">
        <v>151.80000000000001</v>
      </c>
      <c r="I161" s="269">
        <v>154.25</v>
      </c>
      <c r="J161" s="269">
        <v>155.9</v>
      </c>
      <c r="K161" s="268">
        <v>152.6</v>
      </c>
      <c r="L161" s="268">
        <v>148.5</v>
      </c>
      <c r="M161" s="268">
        <v>3.7048899999999998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117.95</v>
      </c>
      <c r="D162" s="269">
        <v>117.96666666666668</v>
      </c>
      <c r="E162" s="269">
        <v>117.03333333333336</v>
      </c>
      <c r="F162" s="269">
        <v>116.11666666666667</v>
      </c>
      <c r="G162" s="269">
        <v>115.18333333333335</v>
      </c>
      <c r="H162" s="269">
        <v>118.88333333333337</v>
      </c>
      <c r="I162" s="269">
        <v>119.81666666666668</v>
      </c>
      <c r="J162" s="269">
        <v>120.73333333333338</v>
      </c>
      <c r="K162" s="268">
        <v>118.9</v>
      </c>
      <c r="L162" s="268">
        <v>117.05</v>
      </c>
      <c r="M162" s="268">
        <v>73.366190000000003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292.39999999999998</v>
      </c>
      <c r="D163" s="269">
        <v>291.40000000000003</v>
      </c>
      <c r="E163" s="269">
        <v>289.00000000000006</v>
      </c>
      <c r="F163" s="269">
        <v>285.60000000000002</v>
      </c>
      <c r="G163" s="269">
        <v>283.20000000000005</v>
      </c>
      <c r="H163" s="269">
        <v>294.80000000000007</v>
      </c>
      <c r="I163" s="269">
        <v>297.20000000000005</v>
      </c>
      <c r="J163" s="269">
        <v>300.60000000000008</v>
      </c>
      <c r="K163" s="268">
        <v>293.8</v>
      </c>
      <c r="L163" s="268">
        <v>288</v>
      </c>
      <c r="M163" s="268">
        <v>5.6995300000000002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1363.05</v>
      </c>
      <c r="D164" s="269">
        <v>1364.0333333333335</v>
      </c>
      <c r="E164" s="269">
        <v>1327.0666666666671</v>
      </c>
      <c r="F164" s="269">
        <v>1291.0833333333335</v>
      </c>
      <c r="G164" s="269">
        <v>1254.116666666667</v>
      </c>
      <c r="H164" s="269">
        <v>1400.0166666666671</v>
      </c>
      <c r="I164" s="269">
        <v>1436.9833333333338</v>
      </c>
      <c r="J164" s="269">
        <v>1472.9666666666672</v>
      </c>
      <c r="K164" s="268">
        <v>1401</v>
      </c>
      <c r="L164" s="268">
        <v>1328.05</v>
      </c>
      <c r="M164" s="268">
        <v>0.21009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92.75</v>
      </c>
      <c r="D165" s="269">
        <v>92.733333333333334</v>
      </c>
      <c r="E165" s="269">
        <v>92.366666666666674</v>
      </c>
      <c r="F165" s="269">
        <v>91.983333333333334</v>
      </c>
      <c r="G165" s="269">
        <v>91.616666666666674</v>
      </c>
      <c r="H165" s="269">
        <v>93.116666666666674</v>
      </c>
      <c r="I165" s="269">
        <v>93.48333333333332</v>
      </c>
      <c r="J165" s="269">
        <v>93.866666666666674</v>
      </c>
      <c r="K165" s="268">
        <v>93.1</v>
      </c>
      <c r="L165" s="268">
        <v>92.35</v>
      </c>
      <c r="M165" s="268">
        <v>65.812569999999994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1906.9</v>
      </c>
      <c r="D166" s="269">
        <v>1912.7166666666665</v>
      </c>
      <c r="E166" s="269">
        <v>1885.4333333333329</v>
      </c>
      <c r="F166" s="269">
        <v>1863.9666666666665</v>
      </c>
      <c r="G166" s="269">
        <v>1836.6833333333329</v>
      </c>
      <c r="H166" s="269">
        <v>1934.1833333333329</v>
      </c>
      <c r="I166" s="269">
        <v>1961.4666666666662</v>
      </c>
      <c r="J166" s="269">
        <v>1982.9333333333329</v>
      </c>
      <c r="K166" s="268">
        <v>1940</v>
      </c>
      <c r="L166" s="268">
        <v>1891.25</v>
      </c>
      <c r="M166" s="268">
        <v>1.9228700000000001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39.299999999999997</v>
      </c>
      <c r="D167" s="269">
        <v>39.416666666666664</v>
      </c>
      <c r="E167" s="269">
        <v>38.93333333333333</v>
      </c>
      <c r="F167" s="269">
        <v>38.566666666666663</v>
      </c>
      <c r="G167" s="269">
        <v>38.083333333333329</v>
      </c>
      <c r="H167" s="269">
        <v>39.783333333333331</v>
      </c>
      <c r="I167" s="269">
        <v>40.266666666666666</v>
      </c>
      <c r="J167" s="269">
        <v>40.633333333333333</v>
      </c>
      <c r="K167" s="268">
        <v>39.9</v>
      </c>
      <c r="L167" s="268">
        <v>39.049999999999997</v>
      </c>
      <c r="M167" s="268">
        <v>54.212989999999998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3393.65</v>
      </c>
      <c r="D168" s="269">
        <v>3381.1833333333329</v>
      </c>
      <c r="E168" s="269">
        <v>3341.3666666666659</v>
      </c>
      <c r="F168" s="269">
        <v>3289.083333333333</v>
      </c>
      <c r="G168" s="269">
        <v>3249.266666666666</v>
      </c>
      <c r="H168" s="269">
        <v>3433.4666666666658</v>
      </c>
      <c r="I168" s="269">
        <v>3473.2833333333324</v>
      </c>
      <c r="J168" s="269">
        <v>3525.5666666666657</v>
      </c>
      <c r="K168" s="268">
        <v>3421</v>
      </c>
      <c r="L168" s="268">
        <v>3328.9</v>
      </c>
      <c r="M168" s="268">
        <v>0.31841999999999998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3650.55</v>
      </c>
      <c r="D169" s="269">
        <v>3660.2000000000003</v>
      </c>
      <c r="E169" s="269">
        <v>3565.6500000000005</v>
      </c>
      <c r="F169" s="269">
        <v>3480.7500000000005</v>
      </c>
      <c r="G169" s="269">
        <v>3386.2000000000007</v>
      </c>
      <c r="H169" s="269">
        <v>3745.1000000000004</v>
      </c>
      <c r="I169" s="269">
        <v>3839.6500000000005</v>
      </c>
      <c r="J169" s="269">
        <v>3924.55</v>
      </c>
      <c r="K169" s="268">
        <v>3754.75</v>
      </c>
      <c r="L169" s="268">
        <v>3575.3</v>
      </c>
      <c r="M169" s="268">
        <v>0.35431000000000001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125.75</v>
      </c>
      <c r="D170" s="269">
        <v>126.53333333333335</v>
      </c>
      <c r="E170" s="269">
        <v>124.41666666666669</v>
      </c>
      <c r="F170" s="269">
        <v>123.08333333333334</v>
      </c>
      <c r="G170" s="269">
        <v>120.96666666666668</v>
      </c>
      <c r="H170" s="269">
        <v>127.86666666666669</v>
      </c>
      <c r="I170" s="269">
        <v>129.98333333333335</v>
      </c>
      <c r="J170" s="269">
        <v>131.31666666666669</v>
      </c>
      <c r="K170" s="268">
        <v>128.65</v>
      </c>
      <c r="L170" s="268">
        <v>125.2</v>
      </c>
      <c r="M170" s="268">
        <v>2.0945900000000002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2361.4</v>
      </c>
      <c r="D171" s="269">
        <v>2373.3833333333332</v>
      </c>
      <c r="E171" s="269">
        <v>2341.7666666666664</v>
      </c>
      <c r="F171" s="269">
        <v>2322.1333333333332</v>
      </c>
      <c r="G171" s="269">
        <v>2290.5166666666664</v>
      </c>
      <c r="H171" s="269">
        <v>2393.0166666666664</v>
      </c>
      <c r="I171" s="269">
        <v>2424.6333333333332</v>
      </c>
      <c r="J171" s="269">
        <v>2444.2666666666664</v>
      </c>
      <c r="K171" s="268">
        <v>2405</v>
      </c>
      <c r="L171" s="268">
        <v>2353.75</v>
      </c>
      <c r="M171" s="268">
        <v>1.9276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1420</v>
      </c>
      <c r="D172" s="269">
        <v>1426.5333333333335</v>
      </c>
      <c r="E172" s="269">
        <v>1411.5166666666671</v>
      </c>
      <c r="F172" s="269">
        <v>1403.0333333333335</v>
      </c>
      <c r="G172" s="269">
        <v>1388.0166666666671</v>
      </c>
      <c r="H172" s="269">
        <v>1435.0166666666671</v>
      </c>
      <c r="I172" s="269">
        <v>1450.0333333333335</v>
      </c>
      <c r="J172" s="269">
        <v>1458.5166666666671</v>
      </c>
      <c r="K172" s="268">
        <v>1441.55</v>
      </c>
      <c r="L172" s="268">
        <v>1418.05</v>
      </c>
      <c r="M172" s="268">
        <v>0.82838000000000001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440</v>
      </c>
      <c r="D173" s="269">
        <v>440.26666666666665</v>
      </c>
      <c r="E173" s="269">
        <v>436.2833333333333</v>
      </c>
      <c r="F173" s="269">
        <v>432.56666666666666</v>
      </c>
      <c r="G173" s="269">
        <v>428.58333333333331</v>
      </c>
      <c r="H173" s="269">
        <v>443.98333333333329</v>
      </c>
      <c r="I173" s="269">
        <v>447.96666666666664</v>
      </c>
      <c r="J173" s="269">
        <v>451.68333333333328</v>
      </c>
      <c r="K173" s="268">
        <v>444.25</v>
      </c>
      <c r="L173" s="268">
        <v>436.55</v>
      </c>
      <c r="M173" s="268">
        <v>1.5241499999999999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389.7</v>
      </c>
      <c r="D174" s="269">
        <v>390.09999999999997</v>
      </c>
      <c r="E174" s="269">
        <v>386.74999999999994</v>
      </c>
      <c r="F174" s="269">
        <v>383.79999999999995</v>
      </c>
      <c r="G174" s="269">
        <v>380.44999999999993</v>
      </c>
      <c r="H174" s="269">
        <v>393.04999999999995</v>
      </c>
      <c r="I174" s="269">
        <v>396.4</v>
      </c>
      <c r="J174" s="269">
        <v>399.34999999999997</v>
      </c>
      <c r="K174" s="268">
        <v>393.45</v>
      </c>
      <c r="L174" s="268">
        <v>387.15</v>
      </c>
      <c r="M174" s="268">
        <v>8.0855899999999998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1287.5</v>
      </c>
      <c r="D175" s="269">
        <v>1277.8500000000001</v>
      </c>
      <c r="E175" s="269">
        <v>1261.7000000000003</v>
      </c>
      <c r="F175" s="269">
        <v>1235.9000000000001</v>
      </c>
      <c r="G175" s="269">
        <v>1219.7500000000002</v>
      </c>
      <c r="H175" s="269">
        <v>1303.6500000000003</v>
      </c>
      <c r="I175" s="269">
        <v>1319.8000000000004</v>
      </c>
      <c r="J175" s="269">
        <v>1345.6000000000004</v>
      </c>
      <c r="K175" s="268">
        <v>1294</v>
      </c>
      <c r="L175" s="268">
        <v>1252.05</v>
      </c>
      <c r="M175" s="268">
        <v>0.63758000000000004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1134.55</v>
      </c>
      <c r="D176" s="269">
        <v>1133.6666666666667</v>
      </c>
      <c r="E176" s="269">
        <v>1120.5333333333335</v>
      </c>
      <c r="F176" s="269">
        <v>1106.5166666666669</v>
      </c>
      <c r="G176" s="269">
        <v>1093.3833333333337</v>
      </c>
      <c r="H176" s="269">
        <v>1147.6833333333334</v>
      </c>
      <c r="I176" s="269">
        <v>1160.8166666666666</v>
      </c>
      <c r="J176" s="269">
        <v>1174.8333333333333</v>
      </c>
      <c r="K176" s="268">
        <v>1146.8</v>
      </c>
      <c r="L176" s="268">
        <v>1119.6500000000001</v>
      </c>
      <c r="M176" s="268">
        <v>0.40377000000000002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546.79999999999995</v>
      </c>
      <c r="D177" s="269">
        <v>540.01666666666665</v>
      </c>
      <c r="E177" s="269">
        <v>531.0333333333333</v>
      </c>
      <c r="F177" s="269">
        <v>515.26666666666665</v>
      </c>
      <c r="G177" s="269">
        <v>506.2833333333333</v>
      </c>
      <c r="H177" s="269">
        <v>555.7833333333333</v>
      </c>
      <c r="I177" s="269">
        <v>564.76666666666665</v>
      </c>
      <c r="J177" s="269">
        <v>580.5333333333333</v>
      </c>
      <c r="K177" s="268">
        <v>549</v>
      </c>
      <c r="L177" s="268">
        <v>524.25</v>
      </c>
      <c r="M177" s="268">
        <v>6.0076999999999998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948</v>
      </c>
      <c r="D178" s="269">
        <v>947.80000000000007</v>
      </c>
      <c r="E178" s="269">
        <v>939.60000000000014</v>
      </c>
      <c r="F178" s="269">
        <v>931.2</v>
      </c>
      <c r="G178" s="269">
        <v>923.00000000000011</v>
      </c>
      <c r="H178" s="269">
        <v>956.20000000000016</v>
      </c>
      <c r="I178" s="269">
        <v>964.4000000000002</v>
      </c>
      <c r="J178" s="269">
        <v>972.80000000000018</v>
      </c>
      <c r="K178" s="268">
        <v>956</v>
      </c>
      <c r="L178" s="268">
        <v>939.4</v>
      </c>
      <c r="M178" s="268">
        <v>7.5036899999999997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483.4</v>
      </c>
      <c r="D179" s="269">
        <v>486.14999999999992</v>
      </c>
      <c r="E179" s="269">
        <v>479.34999999999985</v>
      </c>
      <c r="F179" s="269">
        <v>475.29999999999995</v>
      </c>
      <c r="G179" s="269">
        <v>468.49999999999989</v>
      </c>
      <c r="H179" s="269">
        <v>490.19999999999982</v>
      </c>
      <c r="I179" s="269">
        <v>496.99999999999989</v>
      </c>
      <c r="J179" s="269">
        <v>501.04999999999978</v>
      </c>
      <c r="K179" s="268">
        <v>492.95</v>
      </c>
      <c r="L179" s="268">
        <v>482.1</v>
      </c>
      <c r="M179" s="268">
        <v>2.46495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1459.6</v>
      </c>
      <c r="D180" s="269">
        <v>1451.7</v>
      </c>
      <c r="E180" s="269">
        <v>1419.9</v>
      </c>
      <c r="F180" s="269">
        <v>1380.2</v>
      </c>
      <c r="G180" s="269">
        <v>1348.4</v>
      </c>
      <c r="H180" s="269">
        <v>1491.4</v>
      </c>
      <c r="I180" s="269">
        <v>1523.1999999999998</v>
      </c>
      <c r="J180" s="269">
        <v>1562.9</v>
      </c>
      <c r="K180" s="268">
        <v>1483.5</v>
      </c>
      <c r="L180" s="268">
        <v>1412</v>
      </c>
      <c r="M180" s="268">
        <v>12.610849999999999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307.60000000000002</v>
      </c>
      <c r="D181" s="269">
        <v>308.48333333333335</v>
      </c>
      <c r="E181" s="269">
        <v>305.41666666666669</v>
      </c>
      <c r="F181" s="269">
        <v>303.23333333333335</v>
      </c>
      <c r="G181" s="269">
        <v>300.16666666666669</v>
      </c>
      <c r="H181" s="269">
        <v>310.66666666666669</v>
      </c>
      <c r="I181" s="269">
        <v>313.73333333333329</v>
      </c>
      <c r="J181" s="269">
        <v>315.91666666666669</v>
      </c>
      <c r="K181" s="268">
        <v>311.55</v>
      </c>
      <c r="L181" s="268">
        <v>306.3</v>
      </c>
      <c r="M181" s="268">
        <v>7.7065000000000001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399.75</v>
      </c>
      <c r="D182" s="269">
        <v>401.51666666666665</v>
      </c>
      <c r="E182" s="269">
        <v>396.7833333333333</v>
      </c>
      <c r="F182" s="269">
        <v>393.81666666666666</v>
      </c>
      <c r="G182" s="269">
        <v>389.08333333333331</v>
      </c>
      <c r="H182" s="269">
        <v>404.48333333333329</v>
      </c>
      <c r="I182" s="269">
        <v>409.21666666666664</v>
      </c>
      <c r="J182" s="269">
        <v>412.18333333333328</v>
      </c>
      <c r="K182" s="268">
        <v>406.25</v>
      </c>
      <c r="L182" s="268">
        <v>398.55</v>
      </c>
      <c r="M182" s="268">
        <v>5.2709000000000001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1768.45</v>
      </c>
      <c r="D183" s="269">
        <v>1762.4833333333333</v>
      </c>
      <c r="E183" s="269">
        <v>1752.9666666666667</v>
      </c>
      <c r="F183" s="269">
        <v>1737.4833333333333</v>
      </c>
      <c r="G183" s="269">
        <v>1727.9666666666667</v>
      </c>
      <c r="H183" s="269">
        <v>1777.9666666666667</v>
      </c>
      <c r="I183" s="269">
        <v>1787.4833333333336</v>
      </c>
      <c r="J183" s="269">
        <v>1802.9666666666667</v>
      </c>
      <c r="K183" s="268">
        <v>1772</v>
      </c>
      <c r="L183" s="268">
        <v>1747</v>
      </c>
      <c r="M183" s="268">
        <v>4.1842100000000002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513.79999999999995</v>
      </c>
      <c r="D184" s="269">
        <v>518.94999999999993</v>
      </c>
      <c r="E184" s="269">
        <v>505.14999999999986</v>
      </c>
      <c r="F184" s="269">
        <v>496.49999999999994</v>
      </c>
      <c r="G184" s="269">
        <v>482.69999999999987</v>
      </c>
      <c r="H184" s="269">
        <v>527.59999999999991</v>
      </c>
      <c r="I184" s="269">
        <v>541.39999999999986</v>
      </c>
      <c r="J184" s="269">
        <v>550.04999999999984</v>
      </c>
      <c r="K184" s="268">
        <v>532.75</v>
      </c>
      <c r="L184" s="268">
        <v>510.3</v>
      </c>
      <c r="M184" s="268">
        <v>4.3141400000000001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2186.65</v>
      </c>
      <c r="D185" s="269">
        <v>2227.4666666666667</v>
      </c>
      <c r="E185" s="269">
        <v>2131.5833333333335</v>
      </c>
      <c r="F185" s="269">
        <v>2076.5166666666669</v>
      </c>
      <c r="G185" s="269">
        <v>1980.6333333333337</v>
      </c>
      <c r="H185" s="269">
        <v>2282.5333333333333</v>
      </c>
      <c r="I185" s="269">
        <v>2378.4166666666665</v>
      </c>
      <c r="J185" s="269">
        <v>2433.4833333333331</v>
      </c>
      <c r="K185" s="268">
        <v>2323.35</v>
      </c>
      <c r="L185" s="268">
        <v>2172.4</v>
      </c>
      <c r="M185" s="268">
        <v>2.59823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957.5</v>
      </c>
      <c r="D186" s="269">
        <v>956.48333333333323</v>
      </c>
      <c r="E186" s="269">
        <v>935.01666666666642</v>
      </c>
      <c r="F186" s="269">
        <v>912.53333333333319</v>
      </c>
      <c r="G186" s="269">
        <v>891.06666666666638</v>
      </c>
      <c r="H186" s="269">
        <v>978.96666666666647</v>
      </c>
      <c r="I186" s="269">
        <v>1000.4333333333334</v>
      </c>
      <c r="J186" s="269">
        <v>1022.9166666666665</v>
      </c>
      <c r="K186" s="268">
        <v>977.95</v>
      </c>
      <c r="L186" s="268">
        <v>934</v>
      </c>
      <c r="M186" s="268">
        <v>7.8719599999999996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285.25</v>
      </c>
      <c r="D187" s="269">
        <v>282.75</v>
      </c>
      <c r="E187" s="269">
        <v>278.5</v>
      </c>
      <c r="F187" s="269">
        <v>271.75</v>
      </c>
      <c r="G187" s="269">
        <v>267.5</v>
      </c>
      <c r="H187" s="269">
        <v>289.5</v>
      </c>
      <c r="I187" s="269">
        <v>293.75</v>
      </c>
      <c r="J187" s="269">
        <v>300.5</v>
      </c>
      <c r="K187" s="268">
        <v>287</v>
      </c>
      <c r="L187" s="268">
        <v>276</v>
      </c>
      <c r="M187" s="268">
        <v>7.0337800000000001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3620.8</v>
      </c>
      <c r="D188" s="269">
        <v>3562.7666666666664</v>
      </c>
      <c r="E188" s="269">
        <v>3488.0333333333328</v>
      </c>
      <c r="F188" s="269">
        <v>3355.2666666666664</v>
      </c>
      <c r="G188" s="269">
        <v>3280.5333333333328</v>
      </c>
      <c r="H188" s="269">
        <v>3695.5333333333328</v>
      </c>
      <c r="I188" s="269">
        <v>3770.2666666666664</v>
      </c>
      <c r="J188" s="269">
        <v>3903.0333333333328</v>
      </c>
      <c r="K188" s="268">
        <v>3637.5</v>
      </c>
      <c r="L188" s="268">
        <v>3430</v>
      </c>
      <c r="M188" s="268">
        <v>2.72085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512.45000000000005</v>
      </c>
      <c r="D189" s="269">
        <v>511.01666666666665</v>
      </c>
      <c r="E189" s="269">
        <v>504.63333333333333</v>
      </c>
      <c r="F189" s="269">
        <v>496.81666666666666</v>
      </c>
      <c r="G189" s="269">
        <v>490.43333333333334</v>
      </c>
      <c r="H189" s="269">
        <v>518.83333333333326</v>
      </c>
      <c r="I189" s="269">
        <v>525.21666666666647</v>
      </c>
      <c r="J189" s="269">
        <v>533.0333333333333</v>
      </c>
      <c r="K189" s="268">
        <v>517.4</v>
      </c>
      <c r="L189" s="268">
        <v>503.2</v>
      </c>
      <c r="M189" s="268">
        <v>12.07344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780.35</v>
      </c>
      <c r="D190" s="269">
        <v>772.56666666666661</v>
      </c>
      <c r="E190" s="269">
        <v>760.83333333333326</v>
      </c>
      <c r="F190" s="269">
        <v>741.31666666666661</v>
      </c>
      <c r="G190" s="269">
        <v>729.58333333333326</v>
      </c>
      <c r="H190" s="269">
        <v>792.08333333333326</v>
      </c>
      <c r="I190" s="269">
        <v>803.81666666666661</v>
      </c>
      <c r="J190" s="269">
        <v>823.33333333333326</v>
      </c>
      <c r="K190" s="268">
        <v>784.3</v>
      </c>
      <c r="L190" s="268">
        <v>753.05</v>
      </c>
      <c r="M190" s="268">
        <v>28.896840000000001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92.8</v>
      </c>
      <c r="D191" s="269">
        <v>93.25</v>
      </c>
      <c r="E191" s="269">
        <v>90.1</v>
      </c>
      <c r="F191" s="269">
        <v>87.399999999999991</v>
      </c>
      <c r="G191" s="269">
        <v>84.249999999999986</v>
      </c>
      <c r="H191" s="269">
        <v>95.95</v>
      </c>
      <c r="I191" s="269">
        <v>99.100000000000009</v>
      </c>
      <c r="J191" s="269">
        <v>101.80000000000001</v>
      </c>
      <c r="K191" s="268">
        <v>96.4</v>
      </c>
      <c r="L191" s="268">
        <v>90.55</v>
      </c>
      <c r="M191" s="268">
        <v>62.60812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157.75</v>
      </c>
      <c r="D192" s="269">
        <v>156.88333333333333</v>
      </c>
      <c r="E192" s="269">
        <v>154.96666666666664</v>
      </c>
      <c r="F192" s="269">
        <v>152.18333333333331</v>
      </c>
      <c r="G192" s="269">
        <v>150.26666666666662</v>
      </c>
      <c r="H192" s="269">
        <v>159.66666666666666</v>
      </c>
      <c r="I192" s="269">
        <v>161.58333333333334</v>
      </c>
      <c r="J192" s="269">
        <v>164.36666666666667</v>
      </c>
      <c r="K192" s="268">
        <v>158.80000000000001</v>
      </c>
      <c r="L192" s="268">
        <v>154.1</v>
      </c>
      <c r="M192" s="268">
        <v>25.165130000000001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252.6</v>
      </c>
      <c r="D193" s="269">
        <v>253.4</v>
      </c>
      <c r="E193" s="269">
        <v>249.65000000000003</v>
      </c>
      <c r="F193" s="269">
        <v>246.70000000000002</v>
      </c>
      <c r="G193" s="269">
        <v>242.95000000000005</v>
      </c>
      <c r="H193" s="269">
        <v>256.35000000000002</v>
      </c>
      <c r="I193" s="269">
        <v>260.09999999999997</v>
      </c>
      <c r="J193" s="269">
        <v>263.05</v>
      </c>
      <c r="K193" s="268">
        <v>257.14999999999998</v>
      </c>
      <c r="L193" s="268">
        <v>250.45</v>
      </c>
      <c r="M193" s="268">
        <v>16.088200000000001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1206.5</v>
      </c>
      <c r="D194" s="269">
        <v>1210.6666666666667</v>
      </c>
      <c r="E194" s="269">
        <v>1198.3333333333335</v>
      </c>
      <c r="F194" s="269">
        <v>1190.1666666666667</v>
      </c>
      <c r="G194" s="269">
        <v>1177.8333333333335</v>
      </c>
      <c r="H194" s="269">
        <v>1218.8333333333335</v>
      </c>
      <c r="I194" s="269">
        <v>1231.166666666667</v>
      </c>
      <c r="J194" s="269">
        <v>1239.3333333333335</v>
      </c>
      <c r="K194" s="268">
        <v>1223</v>
      </c>
      <c r="L194" s="268">
        <v>1202.5</v>
      </c>
      <c r="M194" s="268">
        <v>1.12314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955.55</v>
      </c>
      <c r="D195" s="269">
        <v>957.51666666666677</v>
      </c>
      <c r="E195" s="269">
        <v>951.53333333333353</v>
      </c>
      <c r="F195" s="269">
        <v>947.51666666666677</v>
      </c>
      <c r="G195" s="269">
        <v>941.53333333333353</v>
      </c>
      <c r="H195" s="269">
        <v>961.53333333333353</v>
      </c>
      <c r="I195" s="269">
        <v>967.51666666666688</v>
      </c>
      <c r="J195" s="269">
        <v>971.53333333333353</v>
      </c>
      <c r="K195" s="268">
        <v>963.5</v>
      </c>
      <c r="L195" s="268">
        <v>953.5</v>
      </c>
      <c r="M195" s="268">
        <v>25.17615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2037.4</v>
      </c>
      <c r="D196" s="269">
        <v>2037.4833333333333</v>
      </c>
      <c r="E196" s="269">
        <v>2020.4666666666667</v>
      </c>
      <c r="F196" s="269">
        <v>2003.5333333333333</v>
      </c>
      <c r="G196" s="269">
        <v>1986.5166666666667</v>
      </c>
      <c r="H196" s="269">
        <v>2054.416666666667</v>
      </c>
      <c r="I196" s="269">
        <v>2071.4333333333334</v>
      </c>
      <c r="J196" s="269">
        <v>2088.3666666666668</v>
      </c>
      <c r="K196" s="268">
        <v>2054.5</v>
      </c>
      <c r="L196" s="268">
        <v>2020.55</v>
      </c>
      <c r="M196" s="268">
        <v>1.58643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1493.55</v>
      </c>
      <c r="D197" s="269">
        <v>1495.8500000000001</v>
      </c>
      <c r="E197" s="269">
        <v>1487.7000000000003</v>
      </c>
      <c r="F197" s="269">
        <v>1481.8500000000001</v>
      </c>
      <c r="G197" s="269">
        <v>1473.7000000000003</v>
      </c>
      <c r="H197" s="269">
        <v>1501.7000000000003</v>
      </c>
      <c r="I197" s="269">
        <v>1509.8500000000004</v>
      </c>
      <c r="J197" s="269">
        <v>1515.7000000000003</v>
      </c>
      <c r="K197" s="268">
        <v>1504</v>
      </c>
      <c r="L197" s="268">
        <v>1490</v>
      </c>
      <c r="M197" s="268">
        <v>55.402459999999998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578.54999999999995</v>
      </c>
      <c r="D198" s="269">
        <v>578.44999999999993</v>
      </c>
      <c r="E198" s="269">
        <v>572.89999999999986</v>
      </c>
      <c r="F198" s="269">
        <v>567.24999999999989</v>
      </c>
      <c r="G198" s="269">
        <v>561.69999999999982</v>
      </c>
      <c r="H198" s="269">
        <v>584.09999999999991</v>
      </c>
      <c r="I198" s="269">
        <v>589.64999999999986</v>
      </c>
      <c r="J198" s="269">
        <v>595.29999999999995</v>
      </c>
      <c r="K198" s="268">
        <v>584</v>
      </c>
      <c r="L198" s="268">
        <v>572.79999999999995</v>
      </c>
      <c r="M198" s="268">
        <v>20.143000000000001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77.900000000000006</v>
      </c>
      <c r="D199" s="269">
        <v>78.61666666666666</v>
      </c>
      <c r="E199" s="269">
        <v>76.883333333333326</v>
      </c>
      <c r="F199" s="269">
        <v>75.86666666666666</v>
      </c>
      <c r="G199" s="269">
        <v>74.133333333333326</v>
      </c>
      <c r="H199" s="269">
        <v>79.633333333333326</v>
      </c>
      <c r="I199" s="269">
        <v>81.366666666666646</v>
      </c>
      <c r="J199" s="269">
        <v>82.383333333333326</v>
      </c>
      <c r="K199" s="268">
        <v>80.349999999999994</v>
      </c>
      <c r="L199" s="268">
        <v>77.599999999999994</v>
      </c>
      <c r="M199" s="268">
        <v>84.621430000000004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3858.55</v>
      </c>
      <c r="D200" s="269">
        <v>3895.1833333333329</v>
      </c>
      <c r="E200" s="269">
        <v>3811.3666666666659</v>
      </c>
      <c r="F200" s="269">
        <v>3764.1833333333329</v>
      </c>
      <c r="G200" s="269">
        <v>3680.3666666666659</v>
      </c>
      <c r="H200" s="269">
        <v>3942.3666666666659</v>
      </c>
      <c r="I200" s="269">
        <v>4026.1833333333325</v>
      </c>
      <c r="J200" s="269">
        <v>4073.3666666666659</v>
      </c>
      <c r="K200" s="268">
        <v>3979</v>
      </c>
      <c r="L200" s="268">
        <v>3848</v>
      </c>
      <c r="M200" s="268">
        <v>0.15096000000000001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1064.1500000000001</v>
      </c>
      <c r="D201" s="269">
        <v>1070.7</v>
      </c>
      <c r="E201" s="269">
        <v>1048.5</v>
      </c>
      <c r="F201" s="269">
        <v>1032.8499999999999</v>
      </c>
      <c r="G201" s="269">
        <v>1010.6499999999999</v>
      </c>
      <c r="H201" s="269">
        <v>1086.3500000000001</v>
      </c>
      <c r="I201" s="269">
        <v>1108.5500000000004</v>
      </c>
      <c r="J201" s="269">
        <v>1124.2000000000003</v>
      </c>
      <c r="K201" s="268">
        <v>1092.9000000000001</v>
      </c>
      <c r="L201" s="268">
        <v>1055.05</v>
      </c>
      <c r="M201" s="268">
        <v>8.1304599999999994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17.95</v>
      </c>
      <c r="D202" s="269">
        <v>17.983333333333331</v>
      </c>
      <c r="E202" s="269">
        <v>17.816666666666663</v>
      </c>
      <c r="F202" s="269">
        <v>17.683333333333334</v>
      </c>
      <c r="G202" s="269">
        <v>17.516666666666666</v>
      </c>
      <c r="H202" s="269">
        <v>18.11666666666666</v>
      </c>
      <c r="I202" s="269">
        <v>18.283333333333324</v>
      </c>
      <c r="J202" s="269">
        <v>18.416666666666657</v>
      </c>
      <c r="K202" s="268">
        <v>18.149999999999999</v>
      </c>
      <c r="L202" s="268">
        <v>17.850000000000001</v>
      </c>
      <c r="M202" s="268">
        <v>18.289739999999998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1116.3</v>
      </c>
      <c r="D203" s="269">
        <v>1113.6166666666666</v>
      </c>
      <c r="E203" s="269">
        <v>1089.1833333333332</v>
      </c>
      <c r="F203" s="269">
        <v>1062.0666666666666</v>
      </c>
      <c r="G203" s="269">
        <v>1037.6333333333332</v>
      </c>
      <c r="H203" s="269">
        <v>1140.7333333333331</v>
      </c>
      <c r="I203" s="269">
        <v>1165.1666666666665</v>
      </c>
      <c r="J203" s="269">
        <v>1192.2833333333331</v>
      </c>
      <c r="K203" s="268">
        <v>1138.05</v>
      </c>
      <c r="L203" s="268">
        <v>1086.5</v>
      </c>
      <c r="M203" s="268">
        <v>0.99294000000000004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1383.55</v>
      </c>
      <c r="D204" s="269">
        <v>1373.3999999999999</v>
      </c>
      <c r="E204" s="269">
        <v>1358.8999999999996</v>
      </c>
      <c r="F204" s="269">
        <v>1334.2499999999998</v>
      </c>
      <c r="G204" s="269">
        <v>1319.7499999999995</v>
      </c>
      <c r="H204" s="269">
        <v>1398.0499999999997</v>
      </c>
      <c r="I204" s="269">
        <v>1412.5500000000002</v>
      </c>
      <c r="J204" s="269">
        <v>1437.1999999999998</v>
      </c>
      <c r="K204" s="268">
        <v>1387.9</v>
      </c>
      <c r="L204" s="268">
        <v>1348.75</v>
      </c>
      <c r="M204" s="268">
        <v>4.84016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104.55</v>
      </c>
      <c r="D205" s="269">
        <v>104.86666666666667</v>
      </c>
      <c r="E205" s="269">
        <v>103.83333333333334</v>
      </c>
      <c r="F205" s="269">
        <v>103.11666666666667</v>
      </c>
      <c r="G205" s="269">
        <v>102.08333333333334</v>
      </c>
      <c r="H205" s="269">
        <v>105.58333333333334</v>
      </c>
      <c r="I205" s="269">
        <v>106.61666666666667</v>
      </c>
      <c r="J205" s="269">
        <v>107.33333333333334</v>
      </c>
      <c r="K205" s="268">
        <v>105.9</v>
      </c>
      <c r="L205" s="268">
        <v>104.15</v>
      </c>
      <c r="M205" s="268">
        <v>6.53695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2857.9</v>
      </c>
      <c r="D206" s="269">
        <v>2856.3833333333332</v>
      </c>
      <c r="E206" s="269">
        <v>2842.8666666666663</v>
      </c>
      <c r="F206" s="269">
        <v>2827.833333333333</v>
      </c>
      <c r="G206" s="269">
        <v>2814.3166666666662</v>
      </c>
      <c r="H206" s="269">
        <v>2871.4166666666665</v>
      </c>
      <c r="I206" s="269">
        <v>2884.9333333333329</v>
      </c>
      <c r="J206" s="269">
        <v>2899.9666666666667</v>
      </c>
      <c r="K206" s="268">
        <v>2869.9</v>
      </c>
      <c r="L206" s="268">
        <v>2841.35</v>
      </c>
      <c r="M206" s="268">
        <v>3.1390600000000002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340.65</v>
      </c>
      <c r="D207" s="269">
        <v>341</v>
      </c>
      <c r="E207" s="269">
        <v>338.1</v>
      </c>
      <c r="F207" s="269">
        <v>335.55</v>
      </c>
      <c r="G207" s="269">
        <v>332.65000000000003</v>
      </c>
      <c r="H207" s="269">
        <v>343.55</v>
      </c>
      <c r="I207" s="269">
        <v>346.45</v>
      </c>
      <c r="J207" s="269">
        <v>349</v>
      </c>
      <c r="K207" s="268">
        <v>343.9</v>
      </c>
      <c r="L207" s="268">
        <v>338.45</v>
      </c>
      <c r="M207" s="268">
        <v>1.7736000000000001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431.15</v>
      </c>
      <c r="D208" s="269">
        <v>430.89999999999992</v>
      </c>
      <c r="E208" s="269">
        <v>428.89999999999986</v>
      </c>
      <c r="F208" s="269">
        <v>426.64999999999992</v>
      </c>
      <c r="G208" s="269">
        <v>424.64999999999986</v>
      </c>
      <c r="H208" s="269">
        <v>433.14999999999986</v>
      </c>
      <c r="I208" s="269">
        <v>435.15</v>
      </c>
      <c r="J208" s="269">
        <v>437.39999999999986</v>
      </c>
      <c r="K208" s="268">
        <v>432.9</v>
      </c>
      <c r="L208" s="268">
        <v>428.65</v>
      </c>
      <c r="M208" s="268">
        <v>55.301319999999997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1432.4</v>
      </c>
      <c r="D209" s="269">
        <v>1435.3333333333333</v>
      </c>
      <c r="E209" s="269">
        <v>1412.9166666666665</v>
      </c>
      <c r="F209" s="269">
        <v>1393.4333333333332</v>
      </c>
      <c r="G209" s="269">
        <v>1371.0166666666664</v>
      </c>
      <c r="H209" s="269">
        <v>1454.8166666666666</v>
      </c>
      <c r="I209" s="269">
        <v>1477.2333333333331</v>
      </c>
      <c r="J209" s="269">
        <v>1496.7166666666667</v>
      </c>
      <c r="K209" s="268">
        <v>1457.75</v>
      </c>
      <c r="L209" s="268">
        <v>1415.85</v>
      </c>
      <c r="M209" s="268">
        <v>1.5013300000000001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2614</v>
      </c>
      <c r="D210" s="269">
        <v>2566.5833333333335</v>
      </c>
      <c r="E210" s="269">
        <v>2494.8166666666671</v>
      </c>
      <c r="F210" s="269">
        <v>2375.6333333333337</v>
      </c>
      <c r="G210" s="269">
        <v>2303.8666666666672</v>
      </c>
      <c r="H210" s="269">
        <v>2685.7666666666669</v>
      </c>
      <c r="I210" s="269">
        <v>2757.5333333333333</v>
      </c>
      <c r="J210" s="269">
        <v>2876.7166666666667</v>
      </c>
      <c r="K210" s="268">
        <v>2638.35</v>
      </c>
      <c r="L210" s="268">
        <v>2447.4</v>
      </c>
      <c r="M210" s="268">
        <v>37.084269999999997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120.1</v>
      </c>
      <c r="D211" s="269">
        <v>120.16666666666667</v>
      </c>
      <c r="E211" s="269">
        <v>119.43333333333334</v>
      </c>
      <c r="F211" s="269">
        <v>118.76666666666667</v>
      </c>
      <c r="G211" s="269">
        <v>118.03333333333333</v>
      </c>
      <c r="H211" s="269">
        <v>120.83333333333334</v>
      </c>
      <c r="I211" s="269">
        <v>121.56666666666666</v>
      </c>
      <c r="J211" s="269">
        <v>122.23333333333335</v>
      </c>
      <c r="K211" s="268">
        <v>120.9</v>
      </c>
      <c r="L211" s="268">
        <v>119.5</v>
      </c>
      <c r="M211" s="268">
        <v>21.94755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250</v>
      </c>
      <c r="D212" s="269">
        <v>248.95000000000002</v>
      </c>
      <c r="E212" s="269">
        <v>245.55000000000004</v>
      </c>
      <c r="F212" s="269">
        <v>241.10000000000002</v>
      </c>
      <c r="G212" s="269">
        <v>237.70000000000005</v>
      </c>
      <c r="H212" s="269">
        <v>253.40000000000003</v>
      </c>
      <c r="I212" s="269">
        <v>256.8</v>
      </c>
      <c r="J212" s="269">
        <v>261.25</v>
      </c>
      <c r="K212" s="268">
        <v>252.35</v>
      </c>
      <c r="L212" s="268">
        <v>244.5</v>
      </c>
      <c r="M212" s="268">
        <v>36.023789999999998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2580.4</v>
      </c>
      <c r="D213" s="269">
        <v>2586.4666666666667</v>
      </c>
      <c r="E213" s="269">
        <v>2567.9333333333334</v>
      </c>
      <c r="F213" s="269">
        <v>2555.4666666666667</v>
      </c>
      <c r="G213" s="269">
        <v>2536.9333333333334</v>
      </c>
      <c r="H213" s="269">
        <v>2598.9333333333334</v>
      </c>
      <c r="I213" s="269">
        <v>2617.4666666666672</v>
      </c>
      <c r="J213" s="269">
        <v>2629.9333333333334</v>
      </c>
      <c r="K213" s="268">
        <v>2605</v>
      </c>
      <c r="L213" s="268">
        <v>2574</v>
      </c>
      <c r="M213" s="268">
        <v>15.957090000000001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289.45</v>
      </c>
      <c r="D214" s="269">
        <v>290.91666666666669</v>
      </c>
      <c r="E214" s="269">
        <v>286.83333333333337</v>
      </c>
      <c r="F214" s="269">
        <v>284.2166666666667</v>
      </c>
      <c r="G214" s="269">
        <v>280.13333333333338</v>
      </c>
      <c r="H214" s="269">
        <v>293.53333333333336</v>
      </c>
      <c r="I214" s="269">
        <v>297.61666666666673</v>
      </c>
      <c r="J214" s="269">
        <v>300.23333333333335</v>
      </c>
      <c r="K214" s="268">
        <v>295</v>
      </c>
      <c r="L214" s="268">
        <v>288.3</v>
      </c>
      <c r="M214" s="268">
        <v>6.6253200000000003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3627.35</v>
      </c>
      <c r="D215" s="269">
        <v>3670.9666666666667</v>
      </c>
      <c r="E215" s="269">
        <v>3566.3833333333332</v>
      </c>
      <c r="F215" s="269">
        <v>3505.4166666666665</v>
      </c>
      <c r="G215" s="269">
        <v>3400.833333333333</v>
      </c>
      <c r="H215" s="269">
        <v>3731.9333333333334</v>
      </c>
      <c r="I215" s="269">
        <v>3836.5166666666664</v>
      </c>
      <c r="J215" s="269">
        <v>3897.4833333333336</v>
      </c>
      <c r="K215" s="268">
        <v>3775.55</v>
      </c>
      <c r="L215" s="268">
        <v>3610</v>
      </c>
      <c r="M215" s="268">
        <v>0.50329999999999997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879.55</v>
      </c>
      <c r="D216" s="269">
        <v>879.18333333333339</v>
      </c>
      <c r="E216" s="269">
        <v>868.36666666666679</v>
      </c>
      <c r="F216" s="269">
        <v>857.18333333333339</v>
      </c>
      <c r="G216" s="269">
        <v>846.36666666666679</v>
      </c>
      <c r="H216" s="269">
        <v>890.36666666666679</v>
      </c>
      <c r="I216" s="269">
        <v>901.18333333333339</v>
      </c>
      <c r="J216" s="269">
        <v>912.36666666666679</v>
      </c>
      <c r="K216" s="268">
        <v>890</v>
      </c>
      <c r="L216" s="268">
        <v>868</v>
      </c>
      <c r="M216" s="268">
        <v>1.0151699999999999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41510.75</v>
      </c>
      <c r="D217" s="269">
        <v>41736.700000000004</v>
      </c>
      <c r="E217" s="269">
        <v>41174.400000000009</v>
      </c>
      <c r="F217" s="269">
        <v>40838.050000000003</v>
      </c>
      <c r="G217" s="269">
        <v>40275.750000000007</v>
      </c>
      <c r="H217" s="269">
        <v>42073.05000000001</v>
      </c>
      <c r="I217" s="269">
        <v>42635.350000000013</v>
      </c>
      <c r="J217" s="269">
        <v>42971.700000000012</v>
      </c>
      <c r="K217" s="268">
        <v>42299</v>
      </c>
      <c r="L217" s="268">
        <v>41400.35</v>
      </c>
      <c r="M217" s="268">
        <v>4.7699999999999999E-2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42.85</v>
      </c>
      <c r="D218" s="269">
        <v>42.85</v>
      </c>
      <c r="E218" s="269">
        <v>42.650000000000006</v>
      </c>
      <c r="F218" s="269">
        <v>42.45</v>
      </c>
      <c r="G218" s="269">
        <v>42.250000000000007</v>
      </c>
      <c r="H218" s="269">
        <v>43.050000000000004</v>
      </c>
      <c r="I218" s="269">
        <v>43.250000000000007</v>
      </c>
      <c r="J218" s="269">
        <v>43.45</v>
      </c>
      <c r="K218" s="268">
        <v>43.05</v>
      </c>
      <c r="L218" s="268">
        <v>42.65</v>
      </c>
      <c r="M218" s="268">
        <v>33.500039999999998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2419</v>
      </c>
      <c r="D219" s="269">
        <v>2423.3166666666671</v>
      </c>
      <c r="E219" s="269">
        <v>2409.7833333333342</v>
      </c>
      <c r="F219" s="269">
        <v>2400.5666666666671</v>
      </c>
      <c r="G219" s="269">
        <v>2387.0333333333342</v>
      </c>
      <c r="H219" s="269">
        <v>2432.5333333333342</v>
      </c>
      <c r="I219" s="269">
        <v>2446.0666666666671</v>
      </c>
      <c r="J219" s="269">
        <v>2455.2833333333342</v>
      </c>
      <c r="K219" s="268">
        <v>2436.85</v>
      </c>
      <c r="L219" s="268">
        <v>2414.1</v>
      </c>
      <c r="M219" s="268">
        <v>31.787420000000001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907.2</v>
      </c>
      <c r="D220" s="269">
        <v>906.29999999999984</v>
      </c>
      <c r="E220" s="269">
        <v>903.6999999999997</v>
      </c>
      <c r="F220" s="269">
        <v>900.19999999999982</v>
      </c>
      <c r="G220" s="269">
        <v>897.59999999999968</v>
      </c>
      <c r="H220" s="269">
        <v>909.79999999999973</v>
      </c>
      <c r="I220" s="269">
        <v>912.39999999999986</v>
      </c>
      <c r="J220" s="269">
        <v>915.89999999999975</v>
      </c>
      <c r="K220" s="268">
        <v>908.9</v>
      </c>
      <c r="L220" s="268">
        <v>902.8</v>
      </c>
      <c r="M220" s="268">
        <v>60.169780000000003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1240.4000000000001</v>
      </c>
      <c r="D221" s="269">
        <v>1235.8</v>
      </c>
      <c r="E221" s="269">
        <v>1221.3</v>
      </c>
      <c r="F221" s="269">
        <v>1202.2</v>
      </c>
      <c r="G221" s="269">
        <v>1187.7</v>
      </c>
      <c r="H221" s="269">
        <v>1254.8999999999999</v>
      </c>
      <c r="I221" s="269">
        <v>1269.3999999999999</v>
      </c>
      <c r="J221" s="269">
        <v>1288.4999999999998</v>
      </c>
      <c r="K221" s="268">
        <v>1250.3</v>
      </c>
      <c r="L221" s="268">
        <v>1216.7</v>
      </c>
      <c r="M221" s="268">
        <v>7.0647599999999997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588.95000000000005</v>
      </c>
      <c r="D222" s="269">
        <v>588.7166666666667</v>
      </c>
      <c r="E222" s="269">
        <v>582.48333333333335</v>
      </c>
      <c r="F222" s="269">
        <v>576.01666666666665</v>
      </c>
      <c r="G222" s="269">
        <v>569.7833333333333</v>
      </c>
      <c r="H222" s="269">
        <v>595.18333333333339</v>
      </c>
      <c r="I222" s="269">
        <v>601.41666666666674</v>
      </c>
      <c r="J222" s="269">
        <v>607.88333333333344</v>
      </c>
      <c r="K222" s="268">
        <v>594.95000000000005</v>
      </c>
      <c r="L222" s="268">
        <v>582.25</v>
      </c>
      <c r="M222" s="268">
        <v>9.2950599999999994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524.6</v>
      </c>
      <c r="D223" s="269">
        <v>522.93333333333328</v>
      </c>
      <c r="E223" s="269">
        <v>519.96666666666658</v>
      </c>
      <c r="F223" s="269">
        <v>515.33333333333326</v>
      </c>
      <c r="G223" s="269">
        <v>512.36666666666656</v>
      </c>
      <c r="H223" s="269">
        <v>527.56666666666661</v>
      </c>
      <c r="I223" s="269">
        <v>530.5333333333333</v>
      </c>
      <c r="J223" s="269">
        <v>535.16666666666663</v>
      </c>
      <c r="K223" s="268">
        <v>525.9</v>
      </c>
      <c r="L223" s="268">
        <v>518.29999999999995</v>
      </c>
      <c r="M223" s="268">
        <v>2.4098700000000002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43.8</v>
      </c>
      <c r="D224" s="269">
        <v>43.933333333333337</v>
      </c>
      <c r="E224" s="269">
        <v>43.416666666666671</v>
      </c>
      <c r="F224" s="269">
        <v>43.033333333333331</v>
      </c>
      <c r="G224" s="269">
        <v>42.516666666666666</v>
      </c>
      <c r="H224" s="269">
        <v>44.316666666666677</v>
      </c>
      <c r="I224" s="269">
        <v>44.833333333333343</v>
      </c>
      <c r="J224" s="269">
        <v>45.216666666666683</v>
      </c>
      <c r="K224" s="268">
        <v>44.45</v>
      </c>
      <c r="L224" s="268">
        <v>43.55</v>
      </c>
      <c r="M224" s="268">
        <v>78.939629999999994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50.9</v>
      </c>
      <c r="D225" s="269">
        <v>50.9</v>
      </c>
      <c r="E225" s="269">
        <v>50.5</v>
      </c>
      <c r="F225" s="269">
        <v>50.1</v>
      </c>
      <c r="G225" s="269">
        <v>49.7</v>
      </c>
      <c r="H225" s="269">
        <v>51.3</v>
      </c>
      <c r="I225" s="269">
        <v>51.699999999999989</v>
      </c>
      <c r="J225" s="269">
        <v>52.099999999999994</v>
      </c>
      <c r="K225" s="268">
        <v>51.3</v>
      </c>
      <c r="L225" s="268">
        <v>50.5</v>
      </c>
      <c r="M225" s="268">
        <v>163.22658999999999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68.95</v>
      </c>
      <c r="D226" s="269">
        <v>69.016666666666666</v>
      </c>
      <c r="E226" s="269">
        <v>68.633333333333326</v>
      </c>
      <c r="F226" s="269">
        <v>68.316666666666663</v>
      </c>
      <c r="G226" s="269">
        <v>67.933333333333323</v>
      </c>
      <c r="H226" s="269">
        <v>69.333333333333329</v>
      </c>
      <c r="I226" s="269">
        <v>69.716666666666683</v>
      </c>
      <c r="J226" s="269">
        <v>70.033333333333331</v>
      </c>
      <c r="K226" s="268">
        <v>69.400000000000006</v>
      </c>
      <c r="L226" s="268">
        <v>68.7</v>
      </c>
      <c r="M226" s="268">
        <v>23.791930000000001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1053.6500000000001</v>
      </c>
      <c r="D227" s="269">
        <v>1050.2333333333333</v>
      </c>
      <c r="E227" s="269">
        <v>1038.4666666666667</v>
      </c>
      <c r="F227" s="269">
        <v>1023.2833333333333</v>
      </c>
      <c r="G227" s="269">
        <v>1011.5166666666667</v>
      </c>
      <c r="H227" s="269">
        <v>1065.4166666666667</v>
      </c>
      <c r="I227" s="269">
        <v>1077.1833333333336</v>
      </c>
      <c r="J227" s="269">
        <v>1092.3666666666668</v>
      </c>
      <c r="K227" s="268">
        <v>1062</v>
      </c>
      <c r="L227" s="268">
        <v>1035.05</v>
      </c>
      <c r="M227" s="268">
        <v>0.10279000000000001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336.8</v>
      </c>
      <c r="D228" s="269">
        <v>336.41666666666669</v>
      </c>
      <c r="E228" s="269">
        <v>334.38333333333338</v>
      </c>
      <c r="F228" s="269">
        <v>331.9666666666667</v>
      </c>
      <c r="G228" s="269">
        <v>329.93333333333339</v>
      </c>
      <c r="H228" s="269">
        <v>338.83333333333337</v>
      </c>
      <c r="I228" s="269">
        <v>340.86666666666667</v>
      </c>
      <c r="J228" s="269">
        <v>343.28333333333336</v>
      </c>
      <c r="K228" s="268">
        <v>338.45</v>
      </c>
      <c r="L228" s="268">
        <v>334</v>
      </c>
      <c r="M228" s="268">
        <v>4.3010599999999997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1730.95</v>
      </c>
      <c r="D229" s="269">
        <v>1735.4166666666667</v>
      </c>
      <c r="E229" s="269">
        <v>1712.8833333333334</v>
      </c>
      <c r="F229" s="269">
        <v>1694.8166666666666</v>
      </c>
      <c r="G229" s="269">
        <v>1672.2833333333333</v>
      </c>
      <c r="H229" s="269">
        <v>1753.4833333333336</v>
      </c>
      <c r="I229" s="269">
        <v>1776.0166666666669</v>
      </c>
      <c r="J229" s="269">
        <v>1794.0833333333337</v>
      </c>
      <c r="K229" s="268">
        <v>1757.95</v>
      </c>
      <c r="L229" s="268">
        <v>1717.35</v>
      </c>
      <c r="M229" s="268">
        <v>0.12191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235.05</v>
      </c>
      <c r="D230" s="269">
        <v>237.15</v>
      </c>
      <c r="E230" s="269">
        <v>232.35000000000002</v>
      </c>
      <c r="F230" s="269">
        <v>229.65</v>
      </c>
      <c r="G230" s="269">
        <v>224.85000000000002</v>
      </c>
      <c r="H230" s="269">
        <v>239.85000000000002</v>
      </c>
      <c r="I230" s="269">
        <v>244.65000000000003</v>
      </c>
      <c r="J230" s="269">
        <v>247.35000000000002</v>
      </c>
      <c r="K230" s="268">
        <v>241.95</v>
      </c>
      <c r="L230" s="268">
        <v>234.45</v>
      </c>
      <c r="M230" s="268">
        <v>9.5316500000000008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41.35</v>
      </c>
      <c r="D231" s="269">
        <v>41.633333333333333</v>
      </c>
      <c r="E231" s="269">
        <v>40.966666666666669</v>
      </c>
      <c r="F231" s="269">
        <v>40.583333333333336</v>
      </c>
      <c r="G231" s="269">
        <v>39.916666666666671</v>
      </c>
      <c r="H231" s="269">
        <v>42.016666666666666</v>
      </c>
      <c r="I231" s="269">
        <v>42.683333333333337</v>
      </c>
      <c r="J231" s="269">
        <v>43.066666666666663</v>
      </c>
      <c r="K231" s="268">
        <v>42.3</v>
      </c>
      <c r="L231" s="268">
        <v>41.25</v>
      </c>
      <c r="M231" s="268">
        <v>14.65747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330.9</v>
      </c>
      <c r="D232" s="269">
        <v>331.09999999999997</v>
      </c>
      <c r="E232" s="269">
        <v>329.79999999999995</v>
      </c>
      <c r="F232" s="269">
        <v>328.7</v>
      </c>
      <c r="G232" s="269">
        <v>327.39999999999998</v>
      </c>
      <c r="H232" s="269">
        <v>332.19999999999993</v>
      </c>
      <c r="I232" s="269">
        <v>333.5</v>
      </c>
      <c r="J232" s="269">
        <v>334.59999999999991</v>
      </c>
      <c r="K232" s="268">
        <v>332.4</v>
      </c>
      <c r="L232" s="268">
        <v>330</v>
      </c>
      <c r="M232" s="268">
        <v>87.126890000000003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113.6</v>
      </c>
      <c r="D233" s="269">
        <v>113.94999999999999</v>
      </c>
      <c r="E233" s="269">
        <v>112.84999999999998</v>
      </c>
      <c r="F233" s="269">
        <v>112.1</v>
      </c>
      <c r="G233" s="269">
        <v>110.99999999999999</v>
      </c>
      <c r="H233" s="269">
        <v>114.69999999999997</v>
      </c>
      <c r="I233" s="269">
        <v>115.8</v>
      </c>
      <c r="J233" s="269">
        <v>116.54999999999997</v>
      </c>
      <c r="K233" s="268">
        <v>115.05</v>
      </c>
      <c r="L233" s="268">
        <v>113.2</v>
      </c>
      <c r="M233" s="268">
        <v>2.37107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240.7</v>
      </c>
      <c r="D234" s="269">
        <v>238.36666666666667</v>
      </c>
      <c r="E234" s="269">
        <v>234.83333333333334</v>
      </c>
      <c r="F234" s="269">
        <v>228.96666666666667</v>
      </c>
      <c r="G234" s="269">
        <v>225.43333333333334</v>
      </c>
      <c r="H234" s="269">
        <v>244.23333333333335</v>
      </c>
      <c r="I234" s="269">
        <v>247.76666666666665</v>
      </c>
      <c r="J234" s="269">
        <v>253.63333333333335</v>
      </c>
      <c r="K234" s="268">
        <v>241.9</v>
      </c>
      <c r="L234" s="268">
        <v>232.5</v>
      </c>
      <c r="M234" s="268">
        <v>27.174099999999999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134.65</v>
      </c>
      <c r="D235" s="269">
        <v>136.28333333333333</v>
      </c>
      <c r="E235" s="269">
        <v>131.96666666666667</v>
      </c>
      <c r="F235" s="269">
        <v>129.28333333333333</v>
      </c>
      <c r="G235" s="269">
        <v>124.96666666666667</v>
      </c>
      <c r="H235" s="269">
        <v>138.96666666666667</v>
      </c>
      <c r="I235" s="269">
        <v>143.28333333333333</v>
      </c>
      <c r="J235" s="269">
        <v>145.96666666666667</v>
      </c>
      <c r="K235" s="268">
        <v>140.6</v>
      </c>
      <c r="L235" s="268">
        <v>133.6</v>
      </c>
      <c r="M235" s="268">
        <v>170.30224000000001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86.25</v>
      </c>
      <c r="D236" s="269">
        <v>86.666666666666671</v>
      </c>
      <c r="E236" s="269">
        <v>85.183333333333337</v>
      </c>
      <c r="F236" s="269">
        <v>84.11666666666666</v>
      </c>
      <c r="G236" s="269">
        <v>82.633333333333326</v>
      </c>
      <c r="H236" s="269">
        <v>87.733333333333348</v>
      </c>
      <c r="I236" s="269">
        <v>89.216666666666669</v>
      </c>
      <c r="J236" s="269">
        <v>90.28333333333336</v>
      </c>
      <c r="K236" s="268">
        <v>88.15</v>
      </c>
      <c r="L236" s="268">
        <v>85.6</v>
      </c>
      <c r="M236" s="268">
        <v>84.14134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4764.8500000000004</v>
      </c>
      <c r="D237" s="269">
        <v>4778.7166666666672</v>
      </c>
      <c r="E237" s="269">
        <v>4737.1333333333341</v>
      </c>
      <c r="F237" s="269">
        <v>4709.416666666667</v>
      </c>
      <c r="G237" s="269">
        <v>4667.8333333333339</v>
      </c>
      <c r="H237" s="269">
        <v>4806.4333333333343</v>
      </c>
      <c r="I237" s="269">
        <v>4848.0166666666664</v>
      </c>
      <c r="J237" s="269">
        <v>4875.7333333333345</v>
      </c>
      <c r="K237" s="268">
        <v>4820.3</v>
      </c>
      <c r="L237" s="268">
        <v>4751</v>
      </c>
      <c r="M237" s="268">
        <v>0.57125000000000004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206.6</v>
      </c>
      <c r="D238" s="269">
        <v>204.91666666666666</v>
      </c>
      <c r="E238" s="269">
        <v>202.48333333333332</v>
      </c>
      <c r="F238" s="269">
        <v>198.36666666666667</v>
      </c>
      <c r="G238" s="269">
        <v>195.93333333333334</v>
      </c>
      <c r="H238" s="269">
        <v>209.0333333333333</v>
      </c>
      <c r="I238" s="269">
        <v>211.46666666666664</v>
      </c>
      <c r="J238" s="269">
        <v>215.58333333333329</v>
      </c>
      <c r="K238" s="268">
        <v>207.35</v>
      </c>
      <c r="L238" s="268">
        <v>200.8</v>
      </c>
      <c r="M238" s="268">
        <v>30.346139999999998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163.1</v>
      </c>
      <c r="D239" s="269">
        <v>162.28333333333333</v>
      </c>
      <c r="E239" s="269">
        <v>160.81666666666666</v>
      </c>
      <c r="F239" s="269">
        <v>158.53333333333333</v>
      </c>
      <c r="G239" s="269">
        <v>157.06666666666666</v>
      </c>
      <c r="H239" s="269">
        <v>164.56666666666666</v>
      </c>
      <c r="I239" s="269">
        <v>166.0333333333333</v>
      </c>
      <c r="J239" s="269">
        <v>168.31666666666666</v>
      </c>
      <c r="K239" s="268">
        <v>163.75</v>
      </c>
      <c r="L239" s="268">
        <v>160</v>
      </c>
      <c r="M239" s="268">
        <v>95.659139999999994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314.95</v>
      </c>
      <c r="D240" s="269">
        <v>314.5333333333333</v>
      </c>
      <c r="E240" s="269">
        <v>312.61666666666662</v>
      </c>
      <c r="F240" s="269">
        <v>310.2833333333333</v>
      </c>
      <c r="G240" s="269">
        <v>308.36666666666662</v>
      </c>
      <c r="H240" s="269">
        <v>316.86666666666662</v>
      </c>
      <c r="I240" s="269">
        <v>318.78333333333336</v>
      </c>
      <c r="J240" s="269">
        <v>321.11666666666662</v>
      </c>
      <c r="K240" s="268">
        <v>316.45</v>
      </c>
      <c r="L240" s="268">
        <v>312.2</v>
      </c>
      <c r="M240" s="268">
        <v>26.829180000000001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72.650000000000006</v>
      </c>
      <c r="D241" s="269">
        <v>72.516666666666666</v>
      </c>
      <c r="E241" s="269">
        <v>72.083333333333329</v>
      </c>
      <c r="F241" s="269">
        <v>71.516666666666666</v>
      </c>
      <c r="G241" s="269">
        <v>71.083333333333329</v>
      </c>
      <c r="H241" s="269">
        <v>73.083333333333329</v>
      </c>
      <c r="I241" s="269">
        <v>73.516666666666666</v>
      </c>
      <c r="J241" s="269">
        <v>74.083333333333329</v>
      </c>
      <c r="K241" s="268">
        <v>72.95</v>
      </c>
      <c r="L241" s="268">
        <v>71.95</v>
      </c>
      <c r="M241" s="268">
        <v>214.63828000000001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19.05</v>
      </c>
      <c r="D242" s="269">
        <v>18.966666666666669</v>
      </c>
      <c r="E242" s="269">
        <v>18.833333333333336</v>
      </c>
      <c r="F242" s="269">
        <v>18.616666666666667</v>
      </c>
      <c r="G242" s="269">
        <v>18.483333333333334</v>
      </c>
      <c r="H242" s="269">
        <v>19.183333333333337</v>
      </c>
      <c r="I242" s="269">
        <v>19.31666666666667</v>
      </c>
      <c r="J242" s="269">
        <v>19.533333333333339</v>
      </c>
      <c r="K242" s="268">
        <v>19.100000000000001</v>
      </c>
      <c r="L242" s="268">
        <v>18.75</v>
      </c>
      <c r="M242" s="268">
        <v>44.936680000000003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721.3</v>
      </c>
      <c r="D243" s="269">
        <v>719.93333333333339</v>
      </c>
      <c r="E243" s="269">
        <v>714.86666666666679</v>
      </c>
      <c r="F243" s="269">
        <v>708.43333333333339</v>
      </c>
      <c r="G243" s="269">
        <v>703.36666666666679</v>
      </c>
      <c r="H243" s="269">
        <v>726.36666666666679</v>
      </c>
      <c r="I243" s="269">
        <v>731.43333333333339</v>
      </c>
      <c r="J243" s="269">
        <v>737.86666666666679</v>
      </c>
      <c r="K243" s="268">
        <v>725</v>
      </c>
      <c r="L243" s="268">
        <v>713.5</v>
      </c>
      <c r="M243" s="268">
        <v>23.18918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22.95</v>
      </c>
      <c r="D244" s="269">
        <v>22.866666666666664</v>
      </c>
      <c r="E244" s="269">
        <v>22.683333333333326</v>
      </c>
      <c r="F244" s="269">
        <v>22.416666666666664</v>
      </c>
      <c r="G244" s="269">
        <v>22.233333333333327</v>
      </c>
      <c r="H244" s="269">
        <v>23.133333333333326</v>
      </c>
      <c r="I244" s="269">
        <v>23.316666666666663</v>
      </c>
      <c r="J244" s="269">
        <v>23.583333333333325</v>
      </c>
      <c r="K244" s="268">
        <v>23.05</v>
      </c>
      <c r="L244" s="268">
        <v>22.6</v>
      </c>
      <c r="M244" s="268">
        <v>119.31156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1553.45</v>
      </c>
      <c r="D245" s="269">
        <v>1559.3</v>
      </c>
      <c r="E245" s="269">
        <v>1539.1499999999999</v>
      </c>
      <c r="F245" s="269">
        <v>1524.85</v>
      </c>
      <c r="G245" s="269">
        <v>1504.6999999999998</v>
      </c>
      <c r="H245" s="269">
        <v>1573.6</v>
      </c>
      <c r="I245" s="269">
        <v>1593.75</v>
      </c>
      <c r="J245" s="269">
        <v>1608.05</v>
      </c>
      <c r="K245" s="268">
        <v>1579.45</v>
      </c>
      <c r="L245" s="268">
        <v>1545</v>
      </c>
      <c r="M245" s="268">
        <v>0.31380000000000002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160.9</v>
      </c>
      <c r="D246" s="269">
        <v>161.5</v>
      </c>
      <c r="E246" s="269">
        <v>159.5</v>
      </c>
      <c r="F246" s="269">
        <v>158.1</v>
      </c>
      <c r="G246" s="269">
        <v>156.1</v>
      </c>
      <c r="H246" s="269">
        <v>162.9</v>
      </c>
      <c r="I246" s="269">
        <v>164.9</v>
      </c>
      <c r="J246" s="269">
        <v>166.3</v>
      </c>
      <c r="K246" s="268">
        <v>163.5</v>
      </c>
      <c r="L246" s="268">
        <v>160.1</v>
      </c>
      <c r="M246" s="268">
        <v>2.2410999999999999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367.05</v>
      </c>
      <c r="D247" s="269">
        <v>366.43333333333334</v>
      </c>
      <c r="E247" s="269">
        <v>362.81666666666666</v>
      </c>
      <c r="F247" s="269">
        <v>358.58333333333331</v>
      </c>
      <c r="G247" s="269">
        <v>354.96666666666664</v>
      </c>
      <c r="H247" s="269">
        <v>370.66666666666669</v>
      </c>
      <c r="I247" s="269">
        <v>374.28333333333336</v>
      </c>
      <c r="J247" s="269">
        <v>378.51666666666671</v>
      </c>
      <c r="K247" s="268">
        <v>370.05</v>
      </c>
      <c r="L247" s="268">
        <v>362.2</v>
      </c>
      <c r="M247" s="268">
        <v>0.66903000000000001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431.2</v>
      </c>
      <c r="D248" s="269">
        <v>429.10000000000008</v>
      </c>
      <c r="E248" s="269">
        <v>423.20000000000016</v>
      </c>
      <c r="F248" s="269">
        <v>415.2000000000001</v>
      </c>
      <c r="G248" s="269">
        <v>409.30000000000018</v>
      </c>
      <c r="H248" s="269">
        <v>437.10000000000014</v>
      </c>
      <c r="I248" s="269">
        <v>443.00000000000011</v>
      </c>
      <c r="J248" s="269">
        <v>451.00000000000011</v>
      </c>
      <c r="K248" s="268">
        <v>435</v>
      </c>
      <c r="L248" s="268">
        <v>421.1</v>
      </c>
      <c r="M248" s="268">
        <v>39.753929999999997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204.8</v>
      </c>
      <c r="D249" s="269">
        <v>205.18333333333331</v>
      </c>
      <c r="E249" s="269">
        <v>203.56666666666661</v>
      </c>
      <c r="F249" s="269">
        <v>202.33333333333329</v>
      </c>
      <c r="G249" s="269">
        <v>200.71666666666658</v>
      </c>
      <c r="H249" s="269">
        <v>206.41666666666663</v>
      </c>
      <c r="I249" s="269">
        <v>208.03333333333336</v>
      </c>
      <c r="J249" s="269">
        <v>209.26666666666665</v>
      </c>
      <c r="K249" s="268">
        <v>206.8</v>
      </c>
      <c r="L249" s="268">
        <v>203.95</v>
      </c>
      <c r="M249" s="268">
        <v>14.710330000000001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1136.8499999999999</v>
      </c>
      <c r="D250" s="269">
        <v>1136.6166666666666</v>
      </c>
      <c r="E250" s="269">
        <v>1128.2333333333331</v>
      </c>
      <c r="F250" s="269">
        <v>1119.6166666666666</v>
      </c>
      <c r="G250" s="269">
        <v>1111.2333333333331</v>
      </c>
      <c r="H250" s="269">
        <v>1145.2333333333331</v>
      </c>
      <c r="I250" s="269">
        <v>1153.6166666666668</v>
      </c>
      <c r="J250" s="269">
        <v>1162.2333333333331</v>
      </c>
      <c r="K250" s="268">
        <v>1145</v>
      </c>
      <c r="L250" s="268">
        <v>1128</v>
      </c>
      <c r="M250" s="268">
        <v>19.18731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16.45</v>
      </c>
      <c r="D251" s="269">
        <v>16.666666666666668</v>
      </c>
      <c r="E251" s="269">
        <v>16.133333333333336</v>
      </c>
      <c r="F251" s="269">
        <v>15.81666666666667</v>
      </c>
      <c r="G251" s="269">
        <v>15.283333333333339</v>
      </c>
      <c r="H251" s="269">
        <v>16.983333333333334</v>
      </c>
      <c r="I251" s="269">
        <v>17.516666666666666</v>
      </c>
      <c r="J251" s="269">
        <v>17.833333333333332</v>
      </c>
      <c r="K251" s="268">
        <v>17.2</v>
      </c>
      <c r="L251" s="268">
        <v>16.350000000000001</v>
      </c>
      <c r="M251" s="268">
        <v>69.459950000000006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4305.6499999999996</v>
      </c>
      <c r="D252" s="269">
        <v>4314.2333333333336</v>
      </c>
      <c r="E252" s="269">
        <v>4280.4666666666672</v>
      </c>
      <c r="F252" s="269">
        <v>4255.2833333333338</v>
      </c>
      <c r="G252" s="269">
        <v>4221.5166666666673</v>
      </c>
      <c r="H252" s="269">
        <v>4339.416666666667</v>
      </c>
      <c r="I252" s="269">
        <v>4373.1833333333334</v>
      </c>
      <c r="J252" s="269">
        <v>4398.3666666666668</v>
      </c>
      <c r="K252" s="268">
        <v>4348</v>
      </c>
      <c r="L252" s="268">
        <v>4289.05</v>
      </c>
      <c r="M252" s="268">
        <v>2.60093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1536.2</v>
      </c>
      <c r="D253" s="269">
        <v>1534.4166666666667</v>
      </c>
      <c r="E253" s="269">
        <v>1522.9333333333334</v>
      </c>
      <c r="F253" s="269">
        <v>1509.6666666666667</v>
      </c>
      <c r="G253" s="269">
        <v>1498.1833333333334</v>
      </c>
      <c r="H253" s="269">
        <v>1547.6833333333334</v>
      </c>
      <c r="I253" s="269">
        <v>1559.1666666666665</v>
      </c>
      <c r="J253" s="269">
        <v>1572.4333333333334</v>
      </c>
      <c r="K253" s="268">
        <v>1545.9</v>
      </c>
      <c r="L253" s="268">
        <v>1521.15</v>
      </c>
      <c r="M253" s="268">
        <v>54.948189999999997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514.20000000000005</v>
      </c>
      <c r="D254" s="269">
        <v>515.35</v>
      </c>
      <c r="E254" s="269">
        <v>509.35</v>
      </c>
      <c r="F254" s="269">
        <v>504.5</v>
      </c>
      <c r="G254" s="269">
        <v>498.5</v>
      </c>
      <c r="H254" s="269">
        <v>520.20000000000005</v>
      </c>
      <c r="I254" s="269">
        <v>526.20000000000005</v>
      </c>
      <c r="J254" s="269">
        <v>531.05000000000007</v>
      </c>
      <c r="K254" s="268">
        <v>521.35</v>
      </c>
      <c r="L254" s="268">
        <v>510.5</v>
      </c>
      <c r="M254" s="268">
        <v>14.20462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622.15</v>
      </c>
      <c r="D255" s="269">
        <v>623.01666666666665</v>
      </c>
      <c r="E255" s="269">
        <v>616.13333333333333</v>
      </c>
      <c r="F255" s="269">
        <v>610.11666666666667</v>
      </c>
      <c r="G255" s="269">
        <v>603.23333333333335</v>
      </c>
      <c r="H255" s="269">
        <v>629.0333333333333</v>
      </c>
      <c r="I255" s="269">
        <v>635.91666666666652</v>
      </c>
      <c r="J255" s="269">
        <v>641.93333333333328</v>
      </c>
      <c r="K255" s="268">
        <v>629.9</v>
      </c>
      <c r="L255" s="268">
        <v>617</v>
      </c>
      <c r="M255" s="268">
        <v>4.59192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1927.25</v>
      </c>
      <c r="D256" s="269">
        <v>1932.0833333333333</v>
      </c>
      <c r="E256" s="269">
        <v>1914.0666666666666</v>
      </c>
      <c r="F256" s="269">
        <v>1900.8833333333334</v>
      </c>
      <c r="G256" s="269">
        <v>1882.8666666666668</v>
      </c>
      <c r="H256" s="269">
        <v>1945.2666666666664</v>
      </c>
      <c r="I256" s="269">
        <v>1963.2833333333333</v>
      </c>
      <c r="J256" s="269">
        <v>1976.4666666666662</v>
      </c>
      <c r="K256" s="268">
        <v>1950.1</v>
      </c>
      <c r="L256" s="268">
        <v>1918.9</v>
      </c>
      <c r="M256" s="268">
        <v>6.3590799999999996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875</v>
      </c>
      <c r="D257" s="269">
        <v>877.4</v>
      </c>
      <c r="E257" s="269">
        <v>869.8</v>
      </c>
      <c r="F257" s="269">
        <v>864.6</v>
      </c>
      <c r="G257" s="269">
        <v>857</v>
      </c>
      <c r="H257" s="269">
        <v>882.59999999999991</v>
      </c>
      <c r="I257" s="269">
        <v>890.2</v>
      </c>
      <c r="J257" s="269">
        <v>895.39999999999986</v>
      </c>
      <c r="K257" s="268">
        <v>885</v>
      </c>
      <c r="L257" s="268">
        <v>872.2</v>
      </c>
      <c r="M257" s="268">
        <v>2.96143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1873.75</v>
      </c>
      <c r="D258" s="269">
        <v>1873.4333333333334</v>
      </c>
      <c r="E258" s="269">
        <v>1838.8666666666668</v>
      </c>
      <c r="F258" s="269">
        <v>1803.9833333333333</v>
      </c>
      <c r="G258" s="269">
        <v>1769.4166666666667</v>
      </c>
      <c r="H258" s="269">
        <v>1908.3166666666668</v>
      </c>
      <c r="I258" s="269">
        <v>1942.8833333333334</v>
      </c>
      <c r="J258" s="269">
        <v>1977.7666666666669</v>
      </c>
      <c r="K258" s="268">
        <v>1908</v>
      </c>
      <c r="L258" s="268">
        <v>1838.55</v>
      </c>
      <c r="M258" s="268">
        <v>0.49836999999999998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2850.35</v>
      </c>
      <c r="D259" s="269">
        <v>2846.0333333333333</v>
      </c>
      <c r="E259" s="269">
        <v>2809.5666666666666</v>
      </c>
      <c r="F259" s="269">
        <v>2768.7833333333333</v>
      </c>
      <c r="G259" s="269">
        <v>2732.3166666666666</v>
      </c>
      <c r="H259" s="269">
        <v>2886.8166666666666</v>
      </c>
      <c r="I259" s="269">
        <v>2923.2833333333328</v>
      </c>
      <c r="J259" s="269">
        <v>2964.0666666666666</v>
      </c>
      <c r="K259" s="268">
        <v>2882.5</v>
      </c>
      <c r="L259" s="268">
        <v>2805.25</v>
      </c>
      <c r="M259" s="268">
        <v>1.2942100000000001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554.70000000000005</v>
      </c>
      <c r="D260" s="269">
        <v>552.69999999999993</v>
      </c>
      <c r="E260" s="269">
        <v>543.39999999999986</v>
      </c>
      <c r="F260" s="269">
        <v>532.09999999999991</v>
      </c>
      <c r="G260" s="269">
        <v>522.79999999999984</v>
      </c>
      <c r="H260" s="269">
        <v>563.99999999999989</v>
      </c>
      <c r="I260" s="269">
        <v>573.29999999999984</v>
      </c>
      <c r="J260" s="269">
        <v>584.59999999999991</v>
      </c>
      <c r="K260" s="268">
        <v>562</v>
      </c>
      <c r="L260" s="268">
        <v>541.4</v>
      </c>
      <c r="M260" s="268">
        <v>5.1702000000000004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425.95</v>
      </c>
      <c r="D261" s="269">
        <v>425.13333333333338</v>
      </c>
      <c r="E261" s="269">
        <v>421.46666666666675</v>
      </c>
      <c r="F261" s="269">
        <v>416.98333333333335</v>
      </c>
      <c r="G261" s="269">
        <v>413.31666666666672</v>
      </c>
      <c r="H261" s="269">
        <v>429.61666666666679</v>
      </c>
      <c r="I261" s="269">
        <v>433.28333333333342</v>
      </c>
      <c r="J261" s="269">
        <v>437.76666666666682</v>
      </c>
      <c r="K261" s="268">
        <v>428.8</v>
      </c>
      <c r="L261" s="268">
        <v>420.65</v>
      </c>
      <c r="M261" s="268">
        <v>8.9129199999999997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66.900000000000006</v>
      </c>
      <c r="D262" s="269">
        <v>66.683333333333337</v>
      </c>
      <c r="E262" s="269">
        <v>65.166666666666671</v>
      </c>
      <c r="F262" s="269">
        <v>63.433333333333337</v>
      </c>
      <c r="G262" s="269">
        <v>61.916666666666671</v>
      </c>
      <c r="H262" s="269">
        <v>68.416666666666671</v>
      </c>
      <c r="I262" s="269">
        <v>69.933333333333323</v>
      </c>
      <c r="J262" s="269">
        <v>71.666666666666671</v>
      </c>
      <c r="K262" s="268">
        <v>68.2</v>
      </c>
      <c r="L262" s="268">
        <v>64.95</v>
      </c>
      <c r="M262" s="268">
        <v>26.880800000000001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348.7</v>
      </c>
      <c r="D263" s="269">
        <v>350.5333333333333</v>
      </c>
      <c r="E263" s="269">
        <v>346.16666666666663</v>
      </c>
      <c r="F263" s="269">
        <v>343.63333333333333</v>
      </c>
      <c r="G263" s="269">
        <v>339.26666666666665</v>
      </c>
      <c r="H263" s="269">
        <v>353.06666666666661</v>
      </c>
      <c r="I263" s="269">
        <v>357.43333333333328</v>
      </c>
      <c r="J263" s="269">
        <v>359.96666666666658</v>
      </c>
      <c r="K263" s="268">
        <v>354.9</v>
      </c>
      <c r="L263" s="268">
        <v>348</v>
      </c>
      <c r="M263" s="268">
        <v>7.8555200000000003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686.55</v>
      </c>
      <c r="D264" s="269">
        <v>687.46666666666658</v>
      </c>
      <c r="E264" s="269">
        <v>680.53333333333319</v>
      </c>
      <c r="F264" s="269">
        <v>674.51666666666665</v>
      </c>
      <c r="G264" s="269">
        <v>667.58333333333326</v>
      </c>
      <c r="H264" s="269">
        <v>693.48333333333312</v>
      </c>
      <c r="I264" s="269">
        <v>700.41666666666652</v>
      </c>
      <c r="J264" s="269">
        <v>706.43333333333305</v>
      </c>
      <c r="K264" s="268">
        <v>694.4</v>
      </c>
      <c r="L264" s="268">
        <v>681.45</v>
      </c>
      <c r="M264" s="268">
        <v>25.822399999999998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122.05</v>
      </c>
      <c r="D265" s="269">
        <v>121.83333333333333</v>
      </c>
      <c r="E265" s="269">
        <v>120.96666666666665</v>
      </c>
      <c r="F265" s="269">
        <v>119.88333333333333</v>
      </c>
      <c r="G265" s="269">
        <v>119.01666666666665</v>
      </c>
      <c r="H265" s="269">
        <v>122.91666666666666</v>
      </c>
      <c r="I265" s="269">
        <v>123.78333333333333</v>
      </c>
      <c r="J265" s="269">
        <v>124.86666666666666</v>
      </c>
      <c r="K265" s="268">
        <v>122.7</v>
      </c>
      <c r="L265" s="268">
        <v>120.75</v>
      </c>
      <c r="M265" s="268">
        <v>8.1456300000000006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132.5</v>
      </c>
      <c r="D266" s="269">
        <v>133.30000000000001</v>
      </c>
      <c r="E266" s="269">
        <v>131.25000000000003</v>
      </c>
      <c r="F266" s="269">
        <v>130.00000000000003</v>
      </c>
      <c r="G266" s="269">
        <v>127.95000000000005</v>
      </c>
      <c r="H266" s="269">
        <v>134.55000000000001</v>
      </c>
      <c r="I266" s="269">
        <v>136.59999999999997</v>
      </c>
      <c r="J266" s="269">
        <v>137.85</v>
      </c>
      <c r="K266" s="268">
        <v>135.35</v>
      </c>
      <c r="L266" s="268">
        <v>132.05000000000001</v>
      </c>
      <c r="M266" s="268">
        <v>5.6721700000000004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441.45</v>
      </c>
      <c r="D267" s="269">
        <v>439.05</v>
      </c>
      <c r="E267" s="269">
        <v>434.40000000000003</v>
      </c>
      <c r="F267" s="269">
        <v>427.35</v>
      </c>
      <c r="G267" s="269">
        <v>422.70000000000005</v>
      </c>
      <c r="H267" s="269">
        <v>446.1</v>
      </c>
      <c r="I267" s="269">
        <v>450.75</v>
      </c>
      <c r="J267" s="269">
        <v>457.8</v>
      </c>
      <c r="K267" s="268">
        <v>443.7</v>
      </c>
      <c r="L267" s="268">
        <v>432</v>
      </c>
      <c r="M267" s="268">
        <v>27.753920000000001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625.15</v>
      </c>
      <c r="D268" s="269">
        <v>619.45000000000005</v>
      </c>
      <c r="E268" s="269">
        <v>610.90000000000009</v>
      </c>
      <c r="F268" s="269">
        <v>596.65000000000009</v>
      </c>
      <c r="G268" s="269">
        <v>588.10000000000014</v>
      </c>
      <c r="H268" s="269">
        <v>633.70000000000005</v>
      </c>
      <c r="I268" s="269">
        <v>642.25</v>
      </c>
      <c r="J268" s="269">
        <v>656.5</v>
      </c>
      <c r="K268" s="268">
        <v>628</v>
      </c>
      <c r="L268" s="268">
        <v>605.20000000000005</v>
      </c>
      <c r="M268" s="268">
        <v>40.837110000000003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494.35</v>
      </c>
      <c r="D269" s="269">
        <v>492.11666666666662</v>
      </c>
      <c r="E269" s="269">
        <v>485.28333333333325</v>
      </c>
      <c r="F269" s="269">
        <v>476.21666666666664</v>
      </c>
      <c r="G269" s="269">
        <v>469.38333333333327</v>
      </c>
      <c r="H269" s="269">
        <v>501.18333333333322</v>
      </c>
      <c r="I269" s="269">
        <v>508.01666666666659</v>
      </c>
      <c r="J269" s="269">
        <v>517.08333333333326</v>
      </c>
      <c r="K269" s="268">
        <v>498.95</v>
      </c>
      <c r="L269" s="268">
        <v>483.05</v>
      </c>
      <c r="M269" s="268">
        <v>8.5360099999999992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324.05</v>
      </c>
      <c r="D270" s="269">
        <v>325.73333333333335</v>
      </c>
      <c r="E270" s="269">
        <v>321.51666666666671</v>
      </c>
      <c r="F270" s="269">
        <v>318.98333333333335</v>
      </c>
      <c r="G270" s="269">
        <v>314.76666666666671</v>
      </c>
      <c r="H270" s="269">
        <v>328.26666666666671</v>
      </c>
      <c r="I270" s="269">
        <v>332.48333333333341</v>
      </c>
      <c r="J270" s="269">
        <v>335.01666666666671</v>
      </c>
      <c r="K270" s="268">
        <v>329.95</v>
      </c>
      <c r="L270" s="268">
        <v>323.2</v>
      </c>
      <c r="M270" s="268">
        <v>0.95998000000000006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606.95000000000005</v>
      </c>
      <c r="D271" s="269">
        <v>608.5333333333333</v>
      </c>
      <c r="E271" s="269">
        <v>603.51666666666665</v>
      </c>
      <c r="F271" s="269">
        <v>600.08333333333337</v>
      </c>
      <c r="G271" s="269">
        <v>595.06666666666672</v>
      </c>
      <c r="H271" s="269">
        <v>611.96666666666658</v>
      </c>
      <c r="I271" s="269">
        <v>616.98333333333323</v>
      </c>
      <c r="J271" s="269">
        <v>620.41666666666652</v>
      </c>
      <c r="K271" s="268">
        <v>613.54999999999995</v>
      </c>
      <c r="L271" s="268">
        <v>605.1</v>
      </c>
      <c r="M271" s="268">
        <v>2.0944199999999999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191.55</v>
      </c>
      <c r="D272" s="269">
        <v>192.23333333333335</v>
      </c>
      <c r="E272" s="269">
        <v>190.06666666666669</v>
      </c>
      <c r="F272" s="269">
        <v>188.58333333333334</v>
      </c>
      <c r="G272" s="269">
        <v>186.41666666666669</v>
      </c>
      <c r="H272" s="269">
        <v>193.7166666666667</v>
      </c>
      <c r="I272" s="269">
        <v>195.88333333333333</v>
      </c>
      <c r="J272" s="269">
        <v>197.3666666666667</v>
      </c>
      <c r="K272" s="268">
        <v>194.4</v>
      </c>
      <c r="L272" s="268">
        <v>190.75</v>
      </c>
      <c r="M272" s="268">
        <v>3.2649499999999998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597.29999999999995</v>
      </c>
      <c r="D273" s="269">
        <v>599.9</v>
      </c>
      <c r="E273" s="269">
        <v>592.4</v>
      </c>
      <c r="F273" s="269">
        <v>587.5</v>
      </c>
      <c r="G273" s="269">
        <v>580</v>
      </c>
      <c r="H273" s="269">
        <v>604.79999999999995</v>
      </c>
      <c r="I273" s="269">
        <v>612.29999999999995</v>
      </c>
      <c r="J273" s="269">
        <v>617.19999999999993</v>
      </c>
      <c r="K273" s="268">
        <v>607.4</v>
      </c>
      <c r="L273" s="268">
        <v>595</v>
      </c>
      <c r="M273" s="268">
        <v>1.97157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1596.5</v>
      </c>
      <c r="D274" s="269">
        <v>1581.5</v>
      </c>
      <c r="E274" s="269">
        <v>1556.05</v>
      </c>
      <c r="F274" s="269">
        <v>1515.6</v>
      </c>
      <c r="G274" s="269">
        <v>1490.1499999999999</v>
      </c>
      <c r="H274" s="269">
        <v>1621.95</v>
      </c>
      <c r="I274" s="269">
        <v>1647.3999999999999</v>
      </c>
      <c r="J274" s="269">
        <v>1687.8500000000001</v>
      </c>
      <c r="K274" s="268">
        <v>1606.95</v>
      </c>
      <c r="L274" s="268">
        <v>1541.05</v>
      </c>
      <c r="M274" s="268">
        <v>3.8060200000000002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249.1</v>
      </c>
      <c r="D275" s="269">
        <v>245.16666666666666</v>
      </c>
      <c r="E275" s="269">
        <v>234.93333333333331</v>
      </c>
      <c r="F275" s="269">
        <v>220.76666666666665</v>
      </c>
      <c r="G275" s="269">
        <v>210.5333333333333</v>
      </c>
      <c r="H275" s="269">
        <v>259.33333333333331</v>
      </c>
      <c r="I275" s="269">
        <v>269.56666666666666</v>
      </c>
      <c r="J275" s="269">
        <v>283.73333333333335</v>
      </c>
      <c r="K275" s="268">
        <v>255.4</v>
      </c>
      <c r="L275" s="268">
        <v>231</v>
      </c>
      <c r="M275" s="268">
        <v>23.701080000000001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593.75</v>
      </c>
      <c r="D276" s="269">
        <v>590.08333333333337</v>
      </c>
      <c r="E276" s="269">
        <v>578.66666666666674</v>
      </c>
      <c r="F276" s="269">
        <v>563.58333333333337</v>
      </c>
      <c r="G276" s="269">
        <v>552.16666666666674</v>
      </c>
      <c r="H276" s="269">
        <v>605.16666666666674</v>
      </c>
      <c r="I276" s="269">
        <v>616.58333333333348</v>
      </c>
      <c r="J276" s="269">
        <v>631.66666666666674</v>
      </c>
      <c r="K276" s="268">
        <v>601.5</v>
      </c>
      <c r="L276" s="268">
        <v>575</v>
      </c>
      <c r="M276" s="268">
        <v>51.548070000000003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320.85000000000002</v>
      </c>
      <c r="D277" s="269">
        <v>316.2166666666667</v>
      </c>
      <c r="E277" s="269">
        <v>308.63333333333338</v>
      </c>
      <c r="F277" s="269">
        <v>296.41666666666669</v>
      </c>
      <c r="G277" s="269">
        <v>288.83333333333337</v>
      </c>
      <c r="H277" s="269">
        <v>328.43333333333339</v>
      </c>
      <c r="I277" s="269">
        <v>336.01666666666665</v>
      </c>
      <c r="J277" s="269">
        <v>348.23333333333341</v>
      </c>
      <c r="K277" s="268">
        <v>323.8</v>
      </c>
      <c r="L277" s="268">
        <v>304</v>
      </c>
      <c r="M277" s="268">
        <v>10.35768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1133.0999999999999</v>
      </c>
      <c r="D278" s="269">
        <v>1132.45</v>
      </c>
      <c r="E278" s="269">
        <v>1127.1500000000001</v>
      </c>
      <c r="F278" s="269">
        <v>1121.2</v>
      </c>
      <c r="G278" s="269">
        <v>1115.9000000000001</v>
      </c>
      <c r="H278" s="269">
        <v>1138.4000000000001</v>
      </c>
      <c r="I278" s="269">
        <v>1143.6999999999998</v>
      </c>
      <c r="J278" s="269">
        <v>1149.6500000000001</v>
      </c>
      <c r="K278" s="268">
        <v>1137.75</v>
      </c>
      <c r="L278" s="268">
        <v>1126.5</v>
      </c>
      <c r="M278" s="268">
        <v>0.48082999999999998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424.35</v>
      </c>
      <c r="D279" s="269">
        <v>422.53333333333336</v>
      </c>
      <c r="E279" s="269">
        <v>415.51666666666671</v>
      </c>
      <c r="F279" s="269">
        <v>406.68333333333334</v>
      </c>
      <c r="G279" s="269">
        <v>399.66666666666669</v>
      </c>
      <c r="H279" s="269">
        <v>431.36666666666673</v>
      </c>
      <c r="I279" s="269">
        <v>438.38333333333338</v>
      </c>
      <c r="J279" s="269">
        <v>447.21666666666675</v>
      </c>
      <c r="K279" s="268">
        <v>429.55</v>
      </c>
      <c r="L279" s="268">
        <v>413.7</v>
      </c>
      <c r="M279" s="268">
        <v>2.3324500000000001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81.599999999999994</v>
      </c>
      <c r="D280" s="269">
        <v>82.066666666666663</v>
      </c>
      <c r="E280" s="269">
        <v>80.583333333333329</v>
      </c>
      <c r="F280" s="269">
        <v>79.566666666666663</v>
      </c>
      <c r="G280" s="269">
        <v>78.083333333333329</v>
      </c>
      <c r="H280" s="269">
        <v>83.083333333333329</v>
      </c>
      <c r="I280" s="269">
        <v>84.566666666666677</v>
      </c>
      <c r="J280" s="269">
        <v>85.583333333333329</v>
      </c>
      <c r="K280" s="268">
        <v>83.55</v>
      </c>
      <c r="L280" s="268">
        <v>81.05</v>
      </c>
      <c r="M280" s="268">
        <v>9.8385499999999997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509.55</v>
      </c>
      <c r="D281" s="269">
        <v>510.2</v>
      </c>
      <c r="E281" s="269">
        <v>503.69999999999993</v>
      </c>
      <c r="F281" s="269">
        <v>497.84999999999997</v>
      </c>
      <c r="G281" s="269">
        <v>491.34999999999991</v>
      </c>
      <c r="H281" s="269">
        <v>516.04999999999995</v>
      </c>
      <c r="I281" s="269">
        <v>522.55000000000007</v>
      </c>
      <c r="J281" s="269">
        <v>528.4</v>
      </c>
      <c r="K281" s="268">
        <v>516.70000000000005</v>
      </c>
      <c r="L281" s="268">
        <v>504.35</v>
      </c>
      <c r="M281" s="268">
        <v>1.2693099999999999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75.099999999999994</v>
      </c>
      <c r="D282" s="269">
        <v>74.816666666666663</v>
      </c>
      <c r="E282" s="269">
        <v>73.833333333333329</v>
      </c>
      <c r="F282" s="269">
        <v>72.566666666666663</v>
      </c>
      <c r="G282" s="269">
        <v>71.583333333333329</v>
      </c>
      <c r="H282" s="269">
        <v>76.083333333333329</v>
      </c>
      <c r="I282" s="269">
        <v>77.066666666666677</v>
      </c>
      <c r="J282" s="269">
        <v>78.333333333333329</v>
      </c>
      <c r="K282" s="268">
        <v>75.8</v>
      </c>
      <c r="L282" s="268">
        <v>73.55</v>
      </c>
      <c r="M282" s="268">
        <v>42.247630000000001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443.3</v>
      </c>
      <c r="D283" s="269">
        <v>434.76666666666665</v>
      </c>
      <c r="E283" s="269">
        <v>419.58333333333331</v>
      </c>
      <c r="F283" s="269">
        <v>395.86666666666667</v>
      </c>
      <c r="G283" s="269">
        <v>380.68333333333334</v>
      </c>
      <c r="H283" s="269">
        <v>458.48333333333329</v>
      </c>
      <c r="I283" s="269">
        <v>473.66666666666669</v>
      </c>
      <c r="J283" s="269">
        <v>497.38333333333327</v>
      </c>
      <c r="K283" s="268">
        <v>449.95</v>
      </c>
      <c r="L283" s="268">
        <v>411.05</v>
      </c>
      <c r="M283" s="268">
        <v>46.126379999999997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1924</v>
      </c>
      <c r="D284" s="269">
        <v>1928.5833333333333</v>
      </c>
      <c r="E284" s="269">
        <v>1913.1666666666665</v>
      </c>
      <c r="F284" s="269">
        <v>1902.3333333333333</v>
      </c>
      <c r="G284" s="269">
        <v>1886.9166666666665</v>
      </c>
      <c r="H284" s="269">
        <v>1939.4166666666665</v>
      </c>
      <c r="I284" s="269">
        <v>1954.833333333333</v>
      </c>
      <c r="J284" s="269">
        <v>1965.6666666666665</v>
      </c>
      <c r="K284" s="268">
        <v>1944</v>
      </c>
      <c r="L284" s="268">
        <v>1917.75</v>
      </c>
      <c r="M284" s="268">
        <v>14.83681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1239.8</v>
      </c>
      <c r="D285" s="269">
        <v>1253.9166666666667</v>
      </c>
      <c r="E285" s="269">
        <v>1212.9333333333334</v>
      </c>
      <c r="F285" s="269">
        <v>1186.0666666666666</v>
      </c>
      <c r="G285" s="269">
        <v>1145.0833333333333</v>
      </c>
      <c r="H285" s="269">
        <v>1280.7833333333335</v>
      </c>
      <c r="I285" s="269">
        <v>1321.7666666666667</v>
      </c>
      <c r="J285" s="269">
        <v>1348.6333333333337</v>
      </c>
      <c r="K285" s="268">
        <v>1294.9000000000001</v>
      </c>
      <c r="L285" s="268">
        <v>1227.05</v>
      </c>
      <c r="M285" s="268">
        <v>3.6261899999999998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80.650000000000006</v>
      </c>
      <c r="D286" s="269">
        <v>80.516666666666666</v>
      </c>
      <c r="E286" s="269">
        <v>79.633333333333326</v>
      </c>
      <c r="F286" s="269">
        <v>78.61666666666666</v>
      </c>
      <c r="G286" s="269">
        <v>77.73333333333332</v>
      </c>
      <c r="H286" s="269">
        <v>81.533333333333331</v>
      </c>
      <c r="I286" s="269">
        <v>82.416666666666686</v>
      </c>
      <c r="J286" s="269">
        <v>83.433333333333337</v>
      </c>
      <c r="K286" s="268">
        <v>81.400000000000006</v>
      </c>
      <c r="L286" s="268">
        <v>79.5</v>
      </c>
      <c r="M286" s="268">
        <v>45.36036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3824.25</v>
      </c>
      <c r="D287" s="269">
        <v>3811.4166666666665</v>
      </c>
      <c r="E287" s="269">
        <v>3782.833333333333</v>
      </c>
      <c r="F287" s="269">
        <v>3741.4166666666665</v>
      </c>
      <c r="G287" s="269">
        <v>3712.833333333333</v>
      </c>
      <c r="H287" s="269">
        <v>3852.833333333333</v>
      </c>
      <c r="I287" s="269">
        <v>3881.4166666666661</v>
      </c>
      <c r="J287" s="269">
        <v>3922.833333333333</v>
      </c>
      <c r="K287" s="268">
        <v>3840</v>
      </c>
      <c r="L287" s="268">
        <v>3770</v>
      </c>
      <c r="M287" s="268">
        <v>5.3290899999999999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437.55</v>
      </c>
      <c r="D288" s="269">
        <v>438.43333333333334</v>
      </c>
      <c r="E288" s="269">
        <v>435.61666666666667</v>
      </c>
      <c r="F288" s="269">
        <v>433.68333333333334</v>
      </c>
      <c r="G288" s="269">
        <v>430.86666666666667</v>
      </c>
      <c r="H288" s="269">
        <v>440.36666666666667</v>
      </c>
      <c r="I288" s="269">
        <v>443.18333333333339</v>
      </c>
      <c r="J288" s="269">
        <v>445.11666666666667</v>
      </c>
      <c r="K288" s="268">
        <v>441.25</v>
      </c>
      <c r="L288" s="268">
        <v>436.5</v>
      </c>
      <c r="M288" s="268">
        <v>12.87799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12902.15</v>
      </c>
      <c r="D289" s="269">
        <v>12877.883333333333</v>
      </c>
      <c r="E289" s="269">
        <v>12735.766666666666</v>
      </c>
      <c r="F289" s="269">
        <v>12569.383333333333</v>
      </c>
      <c r="G289" s="269">
        <v>12427.266666666666</v>
      </c>
      <c r="H289" s="269">
        <v>13044.266666666666</v>
      </c>
      <c r="I289" s="269">
        <v>13186.383333333331</v>
      </c>
      <c r="J289" s="269">
        <v>13352.766666666666</v>
      </c>
      <c r="K289" s="268">
        <v>13020</v>
      </c>
      <c r="L289" s="268">
        <v>12711.5</v>
      </c>
      <c r="M289" s="268">
        <v>4.7600000000000003E-2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4812.1000000000004</v>
      </c>
      <c r="D290" s="269">
        <v>4785.8833333333341</v>
      </c>
      <c r="E290" s="269">
        <v>4733.7666666666682</v>
      </c>
      <c r="F290" s="269">
        <v>4655.4333333333343</v>
      </c>
      <c r="G290" s="269">
        <v>4603.3166666666684</v>
      </c>
      <c r="H290" s="269">
        <v>4864.2166666666681</v>
      </c>
      <c r="I290" s="269">
        <v>4916.3333333333348</v>
      </c>
      <c r="J290" s="269">
        <v>4994.6666666666679</v>
      </c>
      <c r="K290" s="268">
        <v>4838</v>
      </c>
      <c r="L290" s="268">
        <v>4707.55</v>
      </c>
      <c r="M290" s="268">
        <v>7.5574500000000002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1961.9</v>
      </c>
      <c r="D291" s="269">
        <v>1958.9333333333334</v>
      </c>
      <c r="E291" s="269">
        <v>1950.8666666666668</v>
      </c>
      <c r="F291" s="269">
        <v>1939.8333333333335</v>
      </c>
      <c r="G291" s="269">
        <v>1931.7666666666669</v>
      </c>
      <c r="H291" s="269">
        <v>1969.9666666666667</v>
      </c>
      <c r="I291" s="269">
        <v>1978.0333333333333</v>
      </c>
      <c r="J291" s="269">
        <v>1989.0666666666666</v>
      </c>
      <c r="K291" s="268">
        <v>1967</v>
      </c>
      <c r="L291" s="268">
        <v>1947.9</v>
      </c>
      <c r="M291" s="268">
        <v>7.9170800000000003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412.55</v>
      </c>
      <c r="D292" s="269">
        <v>412.8</v>
      </c>
      <c r="E292" s="269">
        <v>404.15000000000003</v>
      </c>
      <c r="F292" s="269">
        <v>395.75</v>
      </c>
      <c r="G292" s="269">
        <v>387.1</v>
      </c>
      <c r="H292" s="269">
        <v>421.20000000000005</v>
      </c>
      <c r="I292" s="269">
        <v>429.85</v>
      </c>
      <c r="J292" s="269">
        <v>438.25000000000006</v>
      </c>
      <c r="K292" s="268">
        <v>421.45</v>
      </c>
      <c r="L292" s="268">
        <v>404.4</v>
      </c>
      <c r="M292" s="268">
        <v>18.68815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546.70000000000005</v>
      </c>
      <c r="D293" s="269">
        <v>550.08333333333337</v>
      </c>
      <c r="E293" s="269">
        <v>541.51666666666677</v>
      </c>
      <c r="F293" s="269">
        <v>536.33333333333337</v>
      </c>
      <c r="G293" s="269">
        <v>527.76666666666677</v>
      </c>
      <c r="H293" s="269">
        <v>555.26666666666677</v>
      </c>
      <c r="I293" s="269">
        <v>563.83333333333337</v>
      </c>
      <c r="J293" s="269">
        <v>569.01666666666677</v>
      </c>
      <c r="K293" s="268">
        <v>558.65</v>
      </c>
      <c r="L293" s="268">
        <v>544.9</v>
      </c>
      <c r="M293" s="268">
        <v>11.225160000000001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347.65</v>
      </c>
      <c r="D294" s="269">
        <v>346.81666666666666</v>
      </c>
      <c r="E294" s="269">
        <v>342.63333333333333</v>
      </c>
      <c r="F294" s="269">
        <v>337.61666666666667</v>
      </c>
      <c r="G294" s="269">
        <v>333.43333333333334</v>
      </c>
      <c r="H294" s="269">
        <v>351.83333333333331</v>
      </c>
      <c r="I294" s="269">
        <v>356.01666666666659</v>
      </c>
      <c r="J294" s="269">
        <v>361.0333333333333</v>
      </c>
      <c r="K294" s="268">
        <v>351</v>
      </c>
      <c r="L294" s="268">
        <v>341.8</v>
      </c>
      <c r="M294" s="268">
        <v>9.3798300000000001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3414.45</v>
      </c>
      <c r="D295" s="269">
        <v>3419.2833333333333</v>
      </c>
      <c r="E295" s="269">
        <v>3386.1666666666665</v>
      </c>
      <c r="F295" s="269">
        <v>3357.8833333333332</v>
      </c>
      <c r="G295" s="269">
        <v>3324.7666666666664</v>
      </c>
      <c r="H295" s="269">
        <v>3447.5666666666666</v>
      </c>
      <c r="I295" s="269">
        <v>3480.6833333333334</v>
      </c>
      <c r="J295" s="269">
        <v>3508.9666666666667</v>
      </c>
      <c r="K295" s="268">
        <v>3452.4</v>
      </c>
      <c r="L295" s="268">
        <v>3391</v>
      </c>
      <c r="M295" s="268">
        <v>0.50780999999999998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671.65</v>
      </c>
      <c r="D296" s="269">
        <v>671.36666666666667</v>
      </c>
      <c r="E296" s="269">
        <v>667.93333333333339</v>
      </c>
      <c r="F296" s="269">
        <v>664.2166666666667</v>
      </c>
      <c r="G296" s="269">
        <v>660.78333333333342</v>
      </c>
      <c r="H296" s="269">
        <v>675.08333333333337</v>
      </c>
      <c r="I296" s="269">
        <v>678.51666666666654</v>
      </c>
      <c r="J296" s="269">
        <v>682.23333333333335</v>
      </c>
      <c r="K296" s="268">
        <v>674.8</v>
      </c>
      <c r="L296" s="268">
        <v>667.65</v>
      </c>
      <c r="M296" s="268">
        <v>3.1599699999999999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1885.3</v>
      </c>
      <c r="D297" s="269">
        <v>1888.0166666666667</v>
      </c>
      <c r="E297" s="269">
        <v>1876.2833333333333</v>
      </c>
      <c r="F297" s="269">
        <v>1867.2666666666667</v>
      </c>
      <c r="G297" s="269">
        <v>1855.5333333333333</v>
      </c>
      <c r="H297" s="269">
        <v>1897.0333333333333</v>
      </c>
      <c r="I297" s="269">
        <v>1908.7666666666664</v>
      </c>
      <c r="J297" s="269">
        <v>1917.7833333333333</v>
      </c>
      <c r="K297" s="268">
        <v>1899.75</v>
      </c>
      <c r="L297" s="268">
        <v>1879</v>
      </c>
      <c r="M297" s="268">
        <v>0.41364000000000001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37</v>
      </c>
      <c r="D298" s="269">
        <v>37.016666666666673</v>
      </c>
      <c r="E298" s="269">
        <v>36.633333333333347</v>
      </c>
      <c r="F298" s="269">
        <v>36.266666666666673</v>
      </c>
      <c r="G298" s="269">
        <v>35.883333333333347</v>
      </c>
      <c r="H298" s="269">
        <v>37.383333333333347</v>
      </c>
      <c r="I298" s="269">
        <v>37.766666666666673</v>
      </c>
      <c r="J298" s="269">
        <v>38.133333333333347</v>
      </c>
      <c r="K298" s="268">
        <v>37.4</v>
      </c>
      <c r="L298" s="268">
        <v>36.65</v>
      </c>
      <c r="M298" s="268">
        <v>34.68036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166</v>
      </c>
      <c r="D299" s="269">
        <v>166.48333333333335</v>
      </c>
      <c r="E299" s="269">
        <v>165.1166666666667</v>
      </c>
      <c r="F299" s="269">
        <v>164.23333333333335</v>
      </c>
      <c r="G299" s="269">
        <v>162.8666666666667</v>
      </c>
      <c r="H299" s="269">
        <v>167.3666666666667</v>
      </c>
      <c r="I299" s="269">
        <v>168.73333333333338</v>
      </c>
      <c r="J299" s="269">
        <v>169.6166666666667</v>
      </c>
      <c r="K299" s="268">
        <v>167.85</v>
      </c>
      <c r="L299" s="268">
        <v>165.6</v>
      </c>
      <c r="M299" s="268">
        <v>1.0248299999999999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85808.3</v>
      </c>
      <c r="D300" s="269">
        <v>85319.433333333334</v>
      </c>
      <c r="E300" s="269">
        <v>84738.866666666669</v>
      </c>
      <c r="F300" s="269">
        <v>83669.433333333334</v>
      </c>
      <c r="G300" s="269">
        <v>83088.866666666669</v>
      </c>
      <c r="H300" s="269">
        <v>86388.866666666669</v>
      </c>
      <c r="I300" s="269">
        <v>86969.433333333349</v>
      </c>
      <c r="J300" s="269">
        <v>88038.866666666669</v>
      </c>
      <c r="K300" s="268">
        <v>85900</v>
      </c>
      <c r="L300" s="268">
        <v>84250</v>
      </c>
      <c r="M300" s="268">
        <v>8.5680000000000006E-2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1644.05</v>
      </c>
      <c r="D301" s="269">
        <v>1632.8500000000001</v>
      </c>
      <c r="E301" s="269">
        <v>1607.2000000000003</v>
      </c>
      <c r="F301" s="269">
        <v>1570.3500000000001</v>
      </c>
      <c r="G301" s="269">
        <v>1544.7000000000003</v>
      </c>
      <c r="H301" s="269">
        <v>1669.7000000000003</v>
      </c>
      <c r="I301" s="269">
        <v>1695.3500000000004</v>
      </c>
      <c r="J301" s="269">
        <v>1732.2000000000003</v>
      </c>
      <c r="K301" s="268">
        <v>1658.5</v>
      </c>
      <c r="L301" s="268">
        <v>1596</v>
      </c>
      <c r="M301" s="268">
        <v>1.55331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1103.8499999999999</v>
      </c>
      <c r="D302" s="269">
        <v>1103.4333333333334</v>
      </c>
      <c r="E302" s="269">
        <v>1098.4166666666667</v>
      </c>
      <c r="F302" s="269">
        <v>1092.9833333333333</v>
      </c>
      <c r="G302" s="269">
        <v>1087.9666666666667</v>
      </c>
      <c r="H302" s="269">
        <v>1108.8666666666668</v>
      </c>
      <c r="I302" s="269">
        <v>1113.8833333333332</v>
      </c>
      <c r="J302" s="269">
        <v>1119.3166666666668</v>
      </c>
      <c r="K302" s="268">
        <v>1108.45</v>
      </c>
      <c r="L302" s="268">
        <v>1098</v>
      </c>
      <c r="M302" s="268">
        <v>0.73346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888.2</v>
      </c>
      <c r="D303" s="269">
        <v>886.58333333333337</v>
      </c>
      <c r="E303" s="269">
        <v>880.66666666666674</v>
      </c>
      <c r="F303" s="269">
        <v>873.13333333333333</v>
      </c>
      <c r="G303" s="269">
        <v>867.2166666666667</v>
      </c>
      <c r="H303" s="269">
        <v>894.11666666666679</v>
      </c>
      <c r="I303" s="269">
        <v>900.03333333333353</v>
      </c>
      <c r="J303" s="269">
        <v>907.56666666666683</v>
      </c>
      <c r="K303" s="268">
        <v>892.5</v>
      </c>
      <c r="L303" s="268">
        <v>879.05</v>
      </c>
      <c r="M303" s="268">
        <v>1.8778600000000001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225.45</v>
      </c>
      <c r="D304" s="269">
        <v>225.21666666666667</v>
      </c>
      <c r="E304" s="269">
        <v>223.58333333333334</v>
      </c>
      <c r="F304" s="269">
        <v>221.71666666666667</v>
      </c>
      <c r="G304" s="269">
        <v>220.08333333333334</v>
      </c>
      <c r="H304" s="269">
        <v>227.08333333333334</v>
      </c>
      <c r="I304" s="269">
        <v>228.71666666666667</v>
      </c>
      <c r="J304" s="269">
        <v>230.58333333333334</v>
      </c>
      <c r="K304" s="268">
        <v>226.85</v>
      </c>
      <c r="L304" s="268">
        <v>223.35</v>
      </c>
      <c r="M304" s="268">
        <v>15.39151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1297.05</v>
      </c>
      <c r="D305" s="269">
        <v>1302.55</v>
      </c>
      <c r="E305" s="269">
        <v>1289.5</v>
      </c>
      <c r="F305" s="269">
        <v>1281.95</v>
      </c>
      <c r="G305" s="269">
        <v>1268.9000000000001</v>
      </c>
      <c r="H305" s="269">
        <v>1310.0999999999999</v>
      </c>
      <c r="I305" s="269">
        <v>1323.1499999999996</v>
      </c>
      <c r="J305" s="269">
        <v>1330.6999999999998</v>
      </c>
      <c r="K305" s="268">
        <v>1315.6</v>
      </c>
      <c r="L305" s="268">
        <v>1295</v>
      </c>
      <c r="M305" s="268">
        <v>30.778870000000001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267.5</v>
      </c>
      <c r="D306" s="269">
        <v>266.68333333333334</v>
      </c>
      <c r="E306" s="269">
        <v>263.86666666666667</v>
      </c>
      <c r="F306" s="269">
        <v>260.23333333333335</v>
      </c>
      <c r="G306" s="269">
        <v>257.41666666666669</v>
      </c>
      <c r="H306" s="269">
        <v>270.31666666666666</v>
      </c>
      <c r="I306" s="269">
        <v>273.13333333333338</v>
      </c>
      <c r="J306" s="269">
        <v>276.76666666666665</v>
      </c>
      <c r="K306" s="268">
        <v>269.5</v>
      </c>
      <c r="L306" s="268">
        <v>263.05</v>
      </c>
      <c r="M306" s="268">
        <v>2.5684399999999998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281.75</v>
      </c>
      <c r="D307" s="269">
        <v>283.01666666666671</v>
      </c>
      <c r="E307" s="269">
        <v>278.33333333333343</v>
      </c>
      <c r="F307" s="269">
        <v>274.91666666666674</v>
      </c>
      <c r="G307" s="269">
        <v>270.23333333333346</v>
      </c>
      <c r="H307" s="269">
        <v>286.43333333333339</v>
      </c>
      <c r="I307" s="269">
        <v>291.11666666666667</v>
      </c>
      <c r="J307" s="269">
        <v>294.53333333333336</v>
      </c>
      <c r="K307" s="268">
        <v>287.7</v>
      </c>
      <c r="L307" s="268">
        <v>279.60000000000002</v>
      </c>
      <c r="M307" s="268">
        <v>3.1329899999999999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495.9</v>
      </c>
      <c r="D308" s="269">
        <v>499.90000000000003</v>
      </c>
      <c r="E308" s="269">
        <v>491.00000000000006</v>
      </c>
      <c r="F308" s="269">
        <v>486.1</v>
      </c>
      <c r="G308" s="269">
        <v>477.20000000000005</v>
      </c>
      <c r="H308" s="269">
        <v>504.80000000000007</v>
      </c>
      <c r="I308" s="269">
        <v>513.70000000000005</v>
      </c>
      <c r="J308" s="269">
        <v>518.60000000000014</v>
      </c>
      <c r="K308" s="268">
        <v>508.8</v>
      </c>
      <c r="L308" s="268">
        <v>495</v>
      </c>
      <c r="M308" s="268">
        <v>1.64899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105.55</v>
      </c>
      <c r="D309" s="269">
        <v>105.98333333333335</v>
      </c>
      <c r="E309" s="269">
        <v>104.7166666666667</v>
      </c>
      <c r="F309" s="269">
        <v>103.88333333333335</v>
      </c>
      <c r="G309" s="269">
        <v>102.6166666666667</v>
      </c>
      <c r="H309" s="269">
        <v>106.81666666666669</v>
      </c>
      <c r="I309" s="269">
        <v>108.08333333333334</v>
      </c>
      <c r="J309" s="269">
        <v>108.91666666666669</v>
      </c>
      <c r="K309" s="268">
        <v>107.25</v>
      </c>
      <c r="L309" s="268">
        <v>105.15</v>
      </c>
      <c r="M309" s="268">
        <v>49.393039999999999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71.95</v>
      </c>
      <c r="D310" s="269">
        <v>72</v>
      </c>
      <c r="E310" s="269">
        <v>71.400000000000006</v>
      </c>
      <c r="F310" s="269">
        <v>70.850000000000009</v>
      </c>
      <c r="G310" s="269">
        <v>70.250000000000014</v>
      </c>
      <c r="H310" s="269">
        <v>72.55</v>
      </c>
      <c r="I310" s="269">
        <v>73.149999999999991</v>
      </c>
      <c r="J310" s="269">
        <v>73.699999999999989</v>
      </c>
      <c r="K310" s="268">
        <v>72.599999999999994</v>
      </c>
      <c r="L310" s="268">
        <v>71.45</v>
      </c>
      <c r="M310" s="268">
        <v>20.329180000000001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522.29999999999995</v>
      </c>
      <c r="D311" s="269">
        <v>523.0333333333333</v>
      </c>
      <c r="E311" s="269">
        <v>520.26666666666665</v>
      </c>
      <c r="F311" s="269">
        <v>518.23333333333335</v>
      </c>
      <c r="G311" s="269">
        <v>515.4666666666667</v>
      </c>
      <c r="H311" s="269">
        <v>525.06666666666661</v>
      </c>
      <c r="I311" s="269">
        <v>527.83333333333326</v>
      </c>
      <c r="J311" s="269">
        <v>529.86666666666656</v>
      </c>
      <c r="K311" s="268">
        <v>525.79999999999995</v>
      </c>
      <c r="L311" s="268">
        <v>521</v>
      </c>
      <c r="M311" s="268">
        <v>4.8783700000000003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8927.65</v>
      </c>
      <c r="D312" s="269">
        <v>8947.9833333333318</v>
      </c>
      <c r="E312" s="269">
        <v>8883.6666666666642</v>
      </c>
      <c r="F312" s="269">
        <v>8839.6833333333325</v>
      </c>
      <c r="G312" s="269">
        <v>8775.366666666665</v>
      </c>
      <c r="H312" s="269">
        <v>8991.9666666666635</v>
      </c>
      <c r="I312" s="269">
        <v>9056.2833333333328</v>
      </c>
      <c r="J312" s="269">
        <v>9100.2666666666628</v>
      </c>
      <c r="K312" s="268">
        <v>9012.2999999999993</v>
      </c>
      <c r="L312" s="268">
        <v>8904</v>
      </c>
      <c r="M312" s="268">
        <v>3.8364099999999999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1936.1</v>
      </c>
      <c r="D313" s="269">
        <v>1939.7333333333336</v>
      </c>
      <c r="E313" s="269">
        <v>1905.5166666666671</v>
      </c>
      <c r="F313" s="269">
        <v>1874.9333333333336</v>
      </c>
      <c r="G313" s="269">
        <v>1840.7166666666672</v>
      </c>
      <c r="H313" s="269">
        <v>1970.3166666666671</v>
      </c>
      <c r="I313" s="269">
        <v>2004.5333333333333</v>
      </c>
      <c r="J313" s="269">
        <v>2035.116666666667</v>
      </c>
      <c r="K313" s="268">
        <v>1973.95</v>
      </c>
      <c r="L313" s="268">
        <v>1909.15</v>
      </c>
      <c r="M313" s="268">
        <v>2.3234599999999999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786.95</v>
      </c>
      <c r="D314" s="269">
        <v>791.9666666666667</v>
      </c>
      <c r="E314" s="269">
        <v>778.98333333333335</v>
      </c>
      <c r="F314" s="269">
        <v>771.01666666666665</v>
      </c>
      <c r="G314" s="269">
        <v>758.0333333333333</v>
      </c>
      <c r="H314" s="269">
        <v>799.93333333333339</v>
      </c>
      <c r="I314" s="269">
        <v>812.91666666666674</v>
      </c>
      <c r="J314" s="269">
        <v>820.88333333333344</v>
      </c>
      <c r="K314" s="268">
        <v>804.95</v>
      </c>
      <c r="L314" s="268">
        <v>784</v>
      </c>
      <c r="M314" s="268">
        <v>6.0396099999999997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422.25</v>
      </c>
      <c r="D315" s="269">
        <v>420.81666666666666</v>
      </c>
      <c r="E315" s="269">
        <v>414.63333333333333</v>
      </c>
      <c r="F315" s="269">
        <v>407.01666666666665</v>
      </c>
      <c r="G315" s="269">
        <v>400.83333333333331</v>
      </c>
      <c r="H315" s="269">
        <v>428.43333333333334</v>
      </c>
      <c r="I315" s="269">
        <v>434.61666666666662</v>
      </c>
      <c r="J315" s="269">
        <v>442.23333333333335</v>
      </c>
      <c r="K315" s="268">
        <v>427</v>
      </c>
      <c r="L315" s="268">
        <v>413.2</v>
      </c>
      <c r="M315" s="268">
        <v>28.02046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428.9</v>
      </c>
      <c r="D316" s="269">
        <v>427.40000000000003</v>
      </c>
      <c r="E316" s="269">
        <v>417.00000000000006</v>
      </c>
      <c r="F316" s="269">
        <v>405.1</v>
      </c>
      <c r="G316" s="269">
        <v>394.70000000000005</v>
      </c>
      <c r="H316" s="269">
        <v>439.30000000000007</v>
      </c>
      <c r="I316" s="269">
        <v>449.70000000000005</v>
      </c>
      <c r="J316" s="269">
        <v>461.60000000000008</v>
      </c>
      <c r="K316" s="268">
        <v>437.8</v>
      </c>
      <c r="L316" s="268">
        <v>415.5</v>
      </c>
      <c r="M316" s="268">
        <v>31.620909999999999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720.4</v>
      </c>
      <c r="D317" s="269">
        <v>738.4666666666667</v>
      </c>
      <c r="E317" s="269">
        <v>699.93333333333339</v>
      </c>
      <c r="F317" s="269">
        <v>679.4666666666667</v>
      </c>
      <c r="G317" s="269">
        <v>640.93333333333339</v>
      </c>
      <c r="H317" s="269">
        <v>758.93333333333339</v>
      </c>
      <c r="I317" s="269">
        <v>797.4666666666667</v>
      </c>
      <c r="J317" s="269">
        <v>817.93333333333339</v>
      </c>
      <c r="K317" s="268">
        <v>777</v>
      </c>
      <c r="L317" s="268">
        <v>718</v>
      </c>
      <c r="M317" s="268">
        <v>3.2024300000000001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822.65</v>
      </c>
      <c r="D318" s="269">
        <v>820.73333333333323</v>
      </c>
      <c r="E318" s="269">
        <v>810.41666666666652</v>
      </c>
      <c r="F318" s="269">
        <v>798.18333333333328</v>
      </c>
      <c r="G318" s="269">
        <v>787.86666666666656</v>
      </c>
      <c r="H318" s="269">
        <v>832.96666666666647</v>
      </c>
      <c r="I318" s="269">
        <v>843.2833333333333</v>
      </c>
      <c r="J318" s="269">
        <v>855.51666666666642</v>
      </c>
      <c r="K318" s="268">
        <v>831.05</v>
      </c>
      <c r="L318" s="268">
        <v>808.5</v>
      </c>
      <c r="M318" s="268">
        <v>1.7484900000000001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1499.55</v>
      </c>
      <c r="D319" s="269">
        <v>1492.6833333333334</v>
      </c>
      <c r="E319" s="269">
        <v>1480.9166666666667</v>
      </c>
      <c r="F319" s="269">
        <v>1462.2833333333333</v>
      </c>
      <c r="G319" s="269">
        <v>1450.5166666666667</v>
      </c>
      <c r="H319" s="269">
        <v>1511.3166666666668</v>
      </c>
      <c r="I319" s="269">
        <v>1523.0833333333333</v>
      </c>
      <c r="J319" s="269">
        <v>1541.7166666666669</v>
      </c>
      <c r="K319" s="268">
        <v>1504.45</v>
      </c>
      <c r="L319" s="268">
        <v>1474.05</v>
      </c>
      <c r="M319" s="268">
        <v>2.3287200000000001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3392.45</v>
      </c>
      <c r="D320" s="269">
        <v>3376.7333333333336</v>
      </c>
      <c r="E320" s="269">
        <v>3344.7166666666672</v>
      </c>
      <c r="F320" s="269">
        <v>3296.9833333333336</v>
      </c>
      <c r="G320" s="269">
        <v>3264.9666666666672</v>
      </c>
      <c r="H320" s="269">
        <v>3424.4666666666672</v>
      </c>
      <c r="I320" s="269">
        <v>3456.4833333333336</v>
      </c>
      <c r="J320" s="269">
        <v>3504.2166666666672</v>
      </c>
      <c r="K320" s="268">
        <v>3408.75</v>
      </c>
      <c r="L320" s="268">
        <v>3329</v>
      </c>
      <c r="M320" s="268">
        <v>6.9638799999999996</v>
      </c>
      <c r="N320" s="1"/>
      <c r="O320" s="1"/>
    </row>
    <row r="321" spans="1:15" ht="12.75" customHeight="1">
      <c r="A321" s="30">
        <v>311</v>
      </c>
      <c r="B321" s="278" t="s">
        <v>891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771.55</v>
      </c>
      <c r="D322" s="269">
        <v>773.83333333333337</v>
      </c>
      <c r="E322" s="269">
        <v>765.7166666666667</v>
      </c>
      <c r="F322" s="269">
        <v>759.88333333333333</v>
      </c>
      <c r="G322" s="269">
        <v>751.76666666666665</v>
      </c>
      <c r="H322" s="269">
        <v>779.66666666666674</v>
      </c>
      <c r="I322" s="269">
        <v>787.7833333333333</v>
      </c>
      <c r="J322" s="269">
        <v>793.61666666666679</v>
      </c>
      <c r="K322" s="268">
        <v>781.95</v>
      </c>
      <c r="L322" s="268">
        <v>768</v>
      </c>
      <c r="M322" s="268">
        <v>1.09877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2160.6</v>
      </c>
      <c r="D323" s="269">
        <v>2160.2000000000003</v>
      </c>
      <c r="E323" s="269">
        <v>2141.5500000000006</v>
      </c>
      <c r="F323" s="269">
        <v>2122.5000000000005</v>
      </c>
      <c r="G323" s="269">
        <v>2103.8500000000008</v>
      </c>
      <c r="H323" s="269">
        <v>2179.2500000000005</v>
      </c>
      <c r="I323" s="269">
        <v>2197.9</v>
      </c>
      <c r="J323" s="269">
        <v>2216.9500000000003</v>
      </c>
      <c r="K323" s="268">
        <v>2178.85</v>
      </c>
      <c r="L323" s="268">
        <v>2141.15</v>
      </c>
      <c r="M323" s="268">
        <v>5.3809899999999997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1269.8499999999999</v>
      </c>
      <c r="D324" s="269">
        <v>1272.0833333333333</v>
      </c>
      <c r="E324" s="269">
        <v>1264.2666666666664</v>
      </c>
      <c r="F324" s="269">
        <v>1258.6833333333332</v>
      </c>
      <c r="G324" s="269">
        <v>1250.8666666666663</v>
      </c>
      <c r="H324" s="269">
        <v>1277.6666666666665</v>
      </c>
      <c r="I324" s="269">
        <v>1285.4833333333336</v>
      </c>
      <c r="J324" s="269">
        <v>1291.0666666666666</v>
      </c>
      <c r="K324" s="268">
        <v>1279.9000000000001</v>
      </c>
      <c r="L324" s="268">
        <v>1266.5</v>
      </c>
      <c r="M324" s="268">
        <v>2.5494300000000001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1046.1500000000001</v>
      </c>
      <c r="D325" s="269">
        <v>1049.5333333333335</v>
      </c>
      <c r="E325" s="269">
        <v>1039.5666666666671</v>
      </c>
      <c r="F325" s="269">
        <v>1032.9833333333336</v>
      </c>
      <c r="G325" s="269">
        <v>1023.0166666666671</v>
      </c>
      <c r="H325" s="269">
        <v>1056.116666666667</v>
      </c>
      <c r="I325" s="269">
        <v>1066.0833333333337</v>
      </c>
      <c r="J325" s="269">
        <v>1072.666666666667</v>
      </c>
      <c r="K325" s="268">
        <v>1059.5</v>
      </c>
      <c r="L325" s="268">
        <v>1042.95</v>
      </c>
      <c r="M325" s="268">
        <v>3.9936600000000002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602.54999999999995</v>
      </c>
      <c r="D326" s="269">
        <v>604.81666666666661</v>
      </c>
      <c r="E326" s="269">
        <v>597.63333333333321</v>
      </c>
      <c r="F326" s="269">
        <v>592.71666666666658</v>
      </c>
      <c r="G326" s="269">
        <v>585.53333333333319</v>
      </c>
      <c r="H326" s="269">
        <v>609.73333333333323</v>
      </c>
      <c r="I326" s="269">
        <v>616.91666666666663</v>
      </c>
      <c r="J326" s="269">
        <v>621.83333333333326</v>
      </c>
      <c r="K326" s="268">
        <v>612</v>
      </c>
      <c r="L326" s="268">
        <v>599.9</v>
      </c>
      <c r="M326" s="268">
        <v>3.3470200000000001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36.1</v>
      </c>
      <c r="D327" s="269">
        <v>36.183333333333337</v>
      </c>
      <c r="E327" s="269">
        <v>35.766666666666673</v>
      </c>
      <c r="F327" s="269">
        <v>35.433333333333337</v>
      </c>
      <c r="G327" s="269">
        <v>35.016666666666673</v>
      </c>
      <c r="H327" s="269">
        <v>36.516666666666673</v>
      </c>
      <c r="I327" s="269">
        <v>36.93333333333333</v>
      </c>
      <c r="J327" s="269">
        <v>37.266666666666673</v>
      </c>
      <c r="K327" s="268">
        <v>36.6</v>
      </c>
      <c r="L327" s="268">
        <v>35.85</v>
      </c>
      <c r="M327" s="268">
        <v>26.749759999999998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74.599999999999994</v>
      </c>
      <c r="D328" s="269">
        <v>74.733333333333334</v>
      </c>
      <c r="E328" s="269">
        <v>73.966666666666669</v>
      </c>
      <c r="F328" s="269">
        <v>73.333333333333329</v>
      </c>
      <c r="G328" s="269">
        <v>72.566666666666663</v>
      </c>
      <c r="H328" s="269">
        <v>75.366666666666674</v>
      </c>
      <c r="I328" s="269">
        <v>76.133333333333354</v>
      </c>
      <c r="J328" s="269">
        <v>76.76666666666668</v>
      </c>
      <c r="K328" s="268">
        <v>75.5</v>
      </c>
      <c r="L328" s="268">
        <v>74.099999999999994</v>
      </c>
      <c r="M328" s="268">
        <v>34.343319999999999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642.5</v>
      </c>
      <c r="D329" s="269">
        <v>644.0333333333333</v>
      </c>
      <c r="E329" s="269">
        <v>634.06666666666661</v>
      </c>
      <c r="F329" s="269">
        <v>625.63333333333333</v>
      </c>
      <c r="G329" s="269">
        <v>615.66666666666663</v>
      </c>
      <c r="H329" s="269">
        <v>652.46666666666658</v>
      </c>
      <c r="I329" s="269">
        <v>662.43333333333328</v>
      </c>
      <c r="J329" s="269">
        <v>670.86666666666656</v>
      </c>
      <c r="K329" s="268">
        <v>654</v>
      </c>
      <c r="L329" s="268">
        <v>635.6</v>
      </c>
      <c r="M329" s="268">
        <v>2.10866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36.950000000000003</v>
      </c>
      <c r="D330" s="269">
        <v>37.166666666666664</v>
      </c>
      <c r="E330" s="269">
        <v>36.633333333333326</v>
      </c>
      <c r="F330" s="269">
        <v>36.316666666666663</v>
      </c>
      <c r="G330" s="269">
        <v>35.783333333333324</v>
      </c>
      <c r="H330" s="269">
        <v>37.483333333333327</v>
      </c>
      <c r="I330" s="269">
        <v>38.016666666666673</v>
      </c>
      <c r="J330" s="269">
        <v>38.333333333333329</v>
      </c>
      <c r="K330" s="268">
        <v>37.700000000000003</v>
      </c>
      <c r="L330" s="268">
        <v>36.85</v>
      </c>
      <c r="M330" s="268">
        <v>112.67950999999999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78.150000000000006</v>
      </c>
      <c r="D331" s="269">
        <v>78.483333333333334</v>
      </c>
      <c r="E331" s="269">
        <v>77.366666666666674</v>
      </c>
      <c r="F331" s="269">
        <v>76.583333333333343</v>
      </c>
      <c r="G331" s="269">
        <v>75.466666666666683</v>
      </c>
      <c r="H331" s="269">
        <v>79.266666666666666</v>
      </c>
      <c r="I331" s="269">
        <v>80.383333333333312</v>
      </c>
      <c r="J331" s="269">
        <v>81.166666666666657</v>
      </c>
      <c r="K331" s="268">
        <v>79.599999999999994</v>
      </c>
      <c r="L331" s="268">
        <v>77.7</v>
      </c>
      <c r="M331" s="268">
        <v>19.742830000000001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126.5</v>
      </c>
      <c r="D332" s="269">
        <v>125.93333333333334</v>
      </c>
      <c r="E332" s="269">
        <v>125.06666666666668</v>
      </c>
      <c r="F332" s="269">
        <v>123.63333333333334</v>
      </c>
      <c r="G332" s="269">
        <v>122.76666666666668</v>
      </c>
      <c r="H332" s="269">
        <v>127.36666666666667</v>
      </c>
      <c r="I332" s="269">
        <v>128.23333333333335</v>
      </c>
      <c r="J332" s="269">
        <v>129.66666666666669</v>
      </c>
      <c r="K332" s="268">
        <v>126.8</v>
      </c>
      <c r="L332" s="268">
        <v>124.5</v>
      </c>
      <c r="M332" s="268">
        <v>85.902510000000007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286.8</v>
      </c>
      <c r="D333" s="269">
        <v>289.25</v>
      </c>
      <c r="E333" s="269">
        <v>283.60000000000002</v>
      </c>
      <c r="F333" s="269">
        <v>280.40000000000003</v>
      </c>
      <c r="G333" s="269">
        <v>274.75000000000006</v>
      </c>
      <c r="H333" s="269">
        <v>292.45</v>
      </c>
      <c r="I333" s="269">
        <v>298.09999999999997</v>
      </c>
      <c r="J333" s="269">
        <v>301.29999999999995</v>
      </c>
      <c r="K333" s="268">
        <v>294.89999999999998</v>
      </c>
      <c r="L333" s="268">
        <v>286.05</v>
      </c>
      <c r="M333" s="268">
        <v>9.0591100000000004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166.4</v>
      </c>
      <c r="D334" s="269">
        <v>166.66666666666666</v>
      </c>
      <c r="E334" s="269">
        <v>165.23333333333332</v>
      </c>
      <c r="F334" s="269">
        <v>164.06666666666666</v>
      </c>
      <c r="G334" s="269">
        <v>162.63333333333333</v>
      </c>
      <c r="H334" s="269">
        <v>167.83333333333331</v>
      </c>
      <c r="I334" s="269">
        <v>169.26666666666665</v>
      </c>
      <c r="J334" s="269">
        <v>170.43333333333331</v>
      </c>
      <c r="K334" s="268">
        <v>168.1</v>
      </c>
      <c r="L334" s="268">
        <v>165.5</v>
      </c>
      <c r="M334" s="268">
        <v>154.69466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708.7</v>
      </c>
      <c r="D335" s="269">
        <v>707.45000000000016</v>
      </c>
      <c r="E335" s="269">
        <v>699.3000000000003</v>
      </c>
      <c r="F335" s="269">
        <v>689.90000000000009</v>
      </c>
      <c r="G335" s="269">
        <v>681.75000000000023</v>
      </c>
      <c r="H335" s="269">
        <v>716.85000000000036</v>
      </c>
      <c r="I335" s="269">
        <v>725.00000000000023</v>
      </c>
      <c r="J335" s="269">
        <v>734.40000000000043</v>
      </c>
      <c r="K335" s="268">
        <v>715.6</v>
      </c>
      <c r="L335" s="268">
        <v>698.05</v>
      </c>
      <c r="M335" s="268">
        <v>1.3311299999999999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81.25</v>
      </c>
      <c r="D336" s="269">
        <v>81.05</v>
      </c>
      <c r="E336" s="269">
        <v>80.699999999999989</v>
      </c>
      <c r="F336" s="269">
        <v>80.149999999999991</v>
      </c>
      <c r="G336" s="269">
        <v>79.799999999999983</v>
      </c>
      <c r="H336" s="269">
        <v>81.599999999999994</v>
      </c>
      <c r="I336" s="269">
        <v>81.949999999999989</v>
      </c>
      <c r="J336" s="269">
        <v>82.5</v>
      </c>
      <c r="K336" s="268">
        <v>81.400000000000006</v>
      </c>
      <c r="L336" s="268">
        <v>80.5</v>
      </c>
      <c r="M336" s="268">
        <v>109.23381000000001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4662.25</v>
      </c>
      <c r="D337" s="269">
        <v>4574.4000000000005</v>
      </c>
      <c r="E337" s="269">
        <v>4468.8000000000011</v>
      </c>
      <c r="F337" s="269">
        <v>4275.3500000000004</v>
      </c>
      <c r="G337" s="269">
        <v>4169.7500000000009</v>
      </c>
      <c r="H337" s="269">
        <v>4767.8500000000013</v>
      </c>
      <c r="I337" s="269">
        <v>4873.4500000000016</v>
      </c>
      <c r="J337" s="269">
        <v>5066.9000000000015</v>
      </c>
      <c r="K337" s="268">
        <v>4680</v>
      </c>
      <c r="L337" s="268">
        <v>4380.95</v>
      </c>
      <c r="M337" s="268">
        <v>6.1608200000000002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770.6</v>
      </c>
      <c r="D338" s="269">
        <v>768.19999999999993</v>
      </c>
      <c r="E338" s="269">
        <v>747.39999999999986</v>
      </c>
      <c r="F338" s="269">
        <v>724.19999999999993</v>
      </c>
      <c r="G338" s="269">
        <v>703.39999999999986</v>
      </c>
      <c r="H338" s="269">
        <v>791.39999999999986</v>
      </c>
      <c r="I338" s="269">
        <v>812.19999999999982</v>
      </c>
      <c r="J338" s="269">
        <v>835.39999999999986</v>
      </c>
      <c r="K338" s="268">
        <v>789</v>
      </c>
      <c r="L338" s="268">
        <v>745</v>
      </c>
      <c r="M338" s="268">
        <v>71.024540000000002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18968.2</v>
      </c>
      <c r="D339" s="269">
        <v>19006.083333333332</v>
      </c>
      <c r="E339" s="269">
        <v>18852.216666666664</v>
      </c>
      <c r="F339" s="269">
        <v>18736.23333333333</v>
      </c>
      <c r="G339" s="269">
        <v>18582.366666666661</v>
      </c>
      <c r="H339" s="269">
        <v>19122.066666666666</v>
      </c>
      <c r="I339" s="269">
        <v>19275.933333333334</v>
      </c>
      <c r="J339" s="269">
        <v>19391.916666666668</v>
      </c>
      <c r="K339" s="268">
        <v>19159.95</v>
      </c>
      <c r="L339" s="268">
        <v>18890.099999999999</v>
      </c>
      <c r="M339" s="268">
        <v>0.43559999999999999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73.900000000000006</v>
      </c>
      <c r="D340" s="269">
        <v>74.316666666666663</v>
      </c>
      <c r="E340" s="269">
        <v>73.133333333333326</v>
      </c>
      <c r="F340" s="269">
        <v>72.36666666666666</v>
      </c>
      <c r="G340" s="269">
        <v>71.183333333333323</v>
      </c>
      <c r="H340" s="269">
        <v>75.083333333333329</v>
      </c>
      <c r="I340" s="269">
        <v>76.266666666666666</v>
      </c>
      <c r="J340" s="269">
        <v>77.033333333333331</v>
      </c>
      <c r="K340" s="268">
        <v>75.5</v>
      </c>
      <c r="L340" s="268">
        <v>73.55</v>
      </c>
      <c r="M340" s="268">
        <v>8.5527499999999996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297.64999999999998</v>
      </c>
      <c r="D341" s="269">
        <v>297.65000000000003</v>
      </c>
      <c r="E341" s="269">
        <v>295.30000000000007</v>
      </c>
      <c r="F341" s="269">
        <v>292.95000000000005</v>
      </c>
      <c r="G341" s="269">
        <v>290.60000000000008</v>
      </c>
      <c r="H341" s="269">
        <v>300.00000000000006</v>
      </c>
      <c r="I341" s="269">
        <v>302.35000000000008</v>
      </c>
      <c r="J341" s="269">
        <v>304.70000000000005</v>
      </c>
      <c r="K341" s="268">
        <v>300</v>
      </c>
      <c r="L341" s="268">
        <v>295.3</v>
      </c>
      <c r="M341" s="268">
        <v>2.8208700000000002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382.1</v>
      </c>
      <c r="D342" s="269">
        <v>381.86666666666662</v>
      </c>
      <c r="E342" s="269">
        <v>377.73333333333323</v>
      </c>
      <c r="F342" s="269">
        <v>373.36666666666662</v>
      </c>
      <c r="G342" s="269">
        <v>369.23333333333323</v>
      </c>
      <c r="H342" s="269">
        <v>386.23333333333323</v>
      </c>
      <c r="I342" s="269">
        <v>390.36666666666656</v>
      </c>
      <c r="J342" s="269">
        <v>394.73333333333323</v>
      </c>
      <c r="K342" s="268">
        <v>386</v>
      </c>
      <c r="L342" s="268">
        <v>377.5</v>
      </c>
      <c r="M342" s="268">
        <v>7.37216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1059.0999999999999</v>
      </c>
      <c r="D343" s="269">
        <v>1049.6833333333332</v>
      </c>
      <c r="E343" s="269">
        <v>1031.5666666666664</v>
      </c>
      <c r="F343" s="269">
        <v>1004.0333333333332</v>
      </c>
      <c r="G343" s="269">
        <v>985.9166666666664</v>
      </c>
      <c r="H343" s="269">
        <v>1077.2166666666662</v>
      </c>
      <c r="I343" s="269">
        <v>1095.333333333333</v>
      </c>
      <c r="J343" s="269">
        <v>1122.8666666666663</v>
      </c>
      <c r="K343" s="268">
        <v>1067.8</v>
      </c>
      <c r="L343" s="268">
        <v>1022.15</v>
      </c>
      <c r="M343" s="268">
        <v>18.142430000000001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134</v>
      </c>
      <c r="D344" s="269">
        <v>134.33333333333334</v>
      </c>
      <c r="E344" s="269">
        <v>133.26666666666668</v>
      </c>
      <c r="F344" s="269">
        <v>132.53333333333333</v>
      </c>
      <c r="G344" s="269">
        <v>131.46666666666667</v>
      </c>
      <c r="H344" s="269">
        <v>135.06666666666669</v>
      </c>
      <c r="I344" s="269">
        <v>136.13333333333335</v>
      </c>
      <c r="J344" s="269">
        <v>136.8666666666667</v>
      </c>
      <c r="K344" s="268">
        <v>135.4</v>
      </c>
      <c r="L344" s="268">
        <v>133.6</v>
      </c>
      <c r="M344" s="268">
        <v>135.00201999999999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196.2</v>
      </c>
      <c r="D345" s="269">
        <v>195.94999999999996</v>
      </c>
      <c r="E345" s="269">
        <v>194.44999999999993</v>
      </c>
      <c r="F345" s="269">
        <v>192.69999999999996</v>
      </c>
      <c r="G345" s="269">
        <v>191.19999999999993</v>
      </c>
      <c r="H345" s="269">
        <v>197.69999999999993</v>
      </c>
      <c r="I345" s="269">
        <v>199.2</v>
      </c>
      <c r="J345" s="269">
        <v>200.94999999999993</v>
      </c>
      <c r="K345" s="268">
        <v>197.45</v>
      </c>
      <c r="L345" s="268">
        <v>194.2</v>
      </c>
      <c r="M345" s="268">
        <v>13.022679999999999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736.65</v>
      </c>
      <c r="D346" s="269">
        <v>736.55000000000007</v>
      </c>
      <c r="E346" s="269">
        <v>725.10000000000014</v>
      </c>
      <c r="F346" s="269">
        <v>713.55000000000007</v>
      </c>
      <c r="G346" s="269">
        <v>702.10000000000014</v>
      </c>
      <c r="H346" s="269">
        <v>748.10000000000014</v>
      </c>
      <c r="I346" s="269">
        <v>759.55000000000018</v>
      </c>
      <c r="J346" s="269">
        <v>771.10000000000014</v>
      </c>
      <c r="K346" s="268">
        <v>748</v>
      </c>
      <c r="L346" s="268">
        <v>725</v>
      </c>
      <c r="M346" s="268">
        <v>15.11858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3208.5</v>
      </c>
      <c r="D347" s="269">
        <v>3202.8333333333335</v>
      </c>
      <c r="E347" s="269">
        <v>3185.666666666667</v>
      </c>
      <c r="F347" s="269">
        <v>3162.8333333333335</v>
      </c>
      <c r="G347" s="269">
        <v>3145.666666666667</v>
      </c>
      <c r="H347" s="269">
        <v>3225.666666666667</v>
      </c>
      <c r="I347" s="269">
        <v>3242.8333333333339</v>
      </c>
      <c r="J347" s="269">
        <v>3265.666666666667</v>
      </c>
      <c r="K347" s="268">
        <v>3220</v>
      </c>
      <c r="L347" s="268">
        <v>3180</v>
      </c>
      <c r="M347" s="268">
        <v>0.84569000000000005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262.8</v>
      </c>
      <c r="D348" s="269">
        <v>261.84999999999997</v>
      </c>
      <c r="E348" s="269">
        <v>258.99999999999994</v>
      </c>
      <c r="F348" s="269">
        <v>255.2</v>
      </c>
      <c r="G348" s="269">
        <v>252.34999999999997</v>
      </c>
      <c r="H348" s="269">
        <v>265.64999999999992</v>
      </c>
      <c r="I348" s="269">
        <v>268.49999999999994</v>
      </c>
      <c r="J348" s="269">
        <v>272.2999999999999</v>
      </c>
      <c r="K348" s="268">
        <v>264.7</v>
      </c>
      <c r="L348" s="268">
        <v>258.05</v>
      </c>
      <c r="M348" s="268">
        <v>3.8248700000000002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505.05</v>
      </c>
      <c r="D349" s="269">
        <v>507.88333333333338</v>
      </c>
      <c r="E349" s="269">
        <v>497.76666666666677</v>
      </c>
      <c r="F349" s="269">
        <v>490.48333333333341</v>
      </c>
      <c r="G349" s="269">
        <v>480.36666666666679</v>
      </c>
      <c r="H349" s="269">
        <v>515.16666666666674</v>
      </c>
      <c r="I349" s="269">
        <v>525.28333333333342</v>
      </c>
      <c r="J349" s="269">
        <v>532.56666666666672</v>
      </c>
      <c r="K349" s="268">
        <v>518</v>
      </c>
      <c r="L349" s="268">
        <v>500.6</v>
      </c>
      <c r="M349" s="268">
        <v>6.8995300000000004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140.6</v>
      </c>
      <c r="D350" s="269">
        <v>140.99999999999997</v>
      </c>
      <c r="E350" s="269">
        <v>139.29999999999995</v>
      </c>
      <c r="F350" s="269">
        <v>137.99999999999997</v>
      </c>
      <c r="G350" s="269">
        <v>136.29999999999995</v>
      </c>
      <c r="H350" s="269">
        <v>142.29999999999995</v>
      </c>
      <c r="I350" s="269">
        <v>143.99999999999994</v>
      </c>
      <c r="J350" s="269">
        <v>145.29999999999995</v>
      </c>
      <c r="K350" s="268">
        <v>142.69999999999999</v>
      </c>
      <c r="L350" s="268">
        <v>139.69999999999999</v>
      </c>
      <c r="M350" s="268">
        <v>15.862270000000001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3272.2</v>
      </c>
      <c r="D351" s="269">
        <v>3275.3833333333332</v>
      </c>
      <c r="E351" s="269">
        <v>3241.7666666666664</v>
      </c>
      <c r="F351" s="269">
        <v>3211.333333333333</v>
      </c>
      <c r="G351" s="269">
        <v>3177.7166666666662</v>
      </c>
      <c r="H351" s="269">
        <v>3305.8166666666666</v>
      </c>
      <c r="I351" s="269">
        <v>3339.4333333333334</v>
      </c>
      <c r="J351" s="269">
        <v>3369.8666666666668</v>
      </c>
      <c r="K351" s="268">
        <v>3309</v>
      </c>
      <c r="L351" s="268">
        <v>3244.95</v>
      </c>
      <c r="M351" s="268">
        <v>2.4802399999999998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372.15</v>
      </c>
      <c r="D352" s="269">
        <v>372.55</v>
      </c>
      <c r="E352" s="269">
        <v>369.6</v>
      </c>
      <c r="F352" s="269">
        <v>367.05</v>
      </c>
      <c r="G352" s="269">
        <v>364.1</v>
      </c>
      <c r="H352" s="269">
        <v>375.1</v>
      </c>
      <c r="I352" s="269">
        <v>378.04999999999995</v>
      </c>
      <c r="J352" s="269">
        <v>380.6</v>
      </c>
      <c r="K352" s="268">
        <v>375.5</v>
      </c>
      <c r="L352" s="268">
        <v>370</v>
      </c>
      <c r="M352" s="268">
        <v>1.6244000000000001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294.5</v>
      </c>
      <c r="D353" s="269">
        <v>297.26666666666665</v>
      </c>
      <c r="E353" s="269">
        <v>289.23333333333329</v>
      </c>
      <c r="F353" s="269">
        <v>283.96666666666664</v>
      </c>
      <c r="G353" s="269">
        <v>275.93333333333328</v>
      </c>
      <c r="H353" s="269">
        <v>302.5333333333333</v>
      </c>
      <c r="I353" s="269">
        <v>310.56666666666661</v>
      </c>
      <c r="J353" s="269">
        <v>315.83333333333331</v>
      </c>
      <c r="K353" s="268">
        <v>305.3</v>
      </c>
      <c r="L353" s="268">
        <v>292</v>
      </c>
      <c r="M353" s="268">
        <v>8.9375099999999996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1899.7</v>
      </c>
      <c r="D354" s="269">
        <v>1904.3833333333332</v>
      </c>
      <c r="E354" s="269">
        <v>1880.3166666666664</v>
      </c>
      <c r="F354" s="269">
        <v>1860.9333333333332</v>
      </c>
      <c r="G354" s="269">
        <v>1836.8666666666663</v>
      </c>
      <c r="H354" s="269">
        <v>1923.7666666666664</v>
      </c>
      <c r="I354" s="269">
        <v>1947.833333333333</v>
      </c>
      <c r="J354" s="269">
        <v>1967.2166666666665</v>
      </c>
      <c r="K354" s="268">
        <v>1928.45</v>
      </c>
      <c r="L354" s="268">
        <v>1885</v>
      </c>
      <c r="M354" s="268">
        <v>17.192450000000001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49079.9</v>
      </c>
      <c r="D355" s="269">
        <v>49202.783333333333</v>
      </c>
      <c r="E355" s="269">
        <v>48763.766666666663</v>
      </c>
      <c r="F355" s="269">
        <v>48447.633333333331</v>
      </c>
      <c r="G355" s="269">
        <v>48008.616666666661</v>
      </c>
      <c r="H355" s="269">
        <v>49518.916666666664</v>
      </c>
      <c r="I355" s="269">
        <v>49957.933333333342</v>
      </c>
      <c r="J355" s="269">
        <v>50274.066666666666</v>
      </c>
      <c r="K355" s="268">
        <v>49641.8</v>
      </c>
      <c r="L355" s="268">
        <v>48886.65</v>
      </c>
      <c r="M355" s="268">
        <v>0.19794999999999999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3421.9</v>
      </c>
      <c r="D356" s="269">
        <v>3435.4666666666667</v>
      </c>
      <c r="E356" s="269">
        <v>3392.4333333333334</v>
      </c>
      <c r="F356" s="269">
        <v>3362.9666666666667</v>
      </c>
      <c r="G356" s="269">
        <v>3319.9333333333334</v>
      </c>
      <c r="H356" s="269">
        <v>3464.9333333333334</v>
      </c>
      <c r="I356" s="269">
        <v>3507.9666666666672</v>
      </c>
      <c r="J356" s="269">
        <v>3537.4333333333334</v>
      </c>
      <c r="K356" s="268">
        <v>3478.5</v>
      </c>
      <c r="L356" s="268">
        <v>3406</v>
      </c>
      <c r="M356" s="268">
        <v>3.3425699999999998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218.75</v>
      </c>
      <c r="D357" s="269">
        <v>218.35</v>
      </c>
      <c r="E357" s="269">
        <v>217.45</v>
      </c>
      <c r="F357" s="269">
        <v>216.15</v>
      </c>
      <c r="G357" s="269">
        <v>215.25</v>
      </c>
      <c r="H357" s="269">
        <v>219.64999999999998</v>
      </c>
      <c r="I357" s="269">
        <v>220.55</v>
      </c>
      <c r="J357" s="269">
        <v>221.84999999999997</v>
      </c>
      <c r="K357" s="268">
        <v>219.25</v>
      </c>
      <c r="L357" s="268">
        <v>217.05</v>
      </c>
      <c r="M357" s="268">
        <v>4.9337499999999999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4308.8999999999996</v>
      </c>
      <c r="D358" s="269">
        <v>4324.2833333333328</v>
      </c>
      <c r="E358" s="269">
        <v>4286.6166666666659</v>
      </c>
      <c r="F358" s="269">
        <v>4264.333333333333</v>
      </c>
      <c r="G358" s="269">
        <v>4226.6666666666661</v>
      </c>
      <c r="H358" s="269">
        <v>4346.5666666666657</v>
      </c>
      <c r="I358" s="269">
        <v>4384.2333333333336</v>
      </c>
      <c r="J358" s="269">
        <v>4406.5166666666655</v>
      </c>
      <c r="K358" s="268">
        <v>4361.95</v>
      </c>
      <c r="L358" s="268">
        <v>4302</v>
      </c>
      <c r="M358" s="268">
        <v>0.10145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1410.55</v>
      </c>
      <c r="D359" s="269">
        <v>1405.1833333333334</v>
      </c>
      <c r="E359" s="269">
        <v>1389.3666666666668</v>
      </c>
      <c r="F359" s="269">
        <v>1368.1833333333334</v>
      </c>
      <c r="G359" s="269">
        <v>1352.3666666666668</v>
      </c>
      <c r="H359" s="269">
        <v>1426.3666666666668</v>
      </c>
      <c r="I359" s="269">
        <v>1442.1833333333334</v>
      </c>
      <c r="J359" s="269">
        <v>1463.3666666666668</v>
      </c>
      <c r="K359" s="268">
        <v>1421</v>
      </c>
      <c r="L359" s="268">
        <v>1384</v>
      </c>
      <c r="M359" s="268">
        <v>1.6345000000000001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2857.6</v>
      </c>
      <c r="D360" s="269">
        <v>2860.5166666666664</v>
      </c>
      <c r="E360" s="269">
        <v>2842.083333333333</v>
      </c>
      <c r="F360" s="269">
        <v>2826.5666666666666</v>
      </c>
      <c r="G360" s="269">
        <v>2808.1333333333332</v>
      </c>
      <c r="H360" s="269">
        <v>2876.0333333333328</v>
      </c>
      <c r="I360" s="269">
        <v>2894.4666666666662</v>
      </c>
      <c r="J360" s="269">
        <v>2909.9833333333327</v>
      </c>
      <c r="K360" s="268">
        <v>2878.95</v>
      </c>
      <c r="L360" s="268">
        <v>2845</v>
      </c>
      <c r="M360" s="268">
        <v>1.6531400000000001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1019.15</v>
      </c>
      <c r="D361" s="269">
        <v>1021.9833333333332</v>
      </c>
      <c r="E361" s="269">
        <v>1011.2166666666665</v>
      </c>
      <c r="F361" s="269">
        <v>1003.2833333333332</v>
      </c>
      <c r="G361" s="269">
        <v>992.51666666666642</v>
      </c>
      <c r="H361" s="269">
        <v>1029.9166666666665</v>
      </c>
      <c r="I361" s="269">
        <v>1040.6833333333332</v>
      </c>
      <c r="J361" s="269">
        <v>1048.6166666666666</v>
      </c>
      <c r="K361" s="268">
        <v>1032.75</v>
      </c>
      <c r="L361" s="268">
        <v>1014.05</v>
      </c>
      <c r="M361" s="268">
        <v>7.6474099999999998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878.9</v>
      </c>
      <c r="D362" s="269">
        <v>877.03333333333342</v>
      </c>
      <c r="E362" s="269">
        <v>869.31666666666683</v>
      </c>
      <c r="F362" s="269">
        <v>859.73333333333346</v>
      </c>
      <c r="G362" s="269">
        <v>852.01666666666688</v>
      </c>
      <c r="H362" s="269">
        <v>886.61666666666679</v>
      </c>
      <c r="I362" s="269">
        <v>894.33333333333326</v>
      </c>
      <c r="J362" s="269">
        <v>903.91666666666674</v>
      </c>
      <c r="K362" s="268">
        <v>884.75</v>
      </c>
      <c r="L362" s="268">
        <v>867.45</v>
      </c>
      <c r="M362" s="268">
        <v>0.14449000000000001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2549.6999999999998</v>
      </c>
      <c r="D363" s="269">
        <v>2547.8333333333335</v>
      </c>
      <c r="E363" s="269">
        <v>2531.666666666667</v>
      </c>
      <c r="F363" s="269">
        <v>2513.6333333333337</v>
      </c>
      <c r="G363" s="269">
        <v>2497.4666666666672</v>
      </c>
      <c r="H363" s="269">
        <v>2565.8666666666668</v>
      </c>
      <c r="I363" s="269">
        <v>2582.0333333333338</v>
      </c>
      <c r="J363" s="269">
        <v>2600.0666666666666</v>
      </c>
      <c r="K363" s="268">
        <v>2564</v>
      </c>
      <c r="L363" s="268">
        <v>2529.8000000000002</v>
      </c>
      <c r="M363" s="268">
        <v>1.2831999999999999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2190.3000000000002</v>
      </c>
      <c r="D364" s="269">
        <v>2197.3333333333335</v>
      </c>
      <c r="E364" s="269">
        <v>2178.666666666667</v>
      </c>
      <c r="F364" s="269">
        <v>2167.0333333333333</v>
      </c>
      <c r="G364" s="269">
        <v>2148.3666666666668</v>
      </c>
      <c r="H364" s="269">
        <v>2208.9666666666672</v>
      </c>
      <c r="I364" s="269">
        <v>2227.6333333333341</v>
      </c>
      <c r="J364" s="269">
        <v>2239.2666666666673</v>
      </c>
      <c r="K364" s="268">
        <v>2216</v>
      </c>
      <c r="L364" s="268">
        <v>2185.6999999999998</v>
      </c>
      <c r="M364" s="268">
        <v>0.94789999999999996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303.25</v>
      </c>
      <c r="D365" s="269">
        <v>305.16666666666669</v>
      </c>
      <c r="E365" s="269">
        <v>299.93333333333339</v>
      </c>
      <c r="F365" s="269">
        <v>296.61666666666673</v>
      </c>
      <c r="G365" s="269">
        <v>291.38333333333344</v>
      </c>
      <c r="H365" s="269">
        <v>308.48333333333335</v>
      </c>
      <c r="I365" s="269">
        <v>313.71666666666658</v>
      </c>
      <c r="J365" s="269">
        <v>317.0333333333333</v>
      </c>
      <c r="K365" s="268">
        <v>310.39999999999998</v>
      </c>
      <c r="L365" s="268">
        <v>301.85000000000002</v>
      </c>
      <c r="M365" s="268">
        <v>28.330660000000002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115.6</v>
      </c>
      <c r="D366" s="269">
        <v>116</v>
      </c>
      <c r="E366" s="269">
        <v>114.45</v>
      </c>
      <c r="F366" s="269">
        <v>113.3</v>
      </c>
      <c r="G366" s="269">
        <v>111.75</v>
      </c>
      <c r="H366" s="269">
        <v>117.15</v>
      </c>
      <c r="I366" s="269">
        <v>118.70000000000002</v>
      </c>
      <c r="J366" s="269">
        <v>119.85000000000001</v>
      </c>
      <c r="K366" s="268">
        <v>117.55</v>
      </c>
      <c r="L366" s="268">
        <v>114.85</v>
      </c>
      <c r="M366" s="268">
        <v>49.608580000000003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223.95</v>
      </c>
      <c r="D367" s="269">
        <v>223.61666666666665</v>
      </c>
      <c r="E367" s="269">
        <v>222.5333333333333</v>
      </c>
      <c r="F367" s="269">
        <v>221.11666666666665</v>
      </c>
      <c r="G367" s="269">
        <v>220.0333333333333</v>
      </c>
      <c r="H367" s="269">
        <v>225.0333333333333</v>
      </c>
      <c r="I367" s="269">
        <v>226.11666666666662</v>
      </c>
      <c r="J367" s="269">
        <v>227.5333333333333</v>
      </c>
      <c r="K367" s="268">
        <v>224.7</v>
      </c>
      <c r="L367" s="268">
        <v>222.2</v>
      </c>
      <c r="M367" s="268">
        <v>65.841899999999995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415.3</v>
      </c>
      <c r="D368" s="269">
        <v>418.23333333333329</v>
      </c>
      <c r="E368" s="269">
        <v>409.46666666666658</v>
      </c>
      <c r="F368" s="269">
        <v>403.63333333333327</v>
      </c>
      <c r="G368" s="269">
        <v>394.86666666666656</v>
      </c>
      <c r="H368" s="269">
        <v>424.06666666666661</v>
      </c>
      <c r="I368" s="269">
        <v>432.83333333333337</v>
      </c>
      <c r="J368" s="269">
        <v>438.66666666666663</v>
      </c>
      <c r="K368" s="268">
        <v>427</v>
      </c>
      <c r="L368" s="268">
        <v>412.4</v>
      </c>
      <c r="M368" s="268">
        <v>8.1683000000000003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479.15</v>
      </c>
      <c r="D369" s="269">
        <v>477.7</v>
      </c>
      <c r="E369" s="269">
        <v>472.45</v>
      </c>
      <c r="F369" s="269">
        <v>465.75</v>
      </c>
      <c r="G369" s="269">
        <v>460.5</v>
      </c>
      <c r="H369" s="269">
        <v>484.4</v>
      </c>
      <c r="I369" s="269">
        <v>489.65</v>
      </c>
      <c r="J369" s="269">
        <v>496.34999999999997</v>
      </c>
      <c r="K369" s="268">
        <v>482.95</v>
      </c>
      <c r="L369" s="268">
        <v>471</v>
      </c>
      <c r="M369" s="268">
        <v>4.6883699999999999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603.4</v>
      </c>
      <c r="D370" s="269">
        <v>605.80000000000007</v>
      </c>
      <c r="E370" s="269">
        <v>599.60000000000014</v>
      </c>
      <c r="F370" s="269">
        <v>595.80000000000007</v>
      </c>
      <c r="G370" s="269">
        <v>589.60000000000014</v>
      </c>
      <c r="H370" s="269">
        <v>609.60000000000014</v>
      </c>
      <c r="I370" s="269">
        <v>615.80000000000018</v>
      </c>
      <c r="J370" s="269">
        <v>619.60000000000014</v>
      </c>
      <c r="K370" s="268">
        <v>612</v>
      </c>
      <c r="L370" s="268">
        <v>602</v>
      </c>
      <c r="M370" s="268">
        <v>2.2277800000000001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134.30000000000001</v>
      </c>
      <c r="D371" s="269">
        <v>133.03333333333333</v>
      </c>
      <c r="E371" s="269">
        <v>128.76666666666665</v>
      </c>
      <c r="F371" s="269">
        <v>123.23333333333332</v>
      </c>
      <c r="G371" s="269">
        <v>118.96666666666664</v>
      </c>
      <c r="H371" s="269">
        <v>138.56666666666666</v>
      </c>
      <c r="I371" s="269">
        <v>142.83333333333337</v>
      </c>
      <c r="J371" s="269">
        <v>148.36666666666667</v>
      </c>
      <c r="K371" s="268">
        <v>137.30000000000001</v>
      </c>
      <c r="L371" s="268">
        <v>127.5</v>
      </c>
      <c r="M371" s="268">
        <v>15.448589999999999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1415.7</v>
      </c>
      <c r="D372" s="269">
        <v>1408.5666666666666</v>
      </c>
      <c r="E372" s="269">
        <v>1382.1333333333332</v>
      </c>
      <c r="F372" s="269">
        <v>1348.5666666666666</v>
      </c>
      <c r="G372" s="269">
        <v>1322.1333333333332</v>
      </c>
      <c r="H372" s="269">
        <v>1442.1333333333332</v>
      </c>
      <c r="I372" s="269">
        <v>1468.5666666666666</v>
      </c>
      <c r="J372" s="269">
        <v>1502.1333333333332</v>
      </c>
      <c r="K372" s="268">
        <v>1435</v>
      </c>
      <c r="L372" s="268">
        <v>1375</v>
      </c>
      <c r="M372" s="268">
        <v>0.31318000000000001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4268.5</v>
      </c>
      <c r="D373" s="269">
        <v>4272.7166666666662</v>
      </c>
      <c r="E373" s="269">
        <v>4233.6333333333323</v>
      </c>
      <c r="F373" s="269">
        <v>4198.7666666666664</v>
      </c>
      <c r="G373" s="269">
        <v>4159.6833333333325</v>
      </c>
      <c r="H373" s="269">
        <v>4307.5833333333321</v>
      </c>
      <c r="I373" s="269">
        <v>4346.6666666666661</v>
      </c>
      <c r="J373" s="269">
        <v>4381.5333333333319</v>
      </c>
      <c r="K373" s="268">
        <v>4311.8</v>
      </c>
      <c r="L373" s="268">
        <v>4237.8500000000004</v>
      </c>
      <c r="M373" s="268">
        <v>0.14774000000000001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14660.6</v>
      </c>
      <c r="D374" s="269">
        <v>14727.366666666667</v>
      </c>
      <c r="E374" s="269">
        <v>14499.983333333334</v>
      </c>
      <c r="F374" s="269">
        <v>14339.366666666667</v>
      </c>
      <c r="G374" s="269">
        <v>14111.983333333334</v>
      </c>
      <c r="H374" s="269">
        <v>14887.983333333334</v>
      </c>
      <c r="I374" s="269">
        <v>15115.366666666669</v>
      </c>
      <c r="J374" s="269">
        <v>15275.983333333334</v>
      </c>
      <c r="K374" s="268">
        <v>14954.75</v>
      </c>
      <c r="L374" s="268">
        <v>14566.75</v>
      </c>
      <c r="M374" s="268">
        <v>5.9580000000000001E-2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40.1</v>
      </c>
      <c r="D375" s="269">
        <v>39.81666666666667</v>
      </c>
      <c r="E375" s="269">
        <v>39.333333333333343</v>
      </c>
      <c r="F375" s="269">
        <v>38.56666666666667</v>
      </c>
      <c r="G375" s="269">
        <v>38.083333333333343</v>
      </c>
      <c r="H375" s="269">
        <v>40.583333333333343</v>
      </c>
      <c r="I375" s="269">
        <v>41.066666666666677</v>
      </c>
      <c r="J375" s="269">
        <v>41.833333333333343</v>
      </c>
      <c r="K375" s="268">
        <v>40.299999999999997</v>
      </c>
      <c r="L375" s="268">
        <v>39.049999999999997</v>
      </c>
      <c r="M375" s="268">
        <v>614.36081999999999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631</v>
      </c>
      <c r="D376" s="269">
        <v>633.51666666666665</v>
      </c>
      <c r="E376" s="269">
        <v>623.0333333333333</v>
      </c>
      <c r="F376" s="269">
        <v>615.06666666666661</v>
      </c>
      <c r="G376" s="269">
        <v>604.58333333333326</v>
      </c>
      <c r="H376" s="269">
        <v>641.48333333333335</v>
      </c>
      <c r="I376" s="269">
        <v>651.9666666666667</v>
      </c>
      <c r="J376" s="269">
        <v>659.93333333333339</v>
      </c>
      <c r="K376" s="268">
        <v>644</v>
      </c>
      <c r="L376" s="268">
        <v>625.54999999999995</v>
      </c>
      <c r="M376" s="268">
        <v>2.7096399999999998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127.95</v>
      </c>
      <c r="D377" s="269">
        <v>128.36666666666665</v>
      </c>
      <c r="E377" s="269">
        <v>127.0333333333333</v>
      </c>
      <c r="F377" s="269">
        <v>126.11666666666666</v>
      </c>
      <c r="G377" s="269">
        <v>124.78333333333332</v>
      </c>
      <c r="H377" s="269">
        <v>129.2833333333333</v>
      </c>
      <c r="I377" s="269">
        <v>130.61666666666662</v>
      </c>
      <c r="J377" s="269">
        <v>131.53333333333327</v>
      </c>
      <c r="K377" s="268">
        <v>129.69999999999999</v>
      </c>
      <c r="L377" s="268">
        <v>127.45</v>
      </c>
      <c r="M377" s="268">
        <v>128.63956999999999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106</v>
      </c>
      <c r="D378" s="269">
        <v>105.98333333333333</v>
      </c>
      <c r="E378" s="269">
        <v>105.36666666666667</v>
      </c>
      <c r="F378" s="269">
        <v>104.73333333333333</v>
      </c>
      <c r="G378" s="269">
        <v>104.11666666666667</v>
      </c>
      <c r="H378" s="269">
        <v>106.61666666666667</v>
      </c>
      <c r="I378" s="269">
        <v>107.23333333333332</v>
      </c>
      <c r="J378" s="269">
        <v>107.86666666666667</v>
      </c>
      <c r="K378" s="268">
        <v>106.6</v>
      </c>
      <c r="L378" s="268">
        <v>105.35</v>
      </c>
      <c r="M378" s="268">
        <v>30.730609999999999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630.6</v>
      </c>
      <c r="D379" s="269">
        <v>634.30000000000007</v>
      </c>
      <c r="E379" s="269">
        <v>622.30000000000018</v>
      </c>
      <c r="F379" s="269">
        <v>614.00000000000011</v>
      </c>
      <c r="G379" s="269">
        <v>602.00000000000023</v>
      </c>
      <c r="H379" s="269">
        <v>642.60000000000014</v>
      </c>
      <c r="I379" s="269">
        <v>654.59999999999991</v>
      </c>
      <c r="J379" s="269">
        <v>662.90000000000009</v>
      </c>
      <c r="K379" s="268">
        <v>646.29999999999995</v>
      </c>
      <c r="L379" s="268">
        <v>626</v>
      </c>
      <c r="M379" s="268">
        <v>2.4380099999999998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304.3</v>
      </c>
      <c r="D380" s="269">
        <v>304.28333333333336</v>
      </c>
      <c r="E380" s="269">
        <v>300.86666666666673</v>
      </c>
      <c r="F380" s="269">
        <v>297.43333333333339</v>
      </c>
      <c r="G380" s="269">
        <v>294.01666666666677</v>
      </c>
      <c r="H380" s="269">
        <v>307.7166666666667</v>
      </c>
      <c r="I380" s="269">
        <v>311.13333333333333</v>
      </c>
      <c r="J380" s="269">
        <v>314.56666666666666</v>
      </c>
      <c r="K380" s="268">
        <v>307.7</v>
      </c>
      <c r="L380" s="268">
        <v>300.85000000000002</v>
      </c>
      <c r="M380" s="268">
        <v>2.1920000000000002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1135.25</v>
      </c>
      <c r="D381" s="269">
        <v>1117.0166666666667</v>
      </c>
      <c r="E381" s="269">
        <v>1090.2333333333333</v>
      </c>
      <c r="F381" s="269">
        <v>1045.2166666666667</v>
      </c>
      <c r="G381" s="269">
        <v>1018.4333333333334</v>
      </c>
      <c r="H381" s="269">
        <v>1162.0333333333333</v>
      </c>
      <c r="I381" s="269">
        <v>1188.8166666666666</v>
      </c>
      <c r="J381" s="269">
        <v>1233.8333333333333</v>
      </c>
      <c r="K381" s="268">
        <v>1143.8</v>
      </c>
      <c r="L381" s="268">
        <v>1072</v>
      </c>
      <c r="M381" s="268">
        <v>12.84252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34</v>
      </c>
      <c r="D382" s="269">
        <v>34.133333333333333</v>
      </c>
      <c r="E382" s="269">
        <v>33.766666666666666</v>
      </c>
      <c r="F382" s="269">
        <v>33.533333333333331</v>
      </c>
      <c r="G382" s="269">
        <v>33.166666666666664</v>
      </c>
      <c r="H382" s="269">
        <v>34.366666666666667</v>
      </c>
      <c r="I382" s="269">
        <v>34.733333333333327</v>
      </c>
      <c r="J382" s="269">
        <v>34.966666666666669</v>
      </c>
      <c r="K382" s="268">
        <v>34.5</v>
      </c>
      <c r="L382" s="268">
        <v>33.9</v>
      </c>
      <c r="M382" s="268">
        <v>34.121589999999998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107.35</v>
      </c>
      <c r="D383" s="269">
        <v>108.06666666666666</v>
      </c>
      <c r="E383" s="269">
        <v>105.53333333333333</v>
      </c>
      <c r="F383" s="269">
        <v>103.71666666666667</v>
      </c>
      <c r="G383" s="269">
        <v>101.18333333333334</v>
      </c>
      <c r="H383" s="269">
        <v>109.88333333333333</v>
      </c>
      <c r="I383" s="269">
        <v>112.41666666666666</v>
      </c>
      <c r="J383" s="269">
        <v>114.23333333333332</v>
      </c>
      <c r="K383" s="268">
        <v>110.6</v>
      </c>
      <c r="L383" s="268">
        <v>106.25</v>
      </c>
      <c r="M383" s="268">
        <v>15.4855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185.35</v>
      </c>
      <c r="D384" s="269">
        <v>185.78333333333333</v>
      </c>
      <c r="E384" s="269">
        <v>183.56666666666666</v>
      </c>
      <c r="F384" s="269">
        <v>181.78333333333333</v>
      </c>
      <c r="G384" s="269">
        <v>179.56666666666666</v>
      </c>
      <c r="H384" s="269">
        <v>187.56666666666666</v>
      </c>
      <c r="I384" s="269">
        <v>189.7833333333333</v>
      </c>
      <c r="J384" s="269">
        <v>191.56666666666666</v>
      </c>
      <c r="K384" s="268">
        <v>188</v>
      </c>
      <c r="L384" s="268">
        <v>184</v>
      </c>
      <c r="M384" s="268">
        <v>22.528099999999998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579.85</v>
      </c>
      <c r="D385" s="269">
        <v>580.55000000000007</v>
      </c>
      <c r="E385" s="269">
        <v>576.20000000000016</v>
      </c>
      <c r="F385" s="269">
        <v>572.55000000000007</v>
      </c>
      <c r="G385" s="269">
        <v>568.20000000000016</v>
      </c>
      <c r="H385" s="269">
        <v>584.20000000000016</v>
      </c>
      <c r="I385" s="269">
        <v>588.55000000000007</v>
      </c>
      <c r="J385" s="269">
        <v>592.20000000000016</v>
      </c>
      <c r="K385" s="268">
        <v>584.9</v>
      </c>
      <c r="L385" s="268">
        <v>576.9</v>
      </c>
      <c r="M385" s="268">
        <v>0.45232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228</v>
      </c>
      <c r="D386" s="269">
        <v>228.21666666666667</v>
      </c>
      <c r="E386" s="269">
        <v>225.18333333333334</v>
      </c>
      <c r="F386" s="269">
        <v>222.36666666666667</v>
      </c>
      <c r="G386" s="269">
        <v>219.33333333333334</v>
      </c>
      <c r="H386" s="269">
        <v>231.03333333333333</v>
      </c>
      <c r="I386" s="269">
        <v>234.06666666666669</v>
      </c>
      <c r="J386" s="269">
        <v>236.88333333333333</v>
      </c>
      <c r="K386" s="268">
        <v>231.25</v>
      </c>
      <c r="L386" s="268">
        <v>225.4</v>
      </c>
      <c r="M386" s="268">
        <v>3.7358699999999998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102.8</v>
      </c>
      <c r="D387" s="269">
        <v>102.76666666666667</v>
      </c>
      <c r="E387" s="269">
        <v>101.83333333333333</v>
      </c>
      <c r="F387" s="269">
        <v>100.86666666666666</v>
      </c>
      <c r="G387" s="269">
        <v>99.933333333333323</v>
      </c>
      <c r="H387" s="269">
        <v>103.73333333333333</v>
      </c>
      <c r="I387" s="269">
        <v>104.66666666666667</v>
      </c>
      <c r="J387" s="269">
        <v>105.63333333333334</v>
      </c>
      <c r="K387" s="268">
        <v>103.7</v>
      </c>
      <c r="L387" s="268">
        <v>101.8</v>
      </c>
      <c r="M387" s="268">
        <v>32.763719999999999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1926.2</v>
      </c>
      <c r="D388" s="269">
        <v>1920.3999999999999</v>
      </c>
      <c r="E388" s="269">
        <v>1880.7999999999997</v>
      </c>
      <c r="F388" s="269">
        <v>1835.3999999999999</v>
      </c>
      <c r="G388" s="269">
        <v>1795.7999999999997</v>
      </c>
      <c r="H388" s="269">
        <v>1965.7999999999997</v>
      </c>
      <c r="I388" s="269">
        <v>2005.3999999999996</v>
      </c>
      <c r="J388" s="269">
        <v>2050.7999999999997</v>
      </c>
      <c r="K388" s="268">
        <v>1960</v>
      </c>
      <c r="L388" s="268">
        <v>1875</v>
      </c>
      <c r="M388" s="268">
        <v>0.32745999999999997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51.65</v>
      </c>
      <c r="D389" s="269">
        <v>51.93333333333333</v>
      </c>
      <c r="E389" s="269">
        <v>50.816666666666663</v>
      </c>
      <c r="F389" s="269">
        <v>49.983333333333334</v>
      </c>
      <c r="G389" s="269">
        <v>48.866666666666667</v>
      </c>
      <c r="H389" s="269">
        <v>52.766666666666659</v>
      </c>
      <c r="I389" s="269">
        <v>53.883333333333319</v>
      </c>
      <c r="J389" s="269">
        <v>54.716666666666654</v>
      </c>
      <c r="K389" s="268">
        <v>53.05</v>
      </c>
      <c r="L389" s="268">
        <v>51.1</v>
      </c>
      <c r="M389" s="268">
        <v>26.329280000000001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150.15</v>
      </c>
      <c r="D390" s="269">
        <v>150.93333333333334</v>
      </c>
      <c r="E390" s="269">
        <v>148.96666666666667</v>
      </c>
      <c r="F390" s="269">
        <v>147.78333333333333</v>
      </c>
      <c r="G390" s="269">
        <v>145.81666666666666</v>
      </c>
      <c r="H390" s="269">
        <v>152.11666666666667</v>
      </c>
      <c r="I390" s="269">
        <v>154.08333333333337</v>
      </c>
      <c r="J390" s="269">
        <v>155.26666666666668</v>
      </c>
      <c r="K390" s="268">
        <v>152.9</v>
      </c>
      <c r="L390" s="268">
        <v>149.75</v>
      </c>
      <c r="M390" s="268">
        <v>23.954529999999998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1009.5</v>
      </c>
      <c r="D391" s="269">
        <v>1011.9333333333334</v>
      </c>
      <c r="E391" s="269">
        <v>1004.8666666666668</v>
      </c>
      <c r="F391" s="269">
        <v>1000.2333333333333</v>
      </c>
      <c r="G391" s="269">
        <v>993.16666666666674</v>
      </c>
      <c r="H391" s="269">
        <v>1016.5666666666668</v>
      </c>
      <c r="I391" s="269">
        <v>1023.6333333333334</v>
      </c>
      <c r="J391" s="269">
        <v>1028.2666666666669</v>
      </c>
      <c r="K391" s="268">
        <v>1019</v>
      </c>
      <c r="L391" s="268">
        <v>1007.3</v>
      </c>
      <c r="M391" s="268">
        <v>1.0289900000000001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2598.0500000000002</v>
      </c>
      <c r="D392" s="269">
        <v>2593.5333333333333</v>
      </c>
      <c r="E392" s="269">
        <v>2575.0666666666666</v>
      </c>
      <c r="F392" s="269">
        <v>2552.0833333333335</v>
      </c>
      <c r="G392" s="269">
        <v>2533.6166666666668</v>
      </c>
      <c r="H392" s="269">
        <v>2616.5166666666664</v>
      </c>
      <c r="I392" s="269">
        <v>2634.9833333333327</v>
      </c>
      <c r="J392" s="269">
        <v>2657.9666666666662</v>
      </c>
      <c r="K392" s="268">
        <v>2612</v>
      </c>
      <c r="L392" s="268">
        <v>2570.5500000000002</v>
      </c>
      <c r="M392" s="268">
        <v>34.314450000000001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131.15</v>
      </c>
      <c r="D393" s="269">
        <v>131.79999999999998</v>
      </c>
      <c r="E393" s="269">
        <v>130.34999999999997</v>
      </c>
      <c r="F393" s="269">
        <v>129.54999999999998</v>
      </c>
      <c r="G393" s="269">
        <v>128.09999999999997</v>
      </c>
      <c r="H393" s="269">
        <v>132.59999999999997</v>
      </c>
      <c r="I393" s="269">
        <v>134.04999999999995</v>
      </c>
      <c r="J393" s="269">
        <v>134.84999999999997</v>
      </c>
      <c r="K393" s="268">
        <v>133.25</v>
      </c>
      <c r="L393" s="268">
        <v>131</v>
      </c>
      <c r="M393" s="268">
        <v>5.0926400000000003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987.55</v>
      </c>
      <c r="D394" s="269">
        <v>992.86666666666667</v>
      </c>
      <c r="E394" s="269">
        <v>979.73333333333335</v>
      </c>
      <c r="F394" s="269">
        <v>971.91666666666663</v>
      </c>
      <c r="G394" s="269">
        <v>958.7833333333333</v>
      </c>
      <c r="H394" s="269">
        <v>1000.6833333333334</v>
      </c>
      <c r="I394" s="269">
        <v>1013.8166666666668</v>
      </c>
      <c r="J394" s="269">
        <v>1021.6333333333334</v>
      </c>
      <c r="K394" s="268">
        <v>1006</v>
      </c>
      <c r="L394" s="268">
        <v>985.05</v>
      </c>
      <c r="M394" s="268">
        <v>0.21501999999999999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1477.6</v>
      </c>
      <c r="D395" s="269">
        <v>1478.8666666666666</v>
      </c>
      <c r="E395" s="269">
        <v>1468.9333333333332</v>
      </c>
      <c r="F395" s="269">
        <v>1460.2666666666667</v>
      </c>
      <c r="G395" s="269">
        <v>1450.3333333333333</v>
      </c>
      <c r="H395" s="269">
        <v>1487.5333333333331</v>
      </c>
      <c r="I395" s="269">
        <v>1497.4666666666665</v>
      </c>
      <c r="J395" s="269">
        <v>1506.133333333333</v>
      </c>
      <c r="K395" s="268">
        <v>1488.8</v>
      </c>
      <c r="L395" s="268">
        <v>1470.2</v>
      </c>
      <c r="M395" s="268">
        <v>1.26061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949.75</v>
      </c>
      <c r="D396" s="269">
        <v>949</v>
      </c>
      <c r="E396" s="269">
        <v>944.75</v>
      </c>
      <c r="F396" s="269">
        <v>939.75</v>
      </c>
      <c r="G396" s="269">
        <v>935.5</v>
      </c>
      <c r="H396" s="269">
        <v>954</v>
      </c>
      <c r="I396" s="269">
        <v>958.25</v>
      </c>
      <c r="J396" s="269">
        <v>963.25</v>
      </c>
      <c r="K396" s="268">
        <v>953.25</v>
      </c>
      <c r="L396" s="268">
        <v>944</v>
      </c>
      <c r="M396" s="268">
        <v>7.0200800000000001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1306</v>
      </c>
      <c r="D397" s="269">
        <v>1304.0166666666667</v>
      </c>
      <c r="E397" s="269">
        <v>1297.0333333333333</v>
      </c>
      <c r="F397" s="269">
        <v>1288.0666666666666</v>
      </c>
      <c r="G397" s="269">
        <v>1281.0833333333333</v>
      </c>
      <c r="H397" s="269">
        <v>1312.9833333333333</v>
      </c>
      <c r="I397" s="269">
        <v>1319.9666666666665</v>
      </c>
      <c r="J397" s="269">
        <v>1328.9333333333334</v>
      </c>
      <c r="K397" s="268">
        <v>1311</v>
      </c>
      <c r="L397" s="268">
        <v>1295.05</v>
      </c>
      <c r="M397" s="268">
        <v>10.02755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454.2</v>
      </c>
      <c r="D398" s="269">
        <v>455.40000000000003</v>
      </c>
      <c r="E398" s="269">
        <v>451.80000000000007</v>
      </c>
      <c r="F398" s="269">
        <v>449.40000000000003</v>
      </c>
      <c r="G398" s="269">
        <v>445.80000000000007</v>
      </c>
      <c r="H398" s="269">
        <v>457.80000000000007</v>
      </c>
      <c r="I398" s="269">
        <v>461.40000000000009</v>
      </c>
      <c r="J398" s="269">
        <v>463.80000000000007</v>
      </c>
      <c r="K398" s="268">
        <v>459</v>
      </c>
      <c r="L398" s="268">
        <v>453</v>
      </c>
      <c r="M398" s="268">
        <v>0.50705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31.6</v>
      </c>
      <c r="D399" s="269">
        <v>31.683333333333337</v>
      </c>
      <c r="E399" s="269">
        <v>31.266666666666673</v>
      </c>
      <c r="F399" s="269">
        <v>30.933333333333337</v>
      </c>
      <c r="G399" s="269">
        <v>30.516666666666673</v>
      </c>
      <c r="H399" s="269">
        <v>32.016666666666673</v>
      </c>
      <c r="I399" s="269">
        <v>32.433333333333337</v>
      </c>
      <c r="J399" s="269">
        <v>32.766666666666673</v>
      </c>
      <c r="K399" s="268">
        <v>32.1</v>
      </c>
      <c r="L399" s="268">
        <v>31.35</v>
      </c>
      <c r="M399" s="268">
        <v>22.47045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4895.1499999999996</v>
      </c>
      <c r="D400" s="269">
        <v>4936.05</v>
      </c>
      <c r="E400" s="269">
        <v>4820.1000000000004</v>
      </c>
      <c r="F400" s="269">
        <v>4745.05</v>
      </c>
      <c r="G400" s="269">
        <v>4629.1000000000004</v>
      </c>
      <c r="H400" s="269">
        <v>5011.1000000000004</v>
      </c>
      <c r="I400" s="269">
        <v>5127.0499999999993</v>
      </c>
      <c r="J400" s="269">
        <v>5202.1000000000004</v>
      </c>
      <c r="K400" s="268">
        <v>5052</v>
      </c>
      <c r="L400" s="268">
        <v>4861</v>
      </c>
      <c r="M400" s="268">
        <v>0.88807999999999998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2727.2</v>
      </c>
      <c r="D401" s="269">
        <v>2704.6</v>
      </c>
      <c r="E401" s="269">
        <v>2669.6</v>
      </c>
      <c r="F401" s="269">
        <v>2612</v>
      </c>
      <c r="G401" s="269">
        <v>2577</v>
      </c>
      <c r="H401" s="269">
        <v>2762.2</v>
      </c>
      <c r="I401" s="269">
        <v>2797.2</v>
      </c>
      <c r="J401" s="269">
        <v>2854.7999999999997</v>
      </c>
      <c r="K401" s="268">
        <v>2739.6</v>
      </c>
      <c r="L401" s="268">
        <v>2647</v>
      </c>
      <c r="M401" s="268">
        <v>10.56499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6105.8</v>
      </c>
      <c r="D402" s="269">
        <v>6119.2666666666664</v>
      </c>
      <c r="E402" s="269">
        <v>6078.5333333333328</v>
      </c>
      <c r="F402" s="269">
        <v>6051.2666666666664</v>
      </c>
      <c r="G402" s="269">
        <v>6010.5333333333328</v>
      </c>
      <c r="H402" s="269">
        <v>6146.5333333333328</v>
      </c>
      <c r="I402" s="269">
        <v>6187.2666666666664</v>
      </c>
      <c r="J402" s="269">
        <v>6214.5333333333328</v>
      </c>
      <c r="K402" s="268">
        <v>6160</v>
      </c>
      <c r="L402" s="268">
        <v>6092</v>
      </c>
      <c r="M402" s="268">
        <v>0.14857999999999999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1432.3</v>
      </c>
      <c r="D403" s="269">
        <v>1430.7666666666667</v>
      </c>
      <c r="E403" s="269">
        <v>1386.5333333333333</v>
      </c>
      <c r="F403" s="269">
        <v>1340.7666666666667</v>
      </c>
      <c r="G403" s="269">
        <v>1296.5333333333333</v>
      </c>
      <c r="H403" s="269">
        <v>1476.5333333333333</v>
      </c>
      <c r="I403" s="269">
        <v>1520.7666666666664</v>
      </c>
      <c r="J403" s="269">
        <v>1566.5333333333333</v>
      </c>
      <c r="K403" s="268">
        <v>1475</v>
      </c>
      <c r="L403" s="268">
        <v>1385</v>
      </c>
      <c r="M403" s="268">
        <v>1.8918600000000001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413.65</v>
      </c>
      <c r="D404" s="269">
        <v>417.88333333333338</v>
      </c>
      <c r="E404" s="269">
        <v>405.86666666666679</v>
      </c>
      <c r="F404" s="269">
        <v>398.08333333333343</v>
      </c>
      <c r="G404" s="269">
        <v>386.06666666666683</v>
      </c>
      <c r="H404" s="269">
        <v>425.66666666666674</v>
      </c>
      <c r="I404" s="269">
        <v>437.68333333333328</v>
      </c>
      <c r="J404" s="269">
        <v>445.4666666666667</v>
      </c>
      <c r="K404" s="268">
        <v>429.9</v>
      </c>
      <c r="L404" s="268">
        <v>410.1</v>
      </c>
      <c r="M404" s="268">
        <v>1.4871399999999999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3599.5</v>
      </c>
      <c r="D405" s="269">
        <v>3626.2333333333336</v>
      </c>
      <c r="E405" s="269">
        <v>3558.2666666666673</v>
      </c>
      <c r="F405" s="269">
        <v>3517.0333333333338</v>
      </c>
      <c r="G405" s="269">
        <v>3449.0666666666675</v>
      </c>
      <c r="H405" s="269">
        <v>3667.4666666666672</v>
      </c>
      <c r="I405" s="269">
        <v>3735.4333333333334</v>
      </c>
      <c r="J405" s="269">
        <v>3776.666666666667</v>
      </c>
      <c r="K405" s="268">
        <v>3694.2</v>
      </c>
      <c r="L405" s="268">
        <v>3585</v>
      </c>
      <c r="M405" s="268">
        <v>2.3515199999999998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116.1</v>
      </c>
      <c r="D406" s="269">
        <v>116.48333333333333</v>
      </c>
      <c r="E406" s="269">
        <v>115.16666666666667</v>
      </c>
      <c r="F406" s="269">
        <v>114.23333333333333</v>
      </c>
      <c r="G406" s="269">
        <v>112.91666666666667</v>
      </c>
      <c r="H406" s="269">
        <v>117.41666666666667</v>
      </c>
      <c r="I406" s="269">
        <v>118.73333333333333</v>
      </c>
      <c r="J406" s="269">
        <v>119.66666666666667</v>
      </c>
      <c r="K406" s="268">
        <v>117.8</v>
      </c>
      <c r="L406" s="268">
        <v>115.55</v>
      </c>
      <c r="M406" s="268">
        <v>4.5446499999999999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3073.75</v>
      </c>
      <c r="D407" s="269">
        <v>3081.8166666666671</v>
      </c>
      <c r="E407" s="269">
        <v>3051.9333333333343</v>
      </c>
      <c r="F407" s="269">
        <v>3030.1166666666672</v>
      </c>
      <c r="G407" s="269">
        <v>3000.2333333333345</v>
      </c>
      <c r="H407" s="269">
        <v>3103.6333333333341</v>
      </c>
      <c r="I407" s="269">
        <v>3133.5166666666664</v>
      </c>
      <c r="J407" s="269">
        <v>3155.3333333333339</v>
      </c>
      <c r="K407" s="268">
        <v>3111.7</v>
      </c>
      <c r="L407" s="268">
        <v>3060</v>
      </c>
      <c r="M407" s="268">
        <v>0.10845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394.65</v>
      </c>
      <c r="D408" s="269">
        <v>399.88333333333338</v>
      </c>
      <c r="E408" s="269">
        <v>386.86666666666679</v>
      </c>
      <c r="F408" s="269">
        <v>379.08333333333343</v>
      </c>
      <c r="G408" s="269">
        <v>366.06666666666683</v>
      </c>
      <c r="H408" s="269">
        <v>407.66666666666674</v>
      </c>
      <c r="I408" s="269">
        <v>420.68333333333328</v>
      </c>
      <c r="J408" s="269">
        <v>428.4666666666667</v>
      </c>
      <c r="K408" s="268">
        <v>412.9</v>
      </c>
      <c r="L408" s="268">
        <v>392.1</v>
      </c>
      <c r="M408" s="268">
        <v>2.7638799999999999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126.45</v>
      </c>
      <c r="D409" s="269">
        <v>126.38333333333333</v>
      </c>
      <c r="E409" s="269">
        <v>125.31666666666665</v>
      </c>
      <c r="F409" s="269">
        <v>124.18333333333332</v>
      </c>
      <c r="G409" s="269">
        <v>123.11666666666665</v>
      </c>
      <c r="H409" s="269">
        <v>127.51666666666665</v>
      </c>
      <c r="I409" s="269">
        <v>128.58333333333331</v>
      </c>
      <c r="J409" s="269">
        <v>129.71666666666664</v>
      </c>
      <c r="K409" s="268">
        <v>127.45</v>
      </c>
      <c r="L409" s="268">
        <v>125.25</v>
      </c>
      <c r="M409" s="268">
        <v>7.6246600000000004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24135.1</v>
      </c>
      <c r="D410" s="269">
        <v>24346.100000000002</v>
      </c>
      <c r="E410" s="269">
        <v>23692.200000000004</v>
      </c>
      <c r="F410" s="269">
        <v>23249.300000000003</v>
      </c>
      <c r="G410" s="269">
        <v>22595.400000000005</v>
      </c>
      <c r="H410" s="269">
        <v>24789.000000000004</v>
      </c>
      <c r="I410" s="269">
        <v>25442.900000000005</v>
      </c>
      <c r="J410" s="269">
        <v>25885.800000000003</v>
      </c>
      <c r="K410" s="268">
        <v>25000</v>
      </c>
      <c r="L410" s="268">
        <v>23903.200000000001</v>
      </c>
      <c r="M410" s="268">
        <v>1.74699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49.75</v>
      </c>
      <c r="D411" s="269">
        <v>49.85</v>
      </c>
      <c r="E411" s="269">
        <v>49.25</v>
      </c>
      <c r="F411" s="269">
        <v>48.75</v>
      </c>
      <c r="G411" s="269">
        <v>48.15</v>
      </c>
      <c r="H411" s="269">
        <v>50.35</v>
      </c>
      <c r="I411" s="269">
        <v>50.95000000000001</v>
      </c>
      <c r="J411" s="269">
        <v>51.45</v>
      </c>
      <c r="K411" s="268">
        <v>50.45</v>
      </c>
      <c r="L411" s="268">
        <v>49.35</v>
      </c>
      <c r="M411" s="268">
        <v>78.733239999999995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1947.25</v>
      </c>
      <c r="D412" s="269">
        <v>1938.3833333333332</v>
      </c>
      <c r="E412" s="269">
        <v>1913.7666666666664</v>
      </c>
      <c r="F412" s="269">
        <v>1880.2833333333333</v>
      </c>
      <c r="G412" s="269">
        <v>1855.6666666666665</v>
      </c>
      <c r="H412" s="269">
        <v>1971.8666666666663</v>
      </c>
      <c r="I412" s="269">
        <v>1996.4833333333331</v>
      </c>
      <c r="J412" s="269">
        <v>2029.9666666666662</v>
      </c>
      <c r="K412" s="268">
        <v>1963</v>
      </c>
      <c r="L412" s="268">
        <v>1904.9</v>
      </c>
      <c r="M412" s="268">
        <v>0.33080999999999999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1328.5</v>
      </c>
      <c r="D413" s="269">
        <v>1324.2833333333333</v>
      </c>
      <c r="E413" s="269">
        <v>1314.2166666666667</v>
      </c>
      <c r="F413" s="269">
        <v>1299.9333333333334</v>
      </c>
      <c r="G413" s="269">
        <v>1289.8666666666668</v>
      </c>
      <c r="H413" s="269">
        <v>1338.5666666666666</v>
      </c>
      <c r="I413" s="269">
        <v>1348.6333333333332</v>
      </c>
      <c r="J413" s="269">
        <v>1362.9166666666665</v>
      </c>
      <c r="K413" s="268">
        <v>1334.35</v>
      </c>
      <c r="L413" s="268">
        <v>1310</v>
      </c>
      <c r="M413" s="268">
        <v>9.4907299999999992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303</v>
      </c>
      <c r="D414" s="269">
        <v>304.16666666666669</v>
      </c>
      <c r="E414" s="269">
        <v>299.83333333333337</v>
      </c>
      <c r="F414" s="269">
        <v>296.66666666666669</v>
      </c>
      <c r="G414" s="269">
        <v>292.33333333333337</v>
      </c>
      <c r="H414" s="269">
        <v>307.33333333333337</v>
      </c>
      <c r="I414" s="269">
        <v>311.66666666666674</v>
      </c>
      <c r="J414" s="269">
        <v>314.83333333333337</v>
      </c>
      <c r="K414" s="268">
        <v>308.5</v>
      </c>
      <c r="L414" s="268">
        <v>301</v>
      </c>
      <c r="M414" s="268">
        <v>2.27658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2965</v>
      </c>
      <c r="D415" s="269">
        <v>2949.75</v>
      </c>
      <c r="E415" s="269">
        <v>2917.5</v>
      </c>
      <c r="F415" s="269">
        <v>2870</v>
      </c>
      <c r="G415" s="269">
        <v>2837.75</v>
      </c>
      <c r="H415" s="269">
        <v>2997.25</v>
      </c>
      <c r="I415" s="269">
        <v>3029.5</v>
      </c>
      <c r="J415" s="269">
        <v>3077</v>
      </c>
      <c r="K415" s="268">
        <v>2982</v>
      </c>
      <c r="L415" s="268">
        <v>2902.25</v>
      </c>
      <c r="M415" s="268">
        <v>1.96959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719.15</v>
      </c>
      <c r="D416" s="269">
        <v>725.7166666666667</v>
      </c>
      <c r="E416" s="269">
        <v>711.43333333333339</v>
      </c>
      <c r="F416" s="269">
        <v>703.7166666666667</v>
      </c>
      <c r="G416" s="269">
        <v>689.43333333333339</v>
      </c>
      <c r="H416" s="269">
        <v>733.43333333333339</v>
      </c>
      <c r="I416" s="269">
        <v>747.7166666666667</v>
      </c>
      <c r="J416" s="269">
        <v>755.43333333333339</v>
      </c>
      <c r="K416" s="268">
        <v>740</v>
      </c>
      <c r="L416" s="268">
        <v>718</v>
      </c>
      <c r="M416" s="268">
        <v>2.6127400000000001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3534.8</v>
      </c>
      <c r="D417" s="269">
        <v>3545.4333333333329</v>
      </c>
      <c r="E417" s="269">
        <v>3511.8666666666659</v>
      </c>
      <c r="F417" s="269">
        <v>3488.9333333333329</v>
      </c>
      <c r="G417" s="269">
        <v>3455.3666666666659</v>
      </c>
      <c r="H417" s="269">
        <v>3568.3666666666659</v>
      </c>
      <c r="I417" s="269">
        <v>3601.9333333333325</v>
      </c>
      <c r="J417" s="269">
        <v>3624.8666666666659</v>
      </c>
      <c r="K417" s="268">
        <v>3579</v>
      </c>
      <c r="L417" s="268">
        <v>3522.5</v>
      </c>
      <c r="M417" s="268">
        <v>0.25438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459.7</v>
      </c>
      <c r="D418" s="269">
        <v>458.18333333333334</v>
      </c>
      <c r="E418" s="269">
        <v>447.56666666666666</v>
      </c>
      <c r="F418" s="269">
        <v>435.43333333333334</v>
      </c>
      <c r="G418" s="269">
        <v>424.81666666666666</v>
      </c>
      <c r="H418" s="269">
        <v>470.31666666666666</v>
      </c>
      <c r="I418" s="269">
        <v>480.93333333333334</v>
      </c>
      <c r="J418" s="269">
        <v>493.06666666666666</v>
      </c>
      <c r="K418" s="268">
        <v>468.8</v>
      </c>
      <c r="L418" s="268">
        <v>446.05</v>
      </c>
      <c r="M418" s="268">
        <v>2.64771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525.75</v>
      </c>
      <c r="D419" s="269">
        <v>527.15</v>
      </c>
      <c r="E419" s="269">
        <v>523.29999999999995</v>
      </c>
      <c r="F419" s="269">
        <v>520.85</v>
      </c>
      <c r="G419" s="269">
        <v>517</v>
      </c>
      <c r="H419" s="269">
        <v>529.59999999999991</v>
      </c>
      <c r="I419" s="269">
        <v>533.45000000000005</v>
      </c>
      <c r="J419" s="269">
        <v>535.89999999999986</v>
      </c>
      <c r="K419" s="268">
        <v>531</v>
      </c>
      <c r="L419" s="268">
        <v>524.70000000000005</v>
      </c>
      <c r="M419" s="268">
        <v>12.727639999999999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587.75</v>
      </c>
      <c r="D420" s="269">
        <v>588.63333333333333</v>
      </c>
      <c r="E420" s="269">
        <v>584.76666666666665</v>
      </c>
      <c r="F420" s="269">
        <v>581.7833333333333</v>
      </c>
      <c r="G420" s="269">
        <v>577.91666666666663</v>
      </c>
      <c r="H420" s="269">
        <v>591.61666666666667</v>
      </c>
      <c r="I420" s="269">
        <v>595.48333333333323</v>
      </c>
      <c r="J420" s="269">
        <v>598.4666666666667</v>
      </c>
      <c r="K420" s="268">
        <v>592.5</v>
      </c>
      <c r="L420" s="268">
        <v>585.65</v>
      </c>
      <c r="M420" s="268">
        <v>1.9237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45.15</v>
      </c>
      <c r="D421" s="269">
        <v>45.383333333333333</v>
      </c>
      <c r="E421" s="269">
        <v>44.666666666666664</v>
      </c>
      <c r="F421" s="269">
        <v>44.18333333333333</v>
      </c>
      <c r="G421" s="269">
        <v>43.466666666666661</v>
      </c>
      <c r="H421" s="269">
        <v>45.866666666666667</v>
      </c>
      <c r="I421" s="269">
        <v>46.583333333333336</v>
      </c>
      <c r="J421" s="269">
        <v>47.06666666666667</v>
      </c>
      <c r="K421" s="268">
        <v>46.1</v>
      </c>
      <c r="L421" s="268">
        <v>44.9</v>
      </c>
      <c r="M421" s="268">
        <v>19.409089999999999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757</v>
      </c>
      <c r="D422" s="269">
        <v>758.19999999999993</v>
      </c>
      <c r="E422" s="269">
        <v>742.39999999999986</v>
      </c>
      <c r="F422" s="269">
        <v>727.8</v>
      </c>
      <c r="G422" s="269">
        <v>711.99999999999989</v>
      </c>
      <c r="H422" s="269">
        <v>772.79999999999984</v>
      </c>
      <c r="I422" s="269">
        <v>788.5999999999998</v>
      </c>
      <c r="J422" s="269">
        <v>803.19999999999982</v>
      </c>
      <c r="K422" s="268">
        <v>774</v>
      </c>
      <c r="L422" s="268">
        <v>743.6</v>
      </c>
      <c r="M422" s="268">
        <v>4.9063299999999996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554.9</v>
      </c>
      <c r="D423" s="269">
        <v>554.91666666666663</v>
      </c>
      <c r="E423" s="269">
        <v>551.23333333333323</v>
      </c>
      <c r="F423" s="269">
        <v>547.56666666666661</v>
      </c>
      <c r="G423" s="269">
        <v>543.88333333333321</v>
      </c>
      <c r="H423" s="269">
        <v>558.58333333333326</v>
      </c>
      <c r="I423" s="269">
        <v>562.26666666666665</v>
      </c>
      <c r="J423" s="269">
        <v>565.93333333333328</v>
      </c>
      <c r="K423" s="268">
        <v>558.6</v>
      </c>
      <c r="L423" s="268">
        <v>551.25</v>
      </c>
      <c r="M423" s="268">
        <v>96.774150000000006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83.25</v>
      </c>
      <c r="D424" s="269">
        <v>83.083333333333329</v>
      </c>
      <c r="E424" s="269">
        <v>82.666666666666657</v>
      </c>
      <c r="F424" s="269">
        <v>82.083333333333329</v>
      </c>
      <c r="G424" s="269">
        <v>81.666666666666657</v>
      </c>
      <c r="H424" s="269">
        <v>83.666666666666657</v>
      </c>
      <c r="I424" s="269">
        <v>84.083333333333314</v>
      </c>
      <c r="J424" s="269">
        <v>84.666666666666657</v>
      </c>
      <c r="K424" s="268">
        <v>83.5</v>
      </c>
      <c r="L424" s="268">
        <v>82.5</v>
      </c>
      <c r="M424" s="268">
        <v>137.87058999999999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297.3</v>
      </c>
      <c r="D425" s="269">
        <v>299.81666666666666</v>
      </c>
      <c r="E425" s="269">
        <v>294.08333333333331</v>
      </c>
      <c r="F425" s="269">
        <v>290.86666666666667</v>
      </c>
      <c r="G425" s="269">
        <v>285.13333333333333</v>
      </c>
      <c r="H425" s="269">
        <v>303.0333333333333</v>
      </c>
      <c r="I425" s="269">
        <v>308.76666666666665</v>
      </c>
      <c r="J425" s="269">
        <v>311.98333333333329</v>
      </c>
      <c r="K425" s="268">
        <v>305.55</v>
      </c>
      <c r="L425" s="268">
        <v>296.60000000000002</v>
      </c>
      <c r="M425" s="268">
        <v>2.6617799999999998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168.4</v>
      </c>
      <c r="D426" s="269">
        <v>168.91666666666666</v>
      </c>
      <c r="E426" s="269">
        <v>166.68333333333331</v>
      </c>
      <c r="F426" s="269">
        <v>164.96666666666664</v>
      </c>
      <c r="G426" s="269">
        <v>162.73333333333329</v>
      </c>
      <c r="H426" s="269">
        <v>170.63333333333333</v>
      </c>
      <c r="I426" s="269">
        <v>172.86666666666667</v>
      </c>
      <c r="J426" s="269">
        <v>174.58333333333334</v>
      </c>
      <c r="K426" s="268">
        <v>171.15</v>
      </c>
      <c r="L426" s="268">
        <v>167.2</v>
      </c>
      <c r="M426" s="268">
        <v>8.7992100000000004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331.35</v>
      </c>
      <c r="D427" s="269">
        <v>331.84999999999997</v>
      </c>
      <c r="E427" s="269">
        <v>329.54999999999995</v>
      </c>
      <c r="F427" s="269">
        <v>327.75</v>
      </c>
      <c r="G427" s="269">
        <v>325.45</v>
      </c>
      <c r="H427" s="269">
        <v>333.64999999999992</v>
      </c>
      <c r="I427" s="269">
        <v>335.95</v>
      </c>
      <c r="J427" s="269">
        <v>337.74999999999989</v>
      </c>
      <c r="K427" s="268">
        <v>334.15</v>
      </c>
      <c r="L427" s="268">
        <v>330.05</v>
      </c>
      <c r="M427" s="268">
        <v>1.3389800000000001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478.6</v>
      </c>
      <c r="D428" s="269">
        <v>477.81666666666666</v>
      </c>
      <c r="E428" s="269">
        <v>474.48333333333335</v>
      </c>
      <c r="F428" s="269">
        <v>470.36666666666667</v>
      </c>
      <c r="G428" s="269">
        <v>467.03333333333336</v>
      </c>
      <c r="H428" s="269">
        <v>481.93333333333334</v>
      </c>
      <c r="I428" s="269">
        <v>485.26666666666671</v>
      </c>
      <c r="J428" s="269">
        <v>489.38333333333333</v>
      </c>
      <c r="K428" s="268">
        <v>481.15</v>
      </c>
      <c r="L428" s="268">
        <v>473.7</v>
      </c>
      <c r="M428" s="268">
        <v>0.72602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503.35</v>
      </c>
      <c r="D429" s="269">
        <v>504.55</v>
      </c>
      <c r="E429" s="269">
        <v>498.45000000000005</v>
      </c>
      <c r="F429" s="269">
        <v>493.55</v>
      </c>
      <c r="G429" s="269">
        <v>487.45000000000005</v>
      </c>
      <c r="H429" s="269">
        <v>509.45000000000005</v>
      </c>
      <c r="I429" s="269">
        <v>515.55000000000007</v>
      </c>
      <c r="J429" s="269">
        <v>520.45000000000005</v>
      </c>
      <c r="K429" s="268">
        <v>510.65</v>
      </c>
      <c r="L429" s="268">
        <v>499.65</v>
      </c>
      <c r="M429" s="268">
        <v>4.6498100000000004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232.85</v>
      </c>
      <c r="D430" s="269">
        <v>233.23333333333335</v>
      </c>
      <c r="E430" s="269">
        <v>231.56666666666669</v>
      </c>
      <c r="F430" s="269">
        <v>230.28333333333333</v>
      </c>
      <c r="G430" s="269">
        <v>228.61666666666667</v>
      </c>
      <c r="H430" s="269">
        <v>234.51666666666671</v>
      </c>
      <c r="I430" s="269">
        <v>236.18333333333334</v>
      </c>
      <c r="J430" s="269">
        <v>237.46666666666673</v>
      </c>
      <c r="K430" s="268">
        <v>234.9</v>
      </c>
      <c r="L430" s="268">
        <v>231.95</v>
      </c>
      <c r="M430" s="268">
        <v>1.34605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887.7</v>
      </c>
      <c r="D431" s="269">
        <v>889.31666666666661</v>
      </c>
      <c r="E431" s="269">
        <v>883.48333333333323</v>
      </c>
      <c r="F431" s="269">
        <v>879.26666666666665</v>
      </c>
      <c r="G431" s="269">
        <v>873.43333333333328</v>
      </c>
      <c r="H431" s="269">
        <v>893.53333333333319</v>
      </c>
      <c r="I431" s="269">
        <v>899.36666666666667</v>
      </c>
      <c r="J431" s="269">
        <v>903.58333333333314</v>
      </c>
      <c r="K431" s="268">
        <v>895.15</v>
      </c>
      <c r="L431" s="268">
        <v>885.1</v>
      </c>
      <c r="M431" s="268">
        <v>15.71387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520.20000000000005</v>
      </c>
      <c r="D432" s="269">
        <v>518.06666666666672</v>
      </c>
      <c r="E432" s="269">
        <v>514.13333333333344</v>
      </c>
      <c r="F432" s="269">
        <v>508.06666666666672</v>
      </c>
      <c r="G432" s="269">
        <v>504.13333333333344</v>
      </c>
      <c r="H432" s="269">
        <v>524.13333333333344</v>
      </c>
      <c r="I432" s="269">
        <v>528.06666666666661</v>
      </c>
      <c r="J432" s="269">
        <v>534.13333333333344</v>
      </c>
      <c r="K432" s="268">
        <v>522</v>
      </c>
      <c r="L432" s="268">
        <v>512</v>
      </c>
      <c r="M432" s="268">
        <v>8.3862299999999994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2253</v>
      </c>
      <c r="D433" s="269">
        <v>2244.0499999999997</v>
      </c>
      <c r="E433" s="269">
        <v>2215.9499999999994</v>
      </c>
      <c r="F433" s="269">
        <v>2178.8999999999996</v>
      </c>
      <c r="G433" s="269">
        <v>2150.7999999999993</v>
      </c>
      <c r="H433" s="269">
        <v>2281.0999999999995</v>
      </c>
      <c r="I433" s="269">
        <v>2309.1999999999998</v>
      </c>
      <c r="J433" s="269">
        <v>2346.2499999999995</v>
      </c>
      <c r="K433" s="268">
        <v>2272.15</v>
      </c>
      <c r="L433" s="268">
        <v>2207</v>
      </c>
      <c r="M433" s="268">
        <v>0.47898000000000002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883.9</v>
      </c>
      <c r="D434" s="269">
        <v>885.63333333333333</v>
      </c>
      <c r="E434" s="269">
        <v>876.26666666666665</v>
      </c>
      <c r="F434" s="269">
        <v>868.63333333333333</v>
      </c>
      <c r="G434" s="269">
        <v>859.26666666666665</v>
      </c>
      <c r="H434" s="269">
        <v>893.26666666666665</v>
      </c>
      <c r="I434" s="269">
        <v>902.63333333333321</v>
      </c>
      <c r="J434" s="269">
        <v>910.26666666666665</v>
      </c>
      <c r="K434" s="268">
        <v>895</v>
      </c>
      <c r="L434" s="268">
        <v>878</v>
      </c>
      <c r="M434" s="268">
        <v>1.1994800000000001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463.05</v>
      </c>
      <c r="D435" s="269">
        <v>464.91666666666669</v>
      </c>
      <c r="E435" s="269">
        <v>459.63333333333338</v>
      </c>
      <c r="F435" s="269">
        <v>456.2166666666667</v>
      </c>
      <c r="G435" s="269">
        <v>450.93333333333339</v>
      </c>
      <c r="H435" s="269">
        <v>468.33333333333337</v>
      </c>
      <c r="I435" s="269">
        <v>473.61666666666667</v>
      </c>
      <c r="J435" s="269">
        <v>477.03333333333336</v>
      </c>
      <c r="K435" s="268">
        <v>470.2</v>
      </c>
      <c r="L435" s="268">
        <v>461.5</v>
      </c>
      <c r="M435" s="268">
        <v>2.7244600000000001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347</v>
      </c>
      <c r="D436" s="269">
        <v>346.9666666666667</v>
      </c>
      <c r="E436" s="269">
        <v>344.63333333333338</v>
      </c>
      <c r="F436" s="269">
        <v>342.26666666666671</v>
      </c>
      <c r="G436" s="269">
        <v>339.93333333333339</v>
      </c>
      <c r="H436" s="269">
        <v>349.33333333333337</v>
      </c>
      <c r="I436" s="269">
        <v>351.66666666666663</v>
      </c>
      <c r="J436" s="269">
        <v>354.03333333333336</v>
      </c>
      <c r="K436" s="268">
        <v>349.3</v>
      </c>
      <c r="L436" s="268">
        <v>344.6</v>
      </c>
      <c r="M436" s="268">
        <v>2.4882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2116.4</v>
      </c>
      <c r="D437" s="269">
        <v>2134.1333333333332</v>
      </c>
      <c r="E437" s="269">
        <v>2093.2666666666664</v>
      </c>
      <c r="F437" s="269">
        <v>2070.1333333333332</v>
      </c>
      <c r="G437" s="269">
        <v>2029.2666666666664</v>
      </c>
      <c r="H437" s="269">
        <v>2157.2666666666664</v>
      </c>
      <c r="I437" s="269">
        <v>2198.1333333333332</v>
      </c>
      <c r="J437" s="269">
        <v>2221.2666666666664</v>
      </c>
      <c r="K437" s="268">
        <v>2175</v>
      </c>
      <c r="L437" s="268">
        <v>2111</v>
      </c>
      <c r="M437" s="268">
        <v>0.53219000000000005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476.05</v>
      </c>
      <c r="D438" s="269">
        <v>476.65000000000003</v>
      </c>
      <c r="E438" s="269">
        <v>472.65000000000009</v>
      </c>
      <c r="F438" s="269">
        <v>469.25000000000006</v>
      </c>
      <c r="G438" s="269">
        <v>465.25000000000011</v>
      </c>
      <c r="H438" s="269">
        <v>480.05000000000007</v>
      </c>
      <c r="I438" s="269">
        <v>484.04999999999995</v>
      </c>
      <c r="J438" s="269">
        <v>487.45000000000005</v>
      </c>
      <c r="K438" s="268">
        <v>480.65</v>
      </c>
      <c r="L438" s="268">
        <v>473.25</v>
      </c>
      <c r="M438" s="268">
        <v>6.0054699999999999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9.85</v>
      </c>
      <c r="D439" s="269">
        <v>9.8166666666666682</v>
      </c>
      <c r="E439" s="269">
        <v>9.6333333333333364</v>
      </c>
      <c r="F439" s="269">
        <v>9.4166666666666679</v>
      </c>
      <c r="G439" s="269">
        <v>9.2333333333333361</v>
      </c>
      <c r="H439" s="269">
        <v>10.033333333333337</v>
      </c>
      <c r="I439" s="269">
        <v>10.21666666666667</v>
      </c>
      <c r="J439" s="269">
        <v>10.433333333333337</v>
      </c>
      <c r="K439" s="268">
        <v>10</v>
      </c>
      <c r="L439" s="268">
        <v>9.6</v>
      </c>
      <c r="M439" s="268">
        <v>712.01395000000002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905.65</v>
      </c>
      <c r="D440" s="269">
        <v>909.48333333333323</v>
      </c>
      <c r="E440" s="269">
        <v>899.16666666666652</v>
      </c>
      <c r="F440" s="269">
        <v>892.68333333333328</v>
      </c>
      <c r="G440" s="269">
        <v>882.36666666666656</v>
      </c>
      <c r="H440" s="269">
        <v>915.96666666666647</v>
      </c>
      <c r="I440" s="269">
        <v>926.2833333333333</v>
      </c>
      <c r="J440" s="269">
        <v>932.76666666666642</v>
      </c>
      <c r="K440" s="268">
        <v>919.8</v>
      </c>
      <c r="L440" s="268">
        <v>903</v>
      </c>
      <c r="M440" s="268">
        <v>0.42547000000000001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569.5</v>
      </c>
      <c r="D441" s="269">
        <v>571.16666666666663</v>
      </c>
      <c r="E441" s="269">
        <v>566.33333333333326</v>
      </c>
      <c r="F441" s="269">
        <v>563.16666666666663</v>
      </c>
      <c r="G441" s="269">
        <v>558.33333333333326</v>
      </c>
      <c r="H441" s="269">
        <v>574.33333333333326</v>
      </c>
      <c r="I441" s="269">
        <v>579.16666666666652</v>
      </c>
      <c r="J441" s="269">
        <v>582.33333333333326</v>
      </c>
      <c r="K441" s="268">
        <v>576</v>
      </c>
      <c r="L441" s="268">
        <v>568</v>
      </c>
      <c r="M441" s="268">
        <v>3.5177800000000001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1873.1</v>
      </c>
      <c r="D442" s="269">
        <v>1872.0333333333335</v>
      </c>
      <c r="E442" s="269">
        <v>1832.2166666666672</v>
      </c>
      <c r="F442" s="269">
        <v>1791.3333333333337</v>
      </c>
      <c r="G442" s="269">
        <v>1751.5166666666673</v>
      </c>
      <c r="H442" s="269">
        <v>1912.916666666667</v>
      </c>
      <c r="I442" s="269">
        <v>1952.7333333333331</v>
      </c>
      <c r="J442" s="269">
        <v>1993.6166666666668</v>
      </c>
      <c r="K442" s="268">
        <v>1911.85</v>
      </c>
      <c r="L442" s="268">
        <v>1831.15</v>
      </c>
      <c r="M442" s="268">
        <v>0.56286000000000003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696.05</v>
      </c>
      <c r="D443" s="269">
        <v>698.69999999999993</v>
      </c>
      <c r="E443" s="269">
        <v>684.34999999999991</v>
      </c>
      <c r="F443" s="269">
        <v>672.65</v>
      </c>
      <c r="G443" s="269">
        <v>658.3</v>
      </c>
      <c r="H443" s="269">
        <v>710.39999999999986</v>
      </c>
      <c r="I443" s="269">
        <v>724.75</v>
      </c>
      <c r="J443" s="269">
        <v>736.44999999999982</v>
      </c>
      <c r="K443" s="268">
        <v>713.05</v>
      </c>
      <c r="L443" s="268">
        <v>687</v>
      </c>
      <c r="M443" s="268">
        <v>0.45884999999999998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1036.8499999999999</v>
      </c>
      <c r="D444" s="269">
        <v>1022.6166666666667</v>
      </c>
      <c r="E444" s="269">
        <v>1005.2333333333333</v>
      </c>
      <c r="F444" s="269">
        <v>973.61666666666667</v>
      </c>
      <c r="G444" s="269">
        <v>956.23333333333335</v>
      </c>
      <c r="H444" s="269">
        <v>1054.2333333333333</v>
      </c>
      <c r="I444" s="269">
        <v>1071.6166666666668</v>
      </c>
      <c r="J444" s="269">
        <v>1103.2333333333333</v>
      </c>
      <c r="K444" s="268">
        <v>1040</v>
      </c>
      <c r="L444" s="268">
        <v>991</v>
      </c>
      <c r="M444" s="268">
        <v>2.6417700000000002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42.3</v>
      </c>
      <c r="D445" s="269">
        <v>42.416666666666664</v>
      </c>
      <c r="E445" s="269">
        <v>41.883333333333326</v>
      </c>
      <c r="F445" s="269">
        <v>41.466666666666661</v>
      </c>
      <c r="G445" s="269">
        <v>40.933333333333323</v>
      </c>
      <c r="H445" s="269">
        <v>42.833333333333329</v>
      </c>
      <c r="I445" s="269">
        <v>43.366666666666674</v>
      </c>
      <c r="J445" s="269">
        <v>43.783333333333331</v>
      </c>
      <c r="K445" s="268">
        <v>42.95</v>
      </c>
      <c r="L445" s="268">
        <v>42</v>
      </c>
      <c r="M445" s="268">
        <v>68.219049999999996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1050.5</v>
      </c>
      <c r="D446" s="269">
        <v>1056.3</v>
      </c>
      <c r="E446" s="269">
        <v>1041.25</v>
      </c>
      <c r="F446" s="269">
        <v>1032</v>
      </c>
      <c r="G446" s="269">
        <v>1016.95</v>
      </c>
      <c r="H446" s="269">
        <v>1065.55</v>
      </c>
      <c r="I446" s="269">
        <v>1080.5999999999997</v>
      </c>
      <c r="J446" s="269">
        <v>1089.8499999999999</v>
      </c>
      <c r="K446" s="268">
        <v>1071.3499999999999</v>
      </c>
      <c r="L446" s="268">
        <v>1047.05</v>
      </c>
      <c r="M446" s="268">
        <v>16.775759999999998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858.95</v>
      </c>
      <c r="D447" s="269">
        <v>865.91666666666663</v>
      </c>
      <c r="E447" s="269">
        <v>838.0333333333333</v>
      </c>
      <c r="F447" s="269">
        <v>817.11666666666667</v>
      </c>
      <c r="G447" s="269">
        <v>789.23333333333335</v>
      </c>
      <c r="H447" s="269">
        <v>886.83333333333326</v>
      </c>
      <c r="I447" s="269">
        <v>914.7166666666667</v>
      </c>
      <c r="J447" s="269">
        <v>935.63333333333321</v>
      </c>
      <c r="K447" s="268">
        <v>893.8</v>
      </c>
      <c r="L447" s="268">
        <v>845</v>
      </c>
      <c r="M447" s="268">
        <v>9.9459499999999998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1159.75</v>
      </c>
      <c r="D448" s="269">
        <v>1146.1666666666667</v>
      </c>
      <c r="E448" s="269">
        <v>1129.1333333333334</v>
      </c>
      <c r="F448" s="269">
        <v>1098.5166666666667</v>
      </c>
      <c r="G448" s="269">
        <v>1081.4833333333333</v>
      </c>
      <c r="H448" s="269">
        <v>1176.7833333333335</v>
      </c>
      <c r="I448" s="269">
        <v>1193.8166666666668</v>
      </c>
      <c r="J448" s="269">
        <v>1224.4333333333336</v>
      </c>
      <c r="K448" s="268">
        <v>1163.2</v>
      </c>
      <c r="L448" s="268">
        <v>1115.55</v>
      </c>
      <c r="M448" s="268">
        <v>33.853409999999997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239.75</v>
      </c>
      <c r="D449" s="269">
        <v>240.18333333333331</v>
      </c>
      <c r="E449" s="269">
        <v>237.66666666666663</v>
      </c>
      <c r="F449" s="269">
        <v>235.58333333333331</v>
      </c>
      <c r="G449" s="269">
        <v>233.06666666666663</v>
      </c>
      <c r="H449" s="269">
        <v>242.26666666666662</v>
      </c>
      <c r="I449" s="269">
        <v>244.78333333333333</v>
      </c>
      <c r="J449" s="269">
        <v>246.86666666666662</v>
      </c>
      <c r="K449" s="268">
        <v>242.7</v>
      </c>
      <c r="L449" s="268">
        <v>238.1</v>
      </c>
      <c r="M449" s="268">
        <v>10.41957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1254.3499999999999</v>
      </c>
      <c r="D450" s="269">
        <v>1255.7</v>
      </c>
      <c r="E450" s="269">
        <v>1240.3000000000002</v>
      </c>
      <c r="F450" s="269">
        <v>1226.2500000000002</v>
      </c>
      <c r="G450" s="269">
        <v>1210.8500000000004</v>
      </c>
      <c r="H450" s="269">
        <v>1269.75</v>
      </c>
      <c r="I450" s="269">
        <v>1285.1500000000001</v>
      </c>
      <c r="J450" s="269">
        <v>1299.1999999999998</v>
      </c>
      <c r="K450" s="268">
        <v>1271.0999999999999</v>
      </c>
      <c r="L450" s="268">
        <v>1241.6500000000001</v>
      </c>
      <c r="M450" s="268">
        <v>3.06515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3242.95</v>
      </c>
      <c r="D451" s="269">
        <v>3245.9166666666665</v>
      </c>
      <c r="E451" s="269">
        <v>3222.0333333333328</v>
      </c>
      <c r="F451" s="269">
        <v>3201.1166666666663</v>
      </c>
      <c r="G451" s="269">
        <v>3177.2333333333327</v>
      </c>
      <c r="H451" s="269">
        <v>3266.833333333333</v>
      </c>
      <c r="I451" s="269">
        <v>3290.7166666666672</v>
      </c>
      <c r="J451" s="269">
        <v>3311.6333333333332</v>
      </c>
      <c r="K451" s="268">
        <v>3269.8</v>
      </c>
      <c r="L451" s="268">
        <v>3225</v>
      </c>
      <c r="M451" s="268">
        <v>17.859279999999998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825.5</v>
      </c>
      <c r="D452" s="269">
        <v>825.63333333333333</v>
      </c>
      <c r="E452" s="269">
        <v>820.26666666666665</v>
      </c>
      <c r="F452" s="269">
        <v>815.0333333333333</v>
      </c>
      <c r="G452" s="269">
        <v>809.66666666666663</v>
      </c>
      <c r="H452" s="269">
        <v>830.86666666666667</v>
      </c>
      <c r="I452" s="269">
        <v>836.23333333333323</v>
      </c>
      <c r="J452" s="269">
        <v>841.4666666666667</v>
      </c>
      <c r="K452" s="268">
        <v>831</v>
      </c>
      <c r="L452" s="268">
        <v>820.4</v>
      </c>
      <c r="M452" s="268">
        <v>13.00582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8885.4</v>
      </c>
      <c r="D453" s="269">
        <v>8901.8000000000011</v>
      </c>
      <c r="E453" s="269">
        <v>8843.6000000000022</v>
      </c>
      <c r="F453" s="269">
        <v>8801.8000000000011</v>
      </c>
      <c r="G453" s="269">
        <v>8743.6000000000022</v>
      </c>
      <c r="H453" s="269">
        <v>8943.6000000000022</v>
      </c>
      <c r="I453" s="269">
        <v>9001.8000000000029</v>
      </c>
      <c r="J453" s="269">
        <v>9043.6000000000022</v>
      </c>
      <c r="K453" s="268">
        <v>8960</v>
      </c>
      <c r="L453" s="268">
        <v>8860</v>
      </c>
      <c r="M453" s="268">
        <v>1.9195599999999999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1959.65</v>
      </c>
      <c r="D454" s="269">
        <v>1927.55</v>
      </c>
      <c r="E454" s="269">
        <v>1882.1</v>
      </c>
      <c r="F454" s="269">
        <v>1804.55</v>
      </c>
      <c r="G454" s="269">
        <v>1759.1</v>
      </c>
      <c r="H454" s="269">
        <v>2005.1</v>
      </c>
      <c r="I454" s="269">
        <v>2050.5500000000002</v>
      </c>
      <c r="J454" s="269">
        <v>2128.1</v>
      </c>
      <c r="K454" s="268">
        <v>1973</v>
      </c>
      <c r="L454" s="268">
        <v>1850</v>
      </c>
      <c r="M454" s="268">
        <v>6.9403499999999996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222.45</v>
      </c>
      <c r="D455" s="269">
        <v>222.9</v>
      </c>
      <c r="E455" s="269">
        <v>221.60000000000002</v>
      </c>
      <c r="F455" s="269">
        <v>220.75000000000003</v>
      </c>
      <c r="G455" s="269">
        <v>219.45000000000005</v>
      </c>
      <c r="H455" s="269">
        <v>223.75</v>
      </c>
      <c r="I455" s="269">
        <v>225.05</v>
      </c>
      <c r="J455" s="269">
        <v>225.89999999999998</v>
      </c>
      <c r="K455" s="268">
        <v>224.2</v>
      </c>
      <c r="L455" s="268">
        <v>222.05</v>
      </c>
      <c r="M455" s="268">
        <v>28.848549999999999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451</v>
      </c>
      <c r="D456" s="269">
        <v>450.33333333333331</v>
      </c>
      <c r="E456" s="269">
        <v>447.66666666666663</v>
      </c>
      <c r="F456" s="269">
        <v>444.33333333333331</v>
      </c>
      <c r="G456" s="269">
        <v>441.66666666666663</v>
      </c>
      <c r="H456" s="269">
        <v>453.66666666666663</v>
      </c>
      <c r="I456" s="269">
        <v>456.33333333333326</v>
      </c>
      <c r="J456" s="269">
        <v>459.66666666666663</v>
      </c>
      <c r="K456" s="268">
        <v>453</v>
      </c>
      <c r="L456" s="268">
        <v>447</v>
      </c>
      <c r="M456" s="268">
        <v>89.626329999999996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242.8</v>
      </c>
      <c r="D457" s="269">
        <v>243.23333333333335</v>
      </c>
      <c r="E457" s="269">
        <v>241.26666666666671</v>
      </c>
      <c r="F457" s="269">
        <v>239.73333333333335</v>
      </c>
      <c r="G457" s="269">
        <v>237.76666666666671</v>
      </c>
      <c r="H457" s="269">
        <v>244.76666666666671</v>
      </c>
      <c r="I457" s="269">
        <v>246.73333333333335</v>
      </c>
      <c r="J457" s="269">
        <v>248.26666666666671</v>
      </c>
      <c r="K457" s="268">
        <v>245.2</v>
      </c>
      <c r="L457" s="268">
        <v>241.7</v>
      </c>
      <c r="M457" s="268">
        <v>103.22525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621</v>
      </c>
      <c r="D458" s="269">
        <v>620.33333333333337</v>
      </c>
      <c r="E458" s="269">
        <v>615.66666666666674</v>
      </c>
      <c r="F458" s="269">
        <v>610.33333333333337</v>
      </c>
      <c r="G458" s="269">
        <v>605.66666666666674</v>
      </c>
      <c r="H458" s="269">
        <v>625.66666666666674</v>
      </c>
      <c r="I458" s="269">
        <v>630.33333333333348</v>
      </c>
      <c r="J458" s="269">
        <v>635.66666666666674</v>
      </c>
      <c r="K458" s="268">
        <v>625</v>
      </c>
      <c r="L458" s="268">
        <v>615</v>
      </c>
      <c r="M458" s="268">
        <v>0.26817000000000002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107.75</v>
      </c>
      <c r="D459" s="269">
        <v>107.39999999999999</v>
      </c>
      <c r="E459" s="269">
        <v>106.84999999999998</v>
      </c>
      <c r="F459" s="269">
        <v>105.94999999999999</v>
      </c>
      <c r="G459" s="269">
        <v>105.39999999999998</v>
      </c>
      <c r="H459" s="269">
        <v>108.29999999999998</v>
      </c>
      <c r="I459" s="269">
        <v>108.85</v>
      </c>
      <c r="J459" s="269">
        <v>109.74999999999999</v>
      </c>
      <c r="K459" s="268">
        <v>107.95</v>
      </c>
      <c r="L459" s="268">
        <v>106.5</v>
      </c>
      <c r="M459" s="268">
        <v>408.38533000000001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121.25</v>
      </c>
      <c r="D460" s="269">
        <v>122.01666666666665</v>
      </c>
      <c r="E460" s="269">
        <v>119.8333333333333</v>
      </c>
      <c r="F460" s="269">
        <v>118.41666666666664</v>
      </c>
      <c r="G460" s="269">
        <v>116.23333333333329</v>
      </c>
      <c r="H460" s="269">
        <v>123.43333333333331</v>
      </c>
      <c r="I460" s="269">
        <v>125.61666666666665</v>
      </c>
      <c r="J460" s="269">
        <v>127.03333333333332</v>
      </c>
      <c r="K460" s="268">
        <v>124.2</v>
      </c>
      <c r="L460" s="268">
        <v>120.6</v>
      </c>
      <c r="M460" s="268">
        <v>36.267049999999998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3295.35</v>
      </c>
      <c r="D461" s="269">
        <v>3303.65</v>
      </c>
      <c r="E461" s="269">
        <v>3257.3</v>
      </c>
      <c r="F461" s="269">
        <v>3219.25</v>
      </c>
      <c r="G461" s="269">
        <v>3172.9</v>
      </c>
      <c r="H461" s="269">
        <v>3341.7000000000003</v>
      </c>
      <c r="I461" s="269">
        <v>3388.0499999999997</v>
      </c>
      <c r="J461" s="269">
        <v>3426.1000000000004</v>
      </c>
      <c r="K461" s="268">
        <v>3350</v>
      </c>
      <c r="L461" s="268">
        <v>3265.6</v>
      </c>
      <c r="M461" s="268">
        <v>0.28249000000000002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1150.0999999999999</v>
      </c>
      <c r="D462" s="269">
        <v>1151.6833333333334</v>
      </c>
      <c r="E462" s="269">
        <v>1138.3666666666668</v>
      </c>
      <c r="F462" s="269">
        <v>1126.6333333333334</v>
      </c>
      <c r="G462" s="269">
        <v>1113.3166666666668</v>
      </c>
      <c r="H462" s="269">
        <v>1163.4166666666667</v>
      </c>
      <c r="I462" s="269">
        <v>1176.7333333333333</v>
      </c>
      <c r="J462" s="269">
        <v>1188.4666666666667</v>
      </c>
      <c r="K462" s="268">
        <v>1165</v>
      </c>
      <c r="L462" s="268">
        <v>1139.95</v>
      </c>
      <c r="M462" s="268">
        <v>52.300750000000001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94.4</v>
      </c>
      <c r="D463" s="269">
        <v>94.566666666666677</v>
      </c>
      <c r="E463" s="269">
        <v>93.933333333333351</v>
      </c>
      <c r="F463" s="269">
        <v>93.466666666666669</v>
      </c>
      <c r="G463" s="269">
        <v>92.833333333333343</v>
      </c>
      <c r="H463" s="269">
        <v>95.03333333333336</v>
      </c>
      <c r="I463" s="269">
        <v>95.666666666666686</v>
      </c>
      <c r="J463" s="269">
        <v>96.133333333333368</v>
      </c>
      <c r="K463" s="268">
        <v>95.2</v>
      </c>
      <c r="L463" s="268">
        <v>94.1</v>
      </c>
      <c r="M463" s="268">
        <v>2.9850699999999999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798.5</v>
      </c>
      <c r="D464" s="269">
        <v>790.73333333333323</v>
      </c>
      <c r="E464" s="269">
        <v>779.96666666666647</v>
      </c>
      <c r="F464" s="269">
        <v>761.43333333333328</v>
      </c>
      <c r="G464" s="269">
        <v>750.66666666666652</v>
      </c>
      <c r="H464" s="269">
        <v>809.26666666666642</v>
      </c>
      <c r="I464" s="269">
        <v>820.03333333333308</v>
      </c>
      <c r="J464" s="269">
        <v>838.56666666666638</v>
      </c>
      <c r="K464" s="268">
        <v>801.5</v>
      </c>
      <c r="L464" s="268">
        <v>772.2</v>
      </c>
      <c r="M464" s="268">
        <v>12.23536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2469.3000000000002</v>
      </c>
      <c r="D465" s="269">
        <v>2470.0833333333335</v>
      </c>
      <c r="E465" s="269">
        <v>2439.2666666666669</v>
      </c>
      <c r="F465" s="269">
        <v>2409.2333333333336</v>
      </c>
      <c r="G465" s="269">
        <v>2378.416666666667</v>
      </c>
      <c r="H465" s="269">
        <v>2500.1166666666668</v>
      </c>
      <c r="I465" s="269">
        <v>2530.9333333333334</v>
      </c>
      <c r="J465" s="269">
        <v>2560.9666666666667</v>
      </c>
      <c r="K465" s="268">
        <v>2500.9</v>
      </c>
      <c r="L465" s="268">
        <v>2440.0500000000002</v>
      </c>
      <c r="M465" s="268">
        <v>1.3412200000000001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715.4</v>
      </c>
      <c r="D466" s="269">
        <v>715.78333333333342</v>
      </c>
      <c r="E466" s="269">
        <v>705.56666666666683</v>
      </c>
      <c r="F466" s="269">
        <v>695.73333333333346</v>
      </c>
      <c r="G466" s="269">
        <v>685.51666666666688</v>
      </c>
      <c r="H466" s="269">
        <v>725.61666666666679</v>
      </c>
      <c r="I466" s="269">
        <v>735.83333333333326</v>
      </c>
      <c r="J466" s="269">
        <v>745.66666666666674</v>
      </c>
      <c r="K466" s="268">
        <v>726</v>
      </c>
      <c r="L466" s="268">
        <v>705.95</v>
      </c>
      <c r="M466" s="268">
        <v>1.8071299999999999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3360.5</v>
      </c>
      <c r="D467" s="269">
        <v>3361.8333333333335</v>
      </c>
      <c r="E467" s="269">
        <v>3333.666666666667</v>
      </c>
      <c r="F467" s="269">
        <v>3306.8333333333335</v>
      </c>
      <c r="G467" s="269">
        <v>3278.666666666667</v>
      </c>
      <c r="H467" s="269">
        <v>3388.666666666667</v>
      </c>
      <c r="I467" s="269">
        <v>3416.8333333333339</v>
      </c>
      <c r="J467" s="269">
        <v>3443.666666666667</v>
      </c>
      <c r="K467" s="268">
        <v>3390</v>
      </c>
      <c r="L467" s="268">
        <v>3335</v>
      </c>
      <c r="M467" s="268">
        <v>0.35865999999999998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2661.15</v>
      </c>
      <c r="D468" s="269">
        <v>2646.9500000000003</v>
      </c>
      <c r="E468" s="269">
        <v>2624.2000000000007</v>
      </c>
      <c r="F468" s="269">
        <v>2587.2500000000005</v>
      </c>
      <c r="G468" s="269">
        <v>2564.5000000000009</v>
      </c>
      <c r="H468" s="269">
        <v>2683.9000000000005</v>
      </c>
      <c r="I468" s="269">
        <v>2706.6499999999996</v>
      </c>
      <c r="J468" s="269">
        <v>2743.6000000000004</v>
      </c>
      <c r="K468" s="268">
        <v>2669.7</v>
      </c>
      <c r="L468" s="268">
        <v>2610</v>
      </c>
      <c r="M468" s="268">
        <v>8.0836000000000006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1503.9</v>
      </c>
      <c r="D469" s="269">
        <v>1509.4833333333333</v>
      </c>
      <c r="E469" s="269">
        <v>1488.4166666666667</v>
      </c>
      <c r="F469" s="269">
        <v>1472.9333333333334</v>
      </c>
      <c r="G469" s="269">
        <v>1451.8666666666668</v>
      </c>
      <c r="H469" s="269">
        <v>1524.9666666666667</v>
      </c>
      <c r="I469" s="269">
        <v>1546.0333333333333</v>
      </c>
      <c r="J469" s="269">
        <v>1561.5166666666667</v>
      </c>
      <c r="K469" s="268">
        <v>1530.55</v>
      </c>
      <c r="L469" s="268">
        <v>1494</v>
      </c>
      <c r="M469" s="268">
        <v>4.7685599999999999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560.95000000000005</v>
      </c>
      <c r="D470" s="269">
        <v>564.56666666666672</v>
      </c>
      <c r="E470" s="269">
        <v>555.13333333333344</v>
      </c>
      <c r="F470" s="269">
        <v>549.31666666666672</v>
      </c>
      <c r="G470" s="269">
        <v>539.88333333333344</v>
      </c>
      <c r="H470" s="269">
        <v>570.38333333333344</v>
      </c>
      <c r="I470" s="269">
        <v>579.81666666666661</v>
      </c>
      <c r="J470" s="269">
        <v>585.63333333333344</v>
      </c>
      <c r="K470" s="268">
        <v>574</v>
      </c>
      <c r="L470" s="268">
        <v>558.75</v>
      </c>
      <c r="M470" s="268">
        <v>5.6597999999999997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1400.3</v>
      </c>
      <c r="D471" s="269">
        <v>1401.0333333333335</v>
      </c>
      <c r="E471" s="269">
        <v>1384.2666666666671</v>
      </c>
      <c r="F471" s="269">
        <v>1368.2333333333336</v>
      </c>
      <c r="G471" s="269">
        <v>1351.4666666666672</v>
      </c>
      <c r="H471" s="269">
        <v>1417.0666666666671</v>
      </c>
      <c r="I471" s="269">
        <v>1433.8333333333335</v>
      </c>
      <c r="J471" s="269">
        <v>1449.866666666667</v>
      </c>
      <c r="K471" s="268">
        <v>1417.8</v>
      </c>
      <c r="L471" s="268">
        <v>1385</v>
      </c>
      <c r="M471" s="268">
        <v>7.3335699999999999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39.700000000000003</v>
      </c>
      <c r="D472" s="269">
        <v>39.85</v>
      </c>
      <c r="E472" s="269">
        <v>39.5</v>
      </c>
      <c r="F472" s="269">
        <v>39.299999999999997</v>
      </c>
      <c r="G472" s="269">
        <v>38.949999999999996</v>
      </c>
      <c r="H472" s="269">
        <v>40.050000000000004</v>
      </c>
      <c r="I472" s="269">
        <v>40.400000000000013</v>
      </c>
      <c r="J472" s="269">
        <v>40.600000000000009</v>
      </c>
      <c r="K472" s="268">
        <v>40.200000000000003</v>
      </c>
      <c r="L472" s="268">
        <v>39.65</v>
      </c>
      <c r="M472" s="268">
        <v>64.724249999999998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252.35</v>
      </c>
      <c r="D473" s="269">
        <v>252.9</v>
      </c>
      <c r="E473" s="269">
        <v>249.8</v>
      </c>
      <c r="F473" s="269">
        <v>247.25</v>
      </c>
      <c r="G473" s="269">
        <v>244.15</v>
      </c>
      <c r="H473" s="269">
        <v>255.45000000000002</v>
      </c>
      <c r="I473" s="269">
        <v>258.54999999999995</v>
      </c>
      <c r="J473" s="269">
        <v>261.10000000000002</v>
      </c>
      <c r="K473" s="268">
        <v>256</v>
      </c>
      <c r="L473" s="268">
        <v>250.35</v>
      </c>
      <c r="M473" s="268">
        <v>5.6116799999999998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219.35</v>
      </c>
      <c r="D474" s="269">
        <v>221.13333333333333</v>
      </c>
      <c r="E474" s="269">
        <v>216.21666666666664</v>
      </c>
      <c r="F474" s="269">
        <v>213.08333333333331</v>
      </c>
      <c r="G474" s="269">
        <v>208.16666666666663</v>
      </c>
      <c r="H474" s="269">
        <v>224.26666666666665</v>
      </c>
      <c r="I474" s="269">
        <v>229.18333333333334</v>
      </c>
      <c r="J474" s="269">
        <v>232.31666666666666</v>
      </c>
      <c r="K474" s="268">
        <v>226.05</v>
      </c>
      <c r="L474" s="268">
        <v>218</v>
      </c>
      <c r="M474" s="268">
        <v>18.622129999999999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2735.65</v>
      </c>
      <c r="D475" s="269">
        <v>2754.65</v>
      </c>
      <c r="E475" s="269">
        <v>2686.3</v>
      </c>
      <c r="F475" s="269">
        <v>2636.9500000000003</v>
      </c>
      <c r="G475" s="269">
        <v>2568.6000000000004</v>
      </c>
      <c r="H475" s="269">
        <v>2804</v>
      </c>
      <c r="I475" s="269">
        <v>2872.3499999999995</v>
      </c>
      <c r="J475" s="269">
        <v>2921.7</v>
      </c>
      <c r="K475" s="268">
        <v>2823</v>
      </c>
      <c r="L475" s="268">
        <v>2705.3</v>
      </c>
      <c r="M475" s="268">
        <v>5.3504100000000001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12.45</v>
      </c>
      <c r="D476" s="269">
        <v>12.450000000000001</v>
      </c>
      <c r="E476" s="269">
        <v>12.350000000000001</v>
      </c>
      <c r="F476" s="269">
        <v>12.25</v>
      </c>
      <c r="G476" s="269">
        <v>12.15</v>
      </c>
      <c r="H476" s="269">
        <v>12.550000000000002</v>
      </c>
      <c r="I476" s="269">
        <v>12.65</v>
      </c>
      <c r="J476" s="269">
        <v>12.750000000000004</v>
      </c>
      <c r="K476" s="268">
        <v>12.55</v>
      </c>
      <c r="L476" s="268">
        <v>12.35</v>
      </c>
      <c r="M476" s="268">
        <v>34.707619999999999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775.2</v>
      </c>
      <c r="D477" s="269">
        <v>774.69999999999993</v>
      </c>
      <c r="E477" s="269">
        <v>770.49999999999989</v>
      </c>
      <c r="F477" s="269">
        <v>765.8</v>
      </c>
      <c r="G477" s="269">
        <v>761.59999999999991</v>
      </c>
      <c r="H477" s="269">
        <v>779.39999999999986</v>
      </c>
      <c r="I477" s="269">
        <v>783.59999999999991</v>
      </c>
      <c r="J477" s="269">
        <v>788.29999999999984</v>
      </c>
      <c r="K477" s="268">
        <v>778.9</v>
      </c>
      <c r="L477" s="268">
        <v>770</v>
      </c>
      <c r="M477" s="268">
        <v>1.0803400000000001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756.35</v>
      </c>
      <c r="D478" s="269">
        <v>753.1</v>
      </c>
      <c r="E478" s="269">
        <v>747.30000000000007</v>
      </c>
      <c r="F478" s="269">
        <v>738.25</v>
      </c>
      <c r="G478" s="269">
        <v>732.45</v>
      </c>
      <c r="H478" s="269">
        <v>762.15000000000009</v>
      </c>
      <c r="I478" s="269">
        <v>767.95</v>
      </c>
      <c r="J478" s="269">
        <v>777.00000000000011</v>
      </c>
      <c r="K478" s="268">
        <v>758.9</v>
      </c>
      <c r="L478" s="268">
        <v>744.05</v>
      </c>
      <c r="M478" s="268">
        <v>22.243929999999999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816.05</v>
      </c>
      <c r="D479" s="269">
        <v>818.30000000000007</v>
      </c>
      <c r="E479" s="269">
        <v>811.10000000000014</v>
      </c>
      <c r="F479" s="269">
        <v>806.15000000000009</v>
      </c>
      <c r="G479" s="269">
        <v>798.95000000000016</v>
      </c>
      <c r="H479" s="269">
        <v>823.25000000000011</v>
      </c>
      <c r="I479" s="269">
        <v>830.45000000000016</v>
      </c>
      <c r="J479" s="269">
        <v>835.40000000000009</v>
      </c>
      <c r="K479" s="268">
        <v>825.5</v>
      </c>
      <c r="L479" s="268">
        <v>813.35</v>
      </c>
      <c r="M479" s="268">
        <v>1.7134199999999999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6869.6</v>
      </c>
      <c r="D480" s="269">
        <v>6836.5333333333328</v>
      </c>
      <c r="E480" s="269">
        <v>6773.0666666666657</v>
      </c>
      <c r="F480" s="269">
        <v>6676.5333333333328</v>
      </c>
      <c r="G480" s="269">
        <v>6613.0666666666657</v>
      </c>
      <c r="H480" s="269">
        <v>6933.0666666666657</v>
      </c>
      <c r="I480" s="269">
        <v>6996.5333333333328</v>
      </c>
      <c r="J480" s="269">
        <v>7093.0666666666657</v>
      </c>
      <c r="K480" s="268">
        <v>6900</v>
      </c>
      <c r="L480" s="268">
        <v>6740</v>
      </c>
      <c r="M480" s="268">
        <v>4.8804299999999996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45.15</v>
      </c>
      <c r="D481" s="269">
        <v>44.733333333333327</v>
      </c>
      <c r="E481" s="269">
        <v>44.066666666666656</v>
      </c>
      <c r="F481" s="269">
        <v>42.983333333333327</v>
      </c>
      <c r="G481" s="269">
        <v>42.316666666666656</v>
      </c>
      <c r="H481" s="269">
        <v>45.816666666666656</v>
      </c>
      <c r="I481" s="269">
        <v>46.483333333333327</v>
      </c>
      <c r="J481" s="269">
        <v>47.566666666666656</v>
      </c>
      <c r="K481" s="268">
        <v>45.4</v>
      </c>
      <c r="L481" s="268">
        <v>43.65</v>
      </c>
      <c r="M481" s="268">
        <v>209.69073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1697.35</v>
      </c>
      <c r="D482" s="269">
        <v>1694.6666666666667</v>
      </c>
      <c r="E482" s="269">
        <v>1686.3333333333335</v>
      </c>
      <c r="F482" s="269">
        <v>1675.3166666666668</v>
      </c>
      <c r="G482" s="269">
        <v>1666.9833333333336</v>
      </c>
      <c r="H482" s="269">
        <v>1705.6833333333334</v>
      </c>
      <c r="I482" s="269">
        <v>1714.0166666666669</v>
      </c>
      <c r="J482" s="269">
        <v>1725.0333333333333</v>
      </c>
      <c r="K482" s="268">
        <v>1703</v>
      </c>
      <c r="L482" s="268">
        <v>1683.65</v>
      </c>
      <c r="M482" s="268">
        <v>0.83806000000000003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838.4</v>
      </c>
      <c r="D483" s="269">
        <v>829.7166666666667</v>
      </c>
      <c r="E483" s="269">
        <v>816.83333333333337</v>
      </c>
      <c r="F483" s="269">
        <v>795.26666666666665</v>
      </c>
      <c r="G483" s="269">
        <v>782.38333333333333</v>
      </c>
      <c r="H483" s="269">
        <v>851.28333333333342</v>
      </c>
      <c r="I483" s="269">
        <v>864.16666666666663</v>
      </c>
      <c r="J483" s="269">
        <v>885.73333333333346</v>
      </c>
      <c r="K483" s="268">
        <v>842.6</v>
      </c>
      <c r="L483" s="268">
        <v>808.15</v>
      </c>
      <c r="M483" s="268">
        <v>27.05885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239.75</v>
      </c>
      <c r="D484" s="269">
        <v>242.21666666666667</v>
      </c>
      <c r="E484" s="269">
        <v>236.48333333333335</v>
      </c>
      <c r="F484" s="269">
        <v>233.21666666666667</v>
      </c>
      <c r="G484" s="269">
        <v>227.48333333333335</v>
      </c>
      <c r="H484" s="269">
        <v>245.48333333333335</v>
      </c>
      <c r="I484" s="269">
        <v>251.21666666666664</v>
      </c>
      <c r="J484" s="269">
        <v>254.48333333333335</v>
      </c>
      <c r="K484" s="268">
        <v>247.95</v>
      </c>
      <c r="L484" s="268">
        <v>238.95</v>
      </c>
      <c r="M484" s="268">
        <v>5.5039600000000002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2887.55</v>
      </c>
      <c r="D485" s="269">
        <v>2897.7666666666664</v>
      </c>
      <c r="E485" s="269">
        <v>2866.0333333333328</v>
      </c>
      <c r="F485" s="269">
        <v>2844.5166666666664</v>
      </c>
      <c r="G485" s="269">
        <v>2812.7833333333328</v>
      </c>
      <c r="H485" s="269">
        <v>2919.2833333333328</v>
      </c>
      <c r="I485" s="269">
        <v>2951.0166666666664</v>
      </c>
      <c r="J485" s="269">
        <v>2972.5333333333328</v>
      </c>
      <c r="K485" s="268">
        <v>2929.5</v>
      </c>
      <c r="L485" s="268">
        <v>2876.25</v>
      </c>
      <c r="M485" s="268">
        <v>0.14857999999999999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617.85</v>
      </c>
      <c r="D486" s="269">
        <v>619.11666666666667</v>
      </c>
      <c r="E486" s="269">
        <v>614.2833333333333</v>
      </c>
      <c r="F486" s="269">
        <v>610.71666666666658</v>
      </c>
      <c r="G486" s="269">
        <v>605.88333333333321</v>
      </c>
      <c r="H486" s="269">
        <v>622.68333333333339</v>
      </c>
      <c r="I486" s="269">
        <v>627.51666666666665</v>
      </c>
      <c r="J486" s="269">
        <v>631.08333333333348</v>
      </c>
      <c r="K486" s="268">
        <v>623.95000000000005</v>
      </c>
      <c r="L486" s="268">
        <v>615.54999999999995</v>
      </c>
      <c r="M486" s="268">
        <v>3.07578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384.75</v>
      </c>
      <c r="D487" s="284">
        <v>383.45</v>
      </c>
      <c r="E487" s="284">
        <v>377.25</v>
      </c>
      <c r="F487" s="284">
        <v>369.75</v>
      </c>
      <c r="G487" s="284">
        <v>363.55</v>
      </c>
      <c r="H487" s="284">
        <v>390.95</v>
      </c>
      <c r="I487" s="284">
        <v>397.14999999999992</v>
      </c>
      <c r="J487" s="283">
        <v>404.65</v>
      </c>
      <c r="K487" s="283">
        <v>389.65</v>
      </c>
      <c r="L487" s="283">
        <v>375.95</v>
      </c>
      <c r="M487" s="239">
        <v>7.3579699999999999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40.299999999999997</v>
      </c>
      <c r="D488" s="284">
        <v>39.666666666666664</v>
      </c>
      <c r="E488" s="284">
        <v>38.533333333333331</v>
      </c>
      <c r="F488" s="284">
        <v>36.766666666666666</v>
      </c>
      <c r="G488" s="284">
        <v>35.633333333333333</v>
      </c>
      <c r="H488" s="284">
        <v>41.43333333333333</v>
      </c>
      <c r="I488" s="284">
        <v>42.56666666666667</v>
      </c>
      <c r="J488" s="283">
        <v>44.333333333333329</v>
      </c>
      <c r="K488" s="283">
        <v>40.799999999999997</v>
      </c>
      <c r="L488" s="283">
        <v>37.9</v>
      </c>
      <c r="M488" s="239">
        <v>297.52179000000001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337.15</v>
      </c>
      <c r="D489" s="269">
        <v>336.66666666666669</v>
      </c>
      <c r="E489" s="269">
        <v>334.48333333333335</v>
      </c>
      <c r="F489" s="269">
        <v>331.81666666666666</v>
      </c>
      <c r="G489" s="269">
        <v>329.63333333333333</v>
      </c>
      <c r="H489" s="269">
        <v>339.33333333333337</v>
      </c>
      <c r="I489" s="269">
        <v>341.51666666666665</v>
      </c>
      <c r="J489" s="269">
        <v>344.18333333333339</v>
      </c>
      <c r="K489" s="268">
        <v>338.85</v>
      </c>
      <c r="L489" s="268">
        <v>334</v>
      </c>
      <c r="M489" s="268">
        <v>3.3718900000000001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384.4</v>
      </c>
      <c r="D490" s="284">
        <v>386.48333333333329</v>
      </c>
      <c r="E490" s="284">
        <v>379.06666666666661</v>
      </c>
      <c r="F490" s="284">
        <v>373.73333333333329</v>
      </c>
      <c r="G490" s="284">
        <v>366.31666666666661</v>
      </c>
      <c r="H490" s="284">
        <v>391.81666666666661</v>
      </c>
      <c r="I490" s="284">
        <v>399.23333333333323</v>
      </c>
      <c r="J490" s="283">
        <v>404.56666666666661</v>
      </c>
      <c r="K490" s="283">
        <v>393.9</v>
      </c>
      <c r="L490" s="283">
        <v>381.15</v>
      </c>
      <c r="M490" s="239">
        <v>3.0785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1067.0999999999999</v>
      </c>
      <c r="D491" s="269">
        <v>1072.8166666666666</v>
      </c>
      <c r="E491" s="269">
        <v>1054.2833333333333</v>
      </c>
      <c r="F491" s="269">
        <v>1041.4666666666667</v>
      </c>
      <c r="G491" s="269">
        <v>1022.9333333333334</v>
      </c>
      <c r="H491" s="269">
        <v>1085.6333333333332</v>
      </c>
      <c r="I491" s="269">
        <v>1104.1666666666665</v>
      </c>
      <c r="J491" s="269">
        <v>1116.9833333333331</v>
      </c>
      <c r="K491" s="268">
        <v>1091.3499999999999</v>
      </c>
      <c r="L491" s="268">
        <v>1060</v>
      </c>
      <c r="M491" s="268">
        <v>12.743790000000001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270.35000000000002</v>
      </c>
      <c r="D492" s="284">
        <v>269.86666666666667</v>
      </c>
      <c r="E492" s="269">
        <v>267.88333333333333</v>
      </c>
      <c r="F492" s="269">
        <v>265.41666666666663</v>
      </c>
      <c r="G492" s="269">
        <v>263.43333333333328</v>
      </c>
      <c r="H492" s="269">
        <v>272.33333333333337</v>
      </c>
      <c r="I492" s="269">
        <v>274.31666666666672</v>
      </c>
      <c r="J492" s="269">
        <v>276.78333333333342</v>
      </c>
      <c r="K492" s="268">
        <v>271.85000000000002</v>
      </c>
      <c r="L492" s="268">
        <v>267.39999999999998</v>
      </c>
      <c r="M492" s="268">
        <v>59.145060000000001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2159.6999999999998</v>
      </c>
      <c r="D493" s="269">
        <v>2160.5333333333333</v>
      </c>
      <c r="E493" s="269">
        <v>2137.1666666666665</v>
      </c>
      <c r="F493" s="269">
        <v>2114.6333333333332</v>
      </c>
      <c r="G493" s="269">
        <v>2091.2666666666664</v>
      </c>
      <c r="H493" s="269">
        <v>2183.0666666666666</v>
      </c>
      <c r="I493" s="269">
        <v>2206.4333333333334</v>
      </c>
      <c r="J493" s="269">
        <v>2228.9666666666667</v>
      </c>
      <c r="K493" s="268">
        <v>2183.9</v>
      </c>
      <c r="L493" s="268">
        <v>2138</v>
      </c>
      <c r="M493" s="268">
        <v>0.42376000000000003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434.1</v>
      </c>
      <c r="D494" s="284">
        <v>436.40000000000003</v>
      </c>
      <c r="E494" s="269">
        <v>426.65000000000009</v>
      </c>
      <c r="F494" s="269">
        <v>419.20000000000005</v>
      </c>
      <c r="G494" s="269">
        <v>409.4500000000001</v>
      </c>
      <c r="H494" s="269">
        <v>443.85000000000008</v>
      </c>
      <c r="I494" s="269">
        <v>453.59999999999997</v>
      </c>
      <c r="J494" s="269">
        <v>461.05000000000007</v>
      </c>
      <c r="K494" s="268">
        <v>446.15</v>
      </c>
      <c r="L494" s="268">
        <v>428.95</v>
      </c>
      <c r="M494" s="268">
        <v>1.3118799999999999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2341.6999999999998</v>
      </c>
      <c r="D495" s="269">
        <v>2350.0833333333335</v>
      </c>
      <c r="E495" s="269">
        <v>2323.166666666667</v>
      </c>
      <c r="F495" s="269">
        <v>2304.6333333333337</v>
      </c>
      <c r="G495" s="269">
        <v>2277.7166666666672</v>
      </c>
      <c r="H495" s="269">
        <v>2368.6166666666668</v>
      </c>
      <c r="I495" s="269">
        <v>2395.5333333333338</v>
      </c>
      <c r="J495" s="269">
        <v>2414.0666666666666</v>
      </c>
      <c r="K495" s="268">
        <v>2377</v>
      </c>
      <c r="L495" s="268">
        <v>2331.5500000000002</v>
      </c>
      <c r="M495" s="268">
        <v>0.67549999999999999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9.65</v>
      </c>
      <c r="D496" s="284">
        <v>9.6666666666666661</v>
      </c>
      <c r="E496" s="269">
        <v>9.5833333333333321</v>
      </c>
      <c r="F496" s="269">
        <v>9.5166666666666657</v>
      </c>
      <c r="G496" s="269">
        <v>9.4333333333333318</v>
      </c>
      <c r="H496" s="269">
        <v>9.7333333333333325</v>
      </c>
      <c r="I496" s="269">
        <v>9.8166666666666647</v>
      </c>
      <c r="J496" s="269">
        <v>9.8833333333333329</v>
      </c>
      <c r="K496" s="268">
        <v>9.75</v>
      </c>
      <c r="L496" s="268">
        <v>9.6</v>
      </c>
      <c r="M496" s="268">
        <v>707.71284000000003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966.9</v>
      </c>
      <c r="D497" s="269">
        <v>968.69999999999993</v>
      </c>
      <c r="E497" s="269">
        <v>962.49999999999989</v>
      </c>
      <c r="F497" s="269">
        <v>958.09999999999991</v>
      </c>
      <c r="G497" s="269">
        <v>951.89999999999986</v>
      </c>
      <c r="H497" s="269">
        <v>973.09999999999991</v>
      </c>
      <c r="I497" s="269">
        <v>979.3</v>
      </c>
      <c r="J497" s="269">
        <v>983.69999999999993</v>
      </c>
      <c r="K497" s="268">
        <v>974.9</v>
      </c>
      <c r="L497" s="268">
        <v>964.3</v>
      </c>
      <c r="M497" s="268">
        <v>14.02032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250</v>
      </c>
      <c r="D498" s="284">
        <v>250.73333333333335</v>
      </c>
      <c r="E498" s="269">
        <v>246.76666666666671</v>
      </c>
      <c r="F498" s="269">
        <v>243.53333333333336</v>
      </c>
      <c r="G498" s="269">
        <v>239.56666666666672</v>
      </c>
      <c r="H498" s="269">
        <v>253.9666666666667</v>
      </c>
      <c r="I498" s="269">
        <v>257.93333333333334</v>
      </c>
      <c r="J498" s="269">
        <v>261.16666666666669</v>
      </c>
      <c r="K498" s="268">
        <v>254.7</v>
      </c>
      <c r="L498" s="268">
        <v>247.5</v>
      </c>
      <c r="M498" s="268">
        <v>10.34423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82.2</v>
      </c>
      <c r="D499" s="284">
        <v>80.516666666666666</v>
      </c>
      <c r="E499" s="269">
        <v>78.183333333333337</v>
      </c>
      <c r="F499" s="269">
        <v>74.166666666666671</v>
      </c>
      <c r="G499" s="269">
        <v>71.833333333333343</v>
      </c>
      <c r="H499" s="269">
        <v>84.533333333333331</v>
      </c>
      <c r="I499" s="269">
        <v>86.866666666666674</v>
      </c>
      <c r="J499" s="269">
        <v>90.883333333333326</v>
      </c>
      <c r="K499" s="268">
        <v>82.85</v>
      </c>
      <c r="L499" s="268">
        <v>76.5</v>
      </c>
      <c r="M499" s="268">
        <v>52.20917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687.7</v>
      </c>
      <c r="D500" s="284">
        <v>686.5333333333333</v>
      </c>
      <c r="E500" s="269">
        <v>679.16666666666663</v>
      </c>
      <c r="F500" s="269">
        <v>670.63333333333333</v>
      </c>
      <c r="G500" s="269">
        <v>663.26666666666665</v>
      </c>
      <c r="H500" s="269">
        <v>695.06666666666661</v>
      </c>
      <c r="I500" s="269">
        <v>702.43333333333339</v>
      </c>
      <c r="J500" s="269">
        <v>710.96666666666658</v>
      </c>
      <c r="K500" s="268">
        <v>693.9</v>
      </c>
      <c r="L500" s="268">
        <v>678</v>
      </c>
      <c r="M500" s="268">
        <v>1.0109399999999999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1752.55</v>
      </c>
      <c r="D501" s="284">
        <v>1754.0333333333335</v>
      </c>
      <c r="E501" s="269">
        <v>1735.5166666666671</v>
      </c>
      <c r="F501" s="269">
        <v>1718.4833333333336</v>
      </c>
      <c r="G501" s="269">
        <v>1699.9666666666672</v>
      </c>
      <c r="H501" s="269">
        <v>1771.0666666666671</v>
      </c>
      <c r="I501" s="269">
        <v>1789.5833333333335</v>
      </c>
      <c r="J501" s="269">
        <v>1806.616666666667</v>
      </c>
      <c r="K501" s="268">
        <v>1772.55</v>
      </c>
      <c r="L501" s="268">
        <v>1737</v>
      </c>
      <c r="M501" s="268">
        <v>3.8881199999999998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422</v>
      </c>
      <c r="D502" s="284">
        <v>421.48333333333335</v>
      </c>
      <c r="E502" s="269">
        <v>418.56666666666672</v>
      </c>
      <c r="F502" s="269">
        <v>415.13333333333338</v>
      </c>
      <c r="G502" s="269">
        <v>412.21666666666675</v>
      </c>
      <c r="H502" s="269">
        <v>424.91666666666669</v>
      </c>
      <c r="I502" s="269">
        <v>427.83333333333331</v>
      </c>
      <c r="J502" s="269">
        <v>431.26666666666665</v>
      </c>
      <c r="K502" s="268">
        <v>424.4</v>
      </c>
      <c r="L502" s="268">
        <v>418.05</v>
      </c>
      <c r="M502" s="268">
        <v>58.392119999999998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277.89999999999998</v>
      </c>
      <c r="D503" s="284">
        <v>273.63333333333333</v>
      </c>
      <c r="E503" s="269">
        <v>265.26666666666665</v>
      </c>
      <c r="F503" s="269">
        <v>252.63333333333333</v>
      </c>
      <c r="G503" s="269">
        <v>244.26666666666665</v>
      </c>
      <c r="H503" s="269">
        <v>286.26666666666665</v>
      </c>
      <c r="I503" s="269">
        <v>294.63333333333333</v>
      </c>
      <c r="J503" s="269">
        <v>307.26666666666665</v>
      </c>
      <c r="K503" s="268">
        <v>282</v>
      </c>
      <c r="L503" s="268">
        <v>261</v>
      </c>
      <c r="M503" s="268">
        <v>36.619660000000003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17.55</v>
      </c>
      <c r="D504" s="284">
        <v>17.616666666666667</v>
      </c>
      <c r="E504" s="269">
        <v>17.433333333333334</v>
      </c>
      <c r="F504" s="269">
        <v>17.316666666666666</v>
      </c>
      <c r="G504" s="269">
        <v>17.133333333333333</v>
      </c>
      <c r="H504" s="269">
        <v>17.733333333333334</v>
      </c>
      <c r="I504" s="269">
        <v>17.916666666666671</v>
      </c>
      <c r="J504" s="269">
        <v>18.033333333333335</v>
      </c>
      <c r="K504" s="268">
        <v>17.8</v>
      </c>
      <c r="L504" s="268">
        <v>17.5</v>
      </c>
      <c r="M504" s="268">
        <v>984.41497000000004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10086.299999999999</v>
      </c>
      <c r="D505" s="284">
        <v>10143.1</v>
      </c>
      <c r="E505" s="269">
        <v>9963.2000000000007</v>
      </c>
      <c r="F505" s="269">
        <v>9840.1</v>
      </c>
      <c r="G505" s="269">
        <v>9660.2000000000007</v>
      </c>
      <c r="H505" s="269">
        <v>10266.200000000001</v>
      </c>
      <c r="I505" s="269">
        <v>10446.099999999999</v>
      </c>
      <c r="J505" s="269">
        <v>10569.2</v>
      </c>
      <c r="K505" s="268">
        <v>10323</v>
      </c>
      <c r="L505" s="268">
        <v>10020</v>
      </c>
      <c r="M505" s="268">
        <v>0.36553000000000002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270.35000000000002</v>
      </c>
      <c r="D506" s="284">
        <v>268.78333333333336</v>
      </c>
      <c r="E506" s="269">
        <v>264.41666666666674</v>
      </c>
      <c r="F506" s="269">
        <v>258.48333333333341</v>
      </c>
      <c r="G506" s="269">
        <v>254.11666666666679</v>
      </c>
      <c r="H506" s="269">
        <v>274.7166666666667</v>
      </c>
      <c r="I506" s="269">
        <v>279.08333333333337</v>
      </c>
      <c r="J506" s="269">
        <v>285.01666666666665</v>
      </c>
      <c r="K506" s="268">
        <v>273.14999999999998</v>
      </c>
      <c r="L506" s="268">
        <v>262.85000000000002</v>
      </c>
      <c r="M506" s="268">
        <v>196.08772999999999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237.35</v>
      </c>
      <c r="D507" s="284">
        <v>237.38333333333333</v>
      </c>
      <c r="E507" s="269">
        <v>235.21666666666664</v>
      </c>
      <c r="F507" s="269">
        <v>233.08333333333331</v>
      </c>
      <c r="G507" s="269">
        <v>230.91666666666663</v>
      </c>
      <c r="H507" s="269">
        <v>239.51666666666665</v>
      </c>
      <c r="I507" s="269">
        <v>241.68333333333334</v>
      </c>
      <c r="J507" s="269">
        <v>243.81666666666666</v>
      </c>
      <c r="K507" s="268">
        <v>239.55</v>
      </c>
      <c r="L507" s="268">
        <v>235.25</v>
      </c>
      <c r="M507" s="268">
        <v>14.769780000000001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62.55</v>
      </c>
      <c r="D508" s="284">
        <v>62.666666666666664</v>
      </c>
      <c r="E508" s="269">
        <v>62.133333333333326</v>
      </c>
      <c r="F508" s="269">
        <v>61.716666666666661</v>
      </c>
      <c r="G508" s="269">
        <v>61.183333333333323</v>
      </c>
      <c r="H508" s="269">
        <v>63.083333333333329</v>
      </c>
      <c r="I508" s="269">
        <v>63.616666666666674</v>
      </c>
      <c r="J508" s="269">
        <v>64.033333333333331</v>
      </c>
      <c r="K508" s="268">
        <v>63.2</v>
      </c>
      <c r="L508" s="268">
        <v>62.25</v>
      </c>
      <c r="M508" s="268">
        <v>640.44347000000005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376.65</v>
      </c>
      <c r="D509" s="269">
        <v>377.25</v>
      </c>
      <c r="E509" s="269">
        <v>372.65</v>
      </c>
      <c r="F509" s="269">
        <v>368.65</v>
      </c>
      <c r="G509" s="269">
        <v>364.04999999999995</v>
      </c>
      <c r="H509" s="269">
        <v>381.25</v>
      </c>
      <c r="I509" s="269">
        <v>385.85</v>
      </c>
      <c r="J509" s="268">
        <v>389.85</v>
      </c>
      <c r="K509" s="268">
        <v>381.85</v>
      </c>
      <c r="L509" s="268">
        <v>373.25</v>
      </c>
      <c r="M509" s="239">
        <v>8.3496799999999993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1656.35</v>
      </c>
      <c r="D510" s="269">
        <v>1667.3999999999999</v>
      </c>
      <c r="E510" s="269">
        <v>1639.9999999999998</v>
      </c>
      <c r="F510" s="269">
        <v>1623.6499999999999</v>
      </c>
      <c r="G510" s="269">
        <v>1596.2499999999998</v>
      </c>
      <c r="H510" s="269">
        <v>1683.7499999999998</v>
      </c>
      <c r="I510" s="269">
        <v>1711.1499999999999</v>
      </c>
      <c r="J510" s="268">
        <v>1727.4999999999998</v>
      </c>
      <c r="K510" s="268">
        <v>1694.8</v>
      </c>
      <c r="L510" s="268">
        <v>1651.05</v>
      </c>
      <c r="M510" s="239">
        <v>1.45729</v>
      </c>
      <c r="N510" s="1"/>
      <c r="O510" s="1"/>
    </row>
    <row r="511" spans="1:15" ht="12.75" customHeight="1">
      <c r="B511" s="1" t="s">
        <v>529</v>
      </c>
      <c r="C511" s="1">
        <v>2231.0500000000002</v>
      </c>
      <c r="D511" s="1">
        <v>2242.0333333333333</v>
      </c>
      <c r="E511" s="1">
        <v>2209.0166666666664</v>
      </c>
      <c r="F511" s="1">
        <v>2186.9833333333331</v>
      </c>
      <c r="G511" s="1">
        <v>2153.9666666666662</v>
      </c>
      <c r="H511" s="1">
        <v>2264.0666666666666</v>
      </c>
      <c r="I511" s="1">
        <v>2297.0833333333339</v>
      </c>
      <c r="J511" s="1">
        <v>2319.1166666666668</v>
      </c>
      <c r="K511" s="1">
        <v>2275.0500000000002</v>
      </c>
      <c r="L511" s="1">
        <v>2220</v>
      </c>
      <c r="M511" s="1">
        <v>0.37718000000000002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86" sqref="H18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30"/>
      <c r="B5" s="431"/>
      <c r="C5" s="430"/>
      <c r="D5" s="43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32" t="s">
        <v>531</v>
      </c>
      <c r="C7" s="431"/>
      <c r="D7" s="7">
        <f>Main!B10</f>
        <v>44817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44816</v>
      </c>
      <c r="B10" s="29">
        <v>542377</v>
      </c>
      <c r="C10" s="28" t="s">
        <v>1051</v>
      </c>
      <c r="D10" s="28" t="s">
        <v>1052</v>
      </c>
      <c r="E10" s="28" t="s">
        <v>541</v>
      </c>
      <c r="F10" s="85">
        <v>150000</v>
      </c>
      <c r="G10" s="29">
        <v>3.52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44816</v>
      </c>
      <c r="B11" s="29">
        <v>542377</v>
      </c>
      <c r="C11" s="28" t="s">
        <v>1051</v>
      </c>
      <c r="D11" s="28" t="s">
        <v>1006</v>
      </c>
      <c r="E11" s="28" t="s">
        <v>540</v>
      </c>
      <c r="F11" s="85">
        <v>346000</v>
      </c>
      <c r="G11" s="29">
        <v>3.52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44816</v>
      </c>
      <c r="B12" s="29">
        <v>542377</v>
      </c>
      <c r="C12" s="28" t="s">
        <v>1051</v>
      </c>
      <c r="D12" s="28" t="s">
        <v>1053</v>
      </c>
      <c r="E12" s="28" t="s">
        <v>541</v>
      </c>
      <c r="F12" s="85">
        <v>200000</v>
      </c>
      <c r="G12" s="29">
        <v>3.52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44816</v>
      </c>
      <c r="B13" s="29">
        <v>539570</v>
      </c>
      <c r="C13" s="28" t="s">
        <v>1054</v>
      </c>
      <c r="D13" s="28" t="s">
        <v>1055</v>
      </c>
      <c r="E13" s="28" t="s">
        <v>540</v>
      </c>
      <c r="F13" s="85">
        <v>134400</v>
      </c>
      <c r="G13" s="29">
        <v>3.11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44816</v>
      </c>
      <c r="B14" s="29">
        <v>539570</v>
      </c>
      <c r="C14" s="28" t="s">
        <v>1054</v>
      </c>
      <c r="D14" s="28" t="s">
        <v>1056</v>
      </c>
      <c r="E14" s="28" t="s">
        <v>541</v>
      </c>
      <c r="F14" s="85">
        <v>105600</v>
      </c>
      <c r="G14" s="29">
        <v>3.12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44816</v>
      </c>
      <c r="B15" s="29">
        <v>517356</v>
      </c>
      <c r="C15" s="28" t="s">
        <v>1057</v>
      </c>
      <c r="D15" s="28" t="s">
        <v>1018</v>
      </c>
      <c r="E15" s="28" t="s">
        <v>541</v>
      </c>
      <c r="F15" s="85">
        <v>595353</v>
      </c>
      <c r="G15" s="29">
        <v>1.1399999999999999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44816</v>
      </c>
      <c r="B16" s="29">
        <v>543377</v>
      </c>
      <c r="C16" s="28" t="s">
        <v>1005</v>
      </c>
      <c r="D16" s="28" t="s">
        <v>1058</v>
      </c>
      <c r="E16" s="28" t="s">
        <v>541</v>
      </c>
      <c r="F16" s="85">
        <v>30000</v>
      </c>
      <c r="G16" s="29">
        <v>7.9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44816</v>
      </c>
      <c r="B17" s="29">
        <v>543377</v>
      </c>
      <c r="C17" s="28" t="s">
        <v>1005</v>
      </c>
      <c r="D17" s="28" t="s">
        <v>1006</v>
      </c>
      <c r="E17" s="28" t="s">
        <v>541</v>
      </c>
      <c r="F17" s="85">
        <v>30000</v>
      </c>
      <c r="G17" s="29">
        <v>7.87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44816</v>
      </c>
      <c r="B18" s="29">
        <v>543377</v>
      </c>
      <c r="C18" s="28" t="s">
        <v>1005</v>
      </c>
      <c r="D18" s="28" t="s">
        <v>1006</v>
      </c>
      <c r="E18" s="28" t="s">
        <v>540</v>
      </c>
      <c r="F18" s="85">
        <v>30000</v>
      </c>
      <c r="G18" s="29">
        <v>7.9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44816</v>
      </c>
      <c r="B19" s="29">
        <v>538351</v>
      </c>
      <c r="C19" s="28" t="s">
        <v>1007</v>
      </c>
      <c r="D19" s="28" t="s">
        <v>866</v>
      </c>
      <c r="E19" s="28" t="s">
        <v>541</v>
      </c>
      <c r="F19" s="85">
        <v>95000</v>
      </c>
      <c r="G19" s="29">
        <v>19.41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44816</v>
      </c>
      <c r="B20" s="29">
        <v>539115</v>
      </c>
      <c r="C20" s="28" t="s">
        <v>1059</v>
      </c>
      <c r="D20" s="28" t="s">
        <v>1060</v>
      </c>
      <c r="E20" s="28" t="s">
        <v>541</v>
      </c>
      <c r="F20" s="85">
        <v>10000</v>
      </c>
      <c r="G20" s="29">
        <v>47.31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44816</v>
      </c>
      <c r="B21" s="29">
        <v>531300</v>
      </c>
      <c r="C21" s="28" t="s">
        <v>1061</v>
      </c>
      <c r="D21" s="28" t="s">
        <v>1062</v>
      </c>
      <c r="E21" s="28" t="s">
        <v>541</v>
      </c>
      <c r="F21" s="85">
        <v>95000</v>
      </c>
      <c r="G21" s="29">
        <v>4.87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44816</v>
      </c>
      <c r="B22" s="29">
        <v>531300</v>
      </c>
      <c r="C22" s="28" t="s">
        <v>1061</v>
      </c>
      <c r="D22" s="28" t="s">
        <v>1063</v>
      </c>
      <c r="E22" s="28" t="s">
        <v>540</v>
      </c>
      <c r="F22" s="85">
        <v>94877</v>
      </c>
      <c r="G22" s="29">
        <v>4.87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44816</v>
      </c>
      <c r="B23" s="29">
        <v>531252</v>
      </c>
      <c r="C23" s="28" t="s">
        <v>1064</v>
      </c>
      <c r="D23" s="28" t="s">
        <v>1065</v>
      </c>
      <c r="E23" s="28" t="s">
        <v>541</v>
      </c>
      <c r="F23" s="85">
        <v>15924</v>
      </c>
      <c r="G23" s="29">
        <v>3.22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44816</v>
      </c>
      <c r="B24" s="29">
        <v>509053</v>
      </c>
      <c r="C24" s="28" t="s">
        <v>957</v>
      </c>
      <c r="D24" s="28" t="s">
        <v>986</v>
      </c>
      <c r="E24" s="28" t="s">
        <v>541</v>
      </c>
      <c r="F24" s="85">
        <v>375000</v>
      </c>
      <c r="G24" s="29">
        <v>18.05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44816</v>
      </c>
      <c r="B25" s="29">
        <v>509053</v>
      </c>
      <c r="C25" s="28" t="s">
        <v>957</v>
      </c>
      <c r="D25" s="28" t="s">
        <v>1066</v>
      </c>
      <c r="E25" s="28" t="s">
        <v>541</v>
      </c>
      <c r="F25" s="85">
        <v>1150730</v>
      </c>
      <c r="G25" s="29">
        <v>18.05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44816</v>
      </c>
      <c r="B26" s="29">
        <v>543439</v>
      </c>
      <c r="C26" s="28" t="s">
        <v>1067</v>
      </c>
      <c r="D26" s="28" t="s">
        <v>1068</v>
      </c>
      <c r="E26" s="28" t="s">
        <v>541</v>
      </c>
      <c r="F26" s="85">
        <v>20000</v>
      </c>
      <c r="G26" s="29">
        <v>29.31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44816</v>
      </c>
      <c r="B27" s="29">
        <v>543439</v>
      </c>
      <c r="C27" s="28" t="s">
        <v>1067</v>
      </c>
      <c r="D27" s="28" t="s">
        <v>973</v>
      </c>
      <c r="E27" s="28" t="s">
        <v>540</v>
      </c>
      <c r="F27" s="85">
        <v>16000</v>
      </c>
      <c r="G27" s="29">
        <v>29.31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44816</v>
      </c>
      <c r="B28" s="29">
        <v>543439</v>
      </c>
      <c r="C28" s="28" t="s">
        <v>1067</v>
      </c>
      <c r="D28" s="28" t="s">
        <v>991</v>
      </c>
      <c r="E28" s="28" t="s">
        <v>540</v>
      </c>
      <c r="F28" s="85">
        <v>24000</v>
      </c>
      <c r="G28" s="29">
        <v>29.31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44816</v>
      </c>
      <c r="B29" s="29">
        <v>543439</v>
      </c>
      <c r="C29" s="28" t="s">
        <v>1067</v>
      </c>
      <c r="D29" s="28" t="s">
        <v>991</v>
      </c>
      <c r="E29" s="28" t="s">
        <v>541</v>
      </c>
      <c r="F29" s="85">
        <v>4000</v>
      </c>
      <c r="G29" s="29">
        <v>29.31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44816</v>
      </c>
      <c r="B30" s="29">
        <v>543439</v>
      </c>
      <c r="C30" s="28" t="s">
        <v>1067</v>
      </c>
      <c r="D30" s="28" t="s">
        <v>1069</v>
      </c>
      <c r="E30" s="28" t="s">
        <v>541</v>
      </c>
      <c r="F30" s="85">
        <v>20000</v>
      </c>
      <c r="G30" s="29">
        <v>29.16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44816</v>
      </c>
      <c r="B31" s="29">
        <v>543439</v>
      </c>
      <c r="C31" s="28" t="s">
        <v>1067</v>
      </c>
      <c r="D31" s="28" t="s">
        <v>1069</v>
      </c>
      <c r="E31" s="28" t="s">
        <v>540</v>
      </c>
      <c r="F31" s="85">
        <v>46000</v>
      </c>
      <c r="G31" s="29">
        <v>29.31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44816</v>
      </c>
      <c r="B32" s="29">
        <v>543439</v>
      </c>
      <c r="C32" s="28" t="s">
        <v>1067</v>
      </c>
      <c r="D32" s="28" t="s">
        <v>1006</v>
      </c>
      <c r="E32" s="28" t="s">
        <v>541</v>
      </c>
      <c r="F32" s="85">
        <v>36000</v>
      </c>
      <c r="G32" s="29">
        <v>28.9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44816</v>
      </c>
      <c r="B33" s="29">
        <v>543439</v>
      </c>
      <c r="C33" s="28" t="s">
        <v>1067</v>
      </c>
      <c r="D33" s="28" t="s">
        <v>1006</v>
      </c>
      <c r="E33" s="28" t="s">
        <v>540</v>
      </c>
      <c r="F33" s="85">
        <v>36000</v>
      </c>
      <c r="G33" s="29">
        <v>28.61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44816</v>
      </c>
      <c r="B34" s="29">
        <v>543439</v>
      </c>
      <c r="C34" s="28" t="s">
        <v>1067</v>
      </c>
      <c r="D34" s="28" t="s">
        <v>1070</v>
      </c>
      <c r="E34" s="28" t="s">
        <v>540</v>
      </c>
      <c r="F34" s="85">
        <v>20000</v>
      </c>
      <c r="G34" s="29">
        <v>28.84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44816</v>
      </c>
      <c r="B35" s="29">
        <v>543439</v>
      </c>
      <c r="C35" s="28" t="s">
        <v>1067</v>
      </c>
      <c r="D35" s="28" t="s">
        <v>1071</v>
      </c>
      <c r="E35" s="28" t="s">
        <v>540</v>
      </c>
      <c r="F35" s="85">
        <v>20000</v>
      </c>
      <c r="G35" s="29">
        <v>28.37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44816</v>
      </c>
      <c r="B36" s="29">
        <v>543439</v>
      </c>
      <c r="C36" s="28" t="s">
        <v>1067</v>
      </c>
      <c r="D36" s="28" t="s">
        <v>1072</v>
      </c>
      <c r="E36" s="28" t="s">
        <v>541</v>
      </c>
      <c r="F36" s="85">
        <v>16000</v>
      </c>
      <c r="G36" s="29">
        <v>27.1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44816</v>
      </c>
      <c r="B37" s="29">
        <v>543439</v>
      </c>
      <c r="C37" s="28" t="s">
        <v>1067</v>
      </c>
      <c r="D37" s="28" t="s">
        <v>992</v>
      </c>
      <c r="E37" s="28" t="s">
        <v>540</v>
      </c>
      <c r="F37" s="85">
        <v>28000</v>
      </c>
      <c r="G37" s="29">
        <v>29.22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44816</v>
      </c>
      <c r="B38" s="29">
        <v>543439</v>
      </c>
      <c r="C38" s="28" t="s">
        <v>1067</v>
      </c>
      <c r="D38" s="28" t="s">
        <v>1073</v>
      </c>
      <c r="E38" s="28" t="s">
        <v>540</v>
      </c>
      <c r="F38" s="85">
        <v>24000</v>
      </c>
      <c r="G38" s="29">
        <v>29.31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44816</v>
      </c>
      <c r="B39" s="29">
        <v>543439</v>
      </c>
      <c r="C39" s="28" t="s">
        <v>1067</v>
      </c>
      <c r="D39" s="28" t="s">
        <v>1073</v>
      </c>
      <c r="E39" s="28" t="s">
        <v>541</v>
      </c>
      <c r="F39" s="85">
        <v>14000</v>
      </c>
      <c r="G39" s="29">
        <v>29.09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44816</v>
      </c>
      <c r="B40" s="29">
        <v>543439</v>
      </c>
      <c r="C40" s="28" t="s">
        <v>1067</v>
      </c>
      <c r="D40" s="28" t="s">
        <v>866</v>
      </c>
      <c r="E40" s="28" t="s">
        <v>540</v>
      </c>
      <c r="F40" s="85">
        <v>24000</v>
      </c>
      <c r="G40" s="29">
        <v>29.31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44816</v>
      </c>
      <c r="B41" s="29">
        <v>543439</v>
      </c>
      <c r="C41" s="28" t="s">
        <v>1067</v>
      </c>
      <c r="D41" s="28" t="s">
        <v>866</v>
      </c>
      <c r="E41" s="28" t="s">
        <v>541</v>
      </c>
      <c r="F41" s="85">
        <v>24000</v>
      </c>
      <c r="G41" s="29">
        <v>29.31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44816</v>
      </c>
      <c r="B42" s="29">
        <v>543439</v>
      </c>
      <c r="C42" s="28" t="s">
        <v>1067</v>
      </c>
      <c r="D42" s="28" t="s">
        <v>1074</v>
      </c>
      <c r="E42" s="28" t="s">
        <v>541</v>
      </c>
      <c r="F42" s="85">
        <v>10000</v>
      </c>
      <c r="G42" s="29">
        <v>29.31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44816</v>
      </c>
      <c r="B43" s="29">
        <v>543439</v>
      </c>
      <c r="C43" s="28" t="s">
        <v>1067</v>
      </c>
      <c r="D43" s="28" t="s">
        <v>1075</v>
      </c>
      <c r="E43" s="28" t="s">
        <v>541</v>
      </c>
      <c r="F43" s="85">
        <v>40000</v>
      </c>
      <c r="G43" s="29">
        <v>29.31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44816</v>
      </c>
      <c r="B44" s="29">
        <v>543439</v>
      </c>
      <c r="C44" s="28" t="s">
        <v>1067</v>
      </c>
      <c r="D44" s="28" t="s">
        <v>1074</v>
      </c>
      <c r="E44" s="28" t="s">
        <v>540</v>
      </c>
      <c r="F44" s="85">
        <v>18000</v>
      </c>
      <c r="G44" s="29">
        <v>28.95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44816</v>
      </c>
      <c r="B45" s="29">
        <v>543439</v>
      </c>
      <c r="C45" s="28" t="s">
        <v>1067</v>
      </c>
      <c r="D45" s="28" t="s">
        <v>1076</v>
      </c>
      <c r="E45" s="28" t="s">
        <v>541</v>
      </c>
      <c r="F45" s="85">
        <v>6000</v>
      </c>
      <c r="G45" s="29">
        <v>27.23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44816</v>
      </c>
      <c r="B46" s="29">
        <v>543439</v>
      </c>
      <c r="C46" s="28" t="s">
        <v>1067</v>
      </c>
      <c r="D46" s="28" t="s">
        <v>1076</v>
      </c>
      <c r="E46" s="28" t="s">
        <v>540</v>
      </c>
      <c r="F46" s="85">
        <v>24000</v>
      </c>
      <c r="G46" s="29">
        <v>28.96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44816</v>
      </c>
      <c r="B47" s="29">
        <v>543439</v>
      </c>
      <c r="C47" s="28" t="s">
        <v>1067</v>
      </c>
      <c r="D47" s="28" t="s">
        <v>1077</v>
      </c>
      <c r="E47" s="28" t="s">
        <v>540</v>
      </c>
      <c r="F47" s="85">
        <v>18000</v>
      </c>
      <c r="G47" s="29">
        <v>28.95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44816</v>
      </c>
      <c r="B48" s="29">
        <v>543439</v>
      </c>
      <c r="C48" s="28" t="s">
        <v>1067</v>
      </c>
      <c r="D48" s="28" t="s">
        <v>1077</v>
      </c>
      <c r="E48" s="28" t="s">
        <v>541</v>
      </c>
      <c r="F48" s="85">
        <v>6000</v>
      </c>
      <c r="G48" s="29">
        <v>29.31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44816</v>
      </c>
      <c r="B49" s="29">
        <v>540681</v>
      </c>
      <c r="C49" s="28" t="s">
        <v>1008</v>
      </c>
      <c r="D49" s="28" t="s">
        <v>1078</v>
      </c>
      <c r="E49" s="28" t="s">
        <v>540</v>
      </c>
      <c r="F49" s="85">
        <v>70000</v>
      </c>
      <c r="G49" s="29">
        <v>14.2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44816</v>
      </c>
      <c r="B50" s="29">
        <v>540681</v>
      </c>
      <c r="C50" s="28" t="s">
        <v>1008</v>
      </c>
      <c r="D50" s="28" t="s">
        <v>1079</v>
      </c>
      <c r="E50" s="28" t="s">
        <v>541</v>
      </c>
      <c r="F50" s="85">
        <v>40000</v>
      </c>
      <c r="G50" s="29">
        <v>14.24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44816</v>
      </c>
      <c r="B51" s="29">
        <v>540681</v>
      </c>
      <c r="C51" s="28" t="s">
        <v>1008</v>
      </c>
      <c r="D51" s="28" t="s">
        <v>1080</v>
      </c>
      <c r="E51" s="28" t="s">
        <v>540</v>
      </c>
      <c r="F51" s="85">
        <v>40000</v>
      </c>
      <c r="G51" s="29">
        <v>15.66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44816</v>
      </c>
      <c r="B52" s="29">
        <v>538868</v>
      </c>
      <c r="C52" s="28" t="s">
        <v>1081</v>
      </c>
      <c r="D52" s="28" t="s">
        <v>1082</v>
      </c>
      <c r="E52" s="28" t="s">
        <v>540</v>
      </c>
      <c r="F52" s="85">
        <v>27000</v>
      </c>
      <c r="G52" s="29">
        <v>46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44816</v>
      </c>
      <c r="B53" s="29">
        <v>538868</v>
      </c>
      <c r="C53" s="28" t="s">
        <v>1081</v>
      </c>
      <c r="D53" s="28" t="s">
        <v>1083</v>
      </c>
      <c r="E53" s="28" t="s">
        <v>541</v>
      </c>
      <c r="F53" s="85">
        <v>23185</v>
      </c>
      <c r="G53" s="29">
        <v>46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44816</v>
      </c>
      <c r="B54" s="29">
        <v>539770</v>
      </c>
      <c r="C54" s="28" t="s">
        <v>1084</v>
      </c>
      <c r="D54" s="28" t="s">
        <v>1085</v>
      </c>
      <c r="E54" s="28" t="s">
        <v>540</v>
      </c>
      <c r="F54" s="85">
        <v>30000</v>
      </c>
      <c r="G54" s="29">
        <v>3.85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44816</v>
      </c>
      <c r="B55" s="29">
        <v>539559</v>
      </c>
      <c r="C55" s="28" t="s">
        <v>1086</v>
      </c>
      <c r="D55" s="28" t="s">
        <v>1087</v>
      </c>
      <c r="E55" s="28" t="s">
        <v>540</v>
      </c>
      <c r="F55" s="85">
        <v>32000</v>
      </c>
      <c r="G55" s="29">
        <v>104.75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44816</v>
      </c>
      <c r="B56" s="29">
        <v>539559</v>
      </c>
      <c r="C56" s="28" t="s">
        <v>1086</v>
      </c>
      <c r="D56" s="28" t="s">
        <v>1088</v>
      </c>
      <c r="E56" s="28" t="s">
        <v>540</v>
      </c>
      <c r="F56" s="85">
        <v>100000</v>
      </c>
      <c r="G56" s="29">
        <v>104.75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44816</v>
      </c>
      <c r="B57" s="29">
        <v>539559</v>
      </c>
      <c r="C57" s="28" t="s">
        <v>1086</v>
      </c>
      <c r="D57" s="28" t="s">
        <v>1089</v>
      </c>
      <c r="E57" s="28" t="s">
        <v>541</v>
      </c>
      <c r="F57" s="85">
        <v>125520</v>
      </c>
      <c r="G57" s="29">
        <v>104.75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44816</v>
      </c>
      <c r="B58" s="29">
        <v>543516</v>
      </c>
      <c r="C58" s="28" t="s">
        <v>1090</v>
      </c>
      <c r="D58" s="28" t="s">
        <v>1091</v>
      </c>
      <c r="E58" s="28" t="s">
        <v>540</v>
      </c>
      <c r="F58" s="85">
        <v>16000</v>
      </c>
      <c r="G58" s="29">
        <v>56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44816</v>
      </c>
      <c r="B59" s="29">
        <v>543516</v>
      </c>
      <c r="C59" s="28" t="s">
        <v>1090</v>
      </c>
      <c r="D59" s="28" t="s">
        <v>1092</v>
      </c>
      <c r="E59" s="28" t="s">
        <v>541</v>
      </c>
      <c r="F59" s="85">
        <v>10000</v>
      </c>
      <c r="G59" s="29">
        <v>56.3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44816</v>
      </c>
      <c r="B60" s="29">
        <v>543516</v>
      </c>
      <c r="C60" s="28" t="s">
        <v>1090</v>
      </c>
      <c r="D60" s="28" t="s">
        <v>1093</v>
      </c>
      <c r="E60" s="28" t="s">
        <v>541</v>
      </c>
      <c r="F60" s="85">
        <v>10000</v>
      </c>
      <c r="G60" s="29">
        <v>56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44816</v>
      </c>
      <c r="B61" s="29">
        <v>542724</v>
      </c>
      <c r="C61" s="28" t="s">
        <v>1094</v>
      </c>
      <c r="D61" s="28" t="s">
        <v>866</v>
      </c>
      <c r="E61" s="28" t="s">
        <v>540</v>
      </c>
      <c r="F61" s="85">
        <v>531921</v>
      </c>
      <c r="G61" s="29">
        <v>3.08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44816</v>
      </c>
      <c r="B62" s="29">
        <v>526703</v>
      </c>
      <c r="C62" s="28" t="s">
        <v>1095</v>
      </c>
      <c r="D62" s="28" t="s">
        <v>1096</v>
      </c>
      <c r="E62" s="28" t="s">
        <v>541</v>
      </c>
      <c r="F62" s="85">
        <v>16891</v>
      </c>
      <c r="G62" s="29">
        <v>91.95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44816</v>
      </c>
      <c r="B63" s="29">
        <v>542666</v>
      </c>
      <c r="C63" s="28" t="s">
        <v>1097</v>
      </c>
      <c r="D63" s="28" t="s">
        <v>866</v>
      </c>
      <c r="E63" s="28" t="s">
        <v>540</v>
      </c>
      <c r="F63" s="85">
        <v>460029</v>
      </c>
      <c r="G63" s="29">
        <v>85.9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44816</v>
      </c>
      <c r="B64" s="29">
        <v>542666</v>
      </c>
      <c r="C64" s="28" t="s">
        <v>1097</v>
      </c>
      <c r="D64" s="28" t="s">
        <v>866</v>
      </c>
      <c r="E64" s="28" t="s">
        <v>541</v>
      </c>
      <c r="F64" s="85">
        <v>174889</v>
      </c>
      <c r="G64" s="29">
        <v>87.06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44816</v>
      </c>
      <c r="B65" s="29">
        <v>532467</v>
      </c>
      <c r="C65" s="28" t="s">
        <v>1098</v>
      </c>
      <c r="D65" s="28" t="s">
        <v>1099</v>
      </c>
      <c r="E65" s="28" t="s">
        <v>540</v>
      </c>
      <c r="F65" s="85">
        <v>52575</v>
      </c>
      <c r="G65" s="29">
        <v>84.72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44816</v>
      </c>
      <c r="B66" s="29">
        <v>540134</v>
      </c>
      <c r="C66" s="28" t="s">
        <v>1100</v>
      </c>
      <c r="D66" s="28" t="s">
        <v>1101</v>
      </c>
      <c r="E66" s="28" t="s">
        <v>540</v>
      </c>
      <c r="F66" s="85">
        <v>49790</v>
      </c>
      <c r="G66" s="29">
        <v>4.13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44816</v>
      </c>
      <c r="B67" s="29">
        <v>540134</v>
      </c>
      <c r="C67" s="28" t="s">
        <v>1100</v>
      </c>
      <c r="D67" s="28" t="s">
        <v>1102</v>
      </c>
      <c r="E67" s="28" t="s">
        <v>541</v>
      </c>
      <c r="F67" s="85">
        <v>32581</v>
      </c>
      <c r="G67" s="29">
        <v>4.13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44816</v>
      </c>
      <c r="B68" s="29">
        <v>541983</v>
      </c>
      <c r="C68" s="28" t="s">
        <v>1103</v>
      </c>
      <c r="D68" s="28" t="s">
        <v>1104</v>
      </c>
      <c r="E68" s="28" t="s">
        <v>541</v>
      </c>
      <c r="F68" s="85">
        <v>150000</v>
      </c>
      <c r="G68" s="29">
        <v>4.6500000000000004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44816</v>
      </c>
      <c r="B69" s="29">
        <v>541983</v>
      </c>
      <c r="C69" s="28" t="s">
        <v>1103</v>
      </c>
      <c r="D69" s="28" t="s">
        <v>1105</v>
      </c>
      <c r="E69" s="28" t="s">
        <v>540</v>
      </c>
      <c r="F69" s="85">
        <v>150000</v>
      </c>
      <c r="G69" s="29">
        <v>4.6500000000000004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44816</v>
      </c>
      <c r="B70" s="29">
        <v>506134</v>
      </c>
      <c r="C70" s="28" t="s">
        <v>1106</v>
      </c>
      <c r="D70" s="28" t="s">
        <v>1107</v>
      </c>
      <c r="E70" s="28" t="s">
        <v>541</v>
      </c>
      <c r="F70" s="85">
        <v>840000</v>
      </c>
      <c r="G70" s="29">
        <v>10.56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44816</v>
      </c>
      <c r="B71" s="29">
        <v>506134</v>
      </c>
      <c r="C71" s="28" t="s">
        <v>1106</v>
      </c>
      <c r="D71" s="28" t="s">
        <v>1108</v>
      </c>
      <c r="E71" s="28" t="s">
        <v>540</v>
      </c>
      <c r="F71" s="85">
        <v>267000</v>
      </c>
      <c r="G71" s="29">
        <v>10.56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44816</v>
      </c>
      <c r="B72" s="29">
        <v>506134</v>
      </c>
      <c r="C72" s="28" t="s">
        <v>1106</v>
      </c>
      <c r="D72" s="28" t="s">
        <v>1109</v>
      </c>
      <c r="E72" s="28" t="s">
        <v>540</v>
      </c>
      <c r="F72" s="85">
        <v>450000</v>
      </c>
      <c r="G72" s="29">
        <v>10.56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44816</v>
      </c>
      <c r="B73" s="29">
        <v>540696</v>
      </c>
      <c r="C73" s="28" t="s">
        <v>1010</v>
      </c>
      <c r="D73" s="28" t="s">
        <v>1110</v>
      </c>
      <c r="E73" s="28" t="s">
        <v>541</v>
      </c>
      <c r="F73" s="85">
        <v>14464</v>
      </c>
      <c r="G73" s="29">
        <v>42.1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44816</v>
      </c>
      <c r="B74" s="29">
        <v>540696</v>
      </c>
      <c r="C74" s="28" t="s">
        <v>1010</v>
      </c>
      <c r="D74" s="28" t="s">
        <v>1011</v>
      </c>
      <c r="E74" s="28" t="s">
        <v>541</v>
      </c>
      <c r="F74" s="85">
        <v>16752</v>
      </c>
      <c r="G74" s="29">
        <v>40.93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44816</v>
      </c>
      <c r="B75" s="29">
        <v>543308</v>
      </c>
      <c r="C75" s="28" t="s">
        <v>783</v>
      </c>
      <c r="D75" s="28" t="s">
        <v>1111</v>
      </c>
      <c r="E75" s="28" t="s">
        <v>540</v>
      </c>
      <c r="F75" s="85">
        <v>900000</v>
      </c>
      <c r="G75" s="29">
        <v>1250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44816</v>
      </c>
      <c r="B76" s="29">
        <v>543308</v>
      </c>
      <c r="C76" s="28" t="s">
        <v>783</v>
      </c>
      <c r="D76" s="28" t="s">
        <v>1112</v>
      </c>
      <c r="E76" s="28" t="s">
        <v>540</v>
      </c>
      <c r="F76" s="85">
        <v>1100000</v>
      </c>
      <c r="G76" s="29">
        <v>1250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44816</v>
      </c>
      <c r="B77" s="29">
        <v>543308</v>
      </c>
      <c r="C77" s="28" t="s">
        <v>783</v>
      </c>
      <c r="D77" s="28" t="s">
        <v>1113</v>
      </c>
      <c r="E77" s="28" t="s">
        <v>541</v>
      </c>
      <c r="F77" s="85">
        <v>2200000</v>
      </c>
      <c r="G77" s="29">
        <v>1250.04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44816</v>
      </c>
      <c r="B78" s="29">
        <v>533602</v>
      </c>
      <c r="C78" s="28" t="s">
        <v>972</v>
      </c>
      <c r="D78" s="28" t="s">
        <v>1114</v>
      </c>
      <c r="E78" s="28" t="s">
        <v>540</v>
      </c>
      <c r="F78" s="85">
        <v>558122</v>
      </c>
      <c r="G78" s="29">
        <v>13.74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44816</v>
      </c>
      <c r="B79" s="29">
        <v>533602</v>
      </c>
      <c r="C79" s="28" t="s">
        <v>972</v>
      </c>
      <c r="D79" s="28" t="s">
        <v>1087</v>
      </c>
      <c r="E79" s="28" t="s">
        <v>541</v>
      </c>
      <c r="F79" s="85">
        <v>1384841</v>
      </c>
      <c r="G79" s="29">
        <v>13.81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44816</v>
      </c>
      <c r="B80" s="29">
        <v>533602</v>
      </c>
      <c r="C80" s="28" t="s">
        <v>972</v>
      </c>
      <c r="D80" s="28" t="s">
        <v>941</v>
      </c>
      <c r="E80" s="28" t="s">
        <v>540</v>
      </c>
      <c r="F80" s="85">
        <v>1384762</v>
      </c>
      <c r="G80" s="29">
        <v>13.48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44816</v>
      </c>
      <c r="B81" s="29">
        <v>533602</v>
      </c>
      <c r="C81" s="28" t="s">
        <v>972</v>
      </c>
      <c r="D81" s="28" t="s">
        <v>941</v>
      </c>
      <c r="E81" s="28" t="s">
        <v>541</v>
      </c>
      <c r="F81" s="85">
        <v>424101</v>
      </c>
      <c r="G81" s="29">
        <v>13.81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44816</v>
      </c>
      <c r="B82" s="29">
        <v>511000</v>
      </c>
      <c r="C82" s="28" t="s">
        <v>1115</v>
      </c>
      <c r="D82" s="28" t="s">
        <v>1116</v>
      </c>
      <c r="E82" s="28" t="s">
        <v>540</v>
      </c>
      <c r="F82" s="85">
        <v>57118</v>
      </c>
      <c r="G82" s="29">
        <v>5.41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44816</v>
      </c>
      <c r="B83" s="29">
        <v>531648</v>
      </c>
      <c r="C83" s="28" t="s">
        <v>1117</v>
      </c>
      <c r="D83" s="28" t="s">
        <v>1118</v>
      </c>
      <c r="E83" s="28" t="s">
        <v>541</v>
      </c>
      <c r="F83" s="85">
        <v>152738</v>
      </c>
      <c r="G83" s="29">
        <v>0.99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44816</v>
      </c>
      <c r="B84" s="29">
        <v>540730</v>
      </c>
      <c r="C84" s="28" t="s">
        <v>1012</v>
      </c>
      <c r="D84" s="28" t="s">
        <v>866</v>
      </c>
      <c r="E84" s="28" t="s">
        <v>541</v>
      </c>
      <c r="F84" s="85">
        <v>64465</v>
      </c>
      <c r="G84" s="29">
        <v>29.25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44816</v>
      </c>
      <c r="B85" s="29">
        <v>511766</v>
      </c>
      <c r="C85" s="28" t="s">
        <v>1119</v>
      </c>
      <c r="D85" s="28" t="s">
        <v>1120</v>
      </c>
      <c r="E85" s="28" t="s">
        <v>541</v>
      </c>
      <c r="F85" s="85">
        <v>163000</v>
      </c>
      <c r="G85" s="29">
        <v>196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44816</v>
      </c>
      <c r="B86" s="29">
        <v>543207</v>
      </c>
      <c r="C86" s="28" t="s">
        <v>1121</v>
      </c>
      <c r="D86" s="28" t="s">
        <v>1122</v>
      </c>
      <c r="E86" s="28" t="s">
        <v>541</v>
      </c>
      <c r="F86" s="85">
        <v>90365</v>
      </c>
      <c r="G86" s="29">
        <v>6.15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44816</v>
      </c>
      <c r="B87" s="29">
        <v>530557</v>
      </c>
      <c r="C87" s="28" t="s">
        <v>1013</v>
      </c>
      <c r="D87" s="28" t="s">
        <v>1014</v>
      </c>
      <c r="E87" s="28" t="s">
        <v>541</v>
      </c>
      <c r="F87" s="85">
        <v>20680727</v>
      </c>
      <c r="G87" s="29">
        <v>0.56000000000000005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44816</v>
      </c>
      <c r="B88" s="29">
        <v>509040</v>
      </c>
      <c r="C88" s="28" t="s">
        <v>1123</v>
      </c>
      <c r="D88" s="28" t="s">
        <v>1124</v>
      </c>
      <c r="E88" s="28" t="s">
        <v>540</v>
      </c>
      <c r="F88" s="85">
        <v>35400</v>
      </c>
      <c r="G88" s="29">
        <v>66.7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44816</v>
      </c>
      <c r="B89" s="29">
        <v>509040</v>
      </c>
      <c r="C89" s="28" t="s">
        <v>1123</v>
      </c>
      <c r="D89" s="28" t="s">
        <v>1125</v>
      </c>
      <c r="E89" s="28" t="s">
        <v>541</v>
      </c>
      <c r="F89" s="85">
        <v>35300</v>
      </c>
      <c r="G89" s="29">
        <v>66.7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44816</v>
      </c>
      <c r="B90" s="29">
        <v>543522</v>
      </c>
      <c r="C90" s="28" t="s">
        <v>1126</v>
      </c>
      <c r="D90" s="28" t="s">
        <v>1127</v>
      </c>
      <c r="E90" s="28" t="s">
        <v>540</v>
      </c>
      <c r="F90" s="85">
        <v>9000</v>
      </c>
      <c r="G90" s="29">
        <v>33.78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44816</v>
      </c>
      <c r="B91" s="29">
        <v>504378</v>
      </c>
      <c r="C91" s="28" t="s">
        <v>1128</v>
      </c>
      <c r="D91" s="28" t="s">
        <v>1129</v>
      </c>
      <c r="E91" s="28" t="s">
        <v>541</v>
      </c>
      <c r="F91" s="85">
        <v>18179</v>
      </c>
      <c r="G91" s="29">
        <v>9.39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44816</v>
      </c>
      <c r="B92" s="29">
        <v>504378</v>
      </c>
      <c r="C92" s="28" t="s">
        <v>1128</v>
      </c>
      <c r="D92" s="28" t="s">
        <v>1129</v>
      </c>
      <c r="E92" s="28" t="s">
        <v>540</v>
      </c>
      <c r="F92" s="85">
        <v>150701</v>
      </c>
      <c r="G92" s="29">
        <v>9.25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44816</v>
      </c>
      <c r="B93" s="29">
        <v>543578</v>
      </c>
      <c r="C93" s="28" t="s">
        <v>1130</v>
      </c>
      <c r="D93" s="28" t="s">
        <v>942</v>
      </c>
      <c r="E93" s="28" t="s">
        <v>541</v>
      </c>
      <c r="F93" s="85">
        <v>16000</v>
      </c>
      <c r="G93" s="29">
        <v>55.6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44816</v>
      </c>
      <c r="B94" s="29">
        <v>538537</v>
      </c>
      <c r="C94" s="28" t="s">
        <v>1131</v>
      </c>
      <c r="D94" s="28" t="s">
        <v>1132</v>
      </c>
      <c r="E94" s="28" t="s">
        <v>540</v>
      </c>
      <c r="F94" s="85">
        <v>100000</v>
      </c>
      <c r="G94" s="29">
        <v>1.31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44816</v>
      </c>
      <c r="B95" s="29">
        <v>507690</v>
      </c>
      <c r="C95" s="28" t="s">
        <v>1133</v>
      </c>
      <c r="D95" s="28" t="s">
        <v>1134</v>
      </c>
      <c r="E95" s="28" t="s">
        <v>541</v>
      </c>
      <c r="F95" s="85">
        <v>19724</v>
      </c>
      <c r="G95" s="29">
        <v>118.34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44816</v>
      </c>
      <c r="B96" s="29">
        <v>541444</v>
      </c>
      <c r="C96" s="28" t="s">
        <v>988</v>
      </c>
      <c r="D96" s="28" t="s">
        <v>1015</v>
      </c>
      <c r="E96" s="28" t="s">
        <v>541</v>
      </c>
      <c r="F96" s="85">
        <v>100000</v>
      </c>
      <c r="G96" s="29">
        <v>24.15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44816</v>
      </c>
      <c r="B97" s="29">
        <v>539143</v>
      </c>
      <c r="C97" s="28" t="s">
        <v>989</v>
      </c>
      <c r="D97" s="28" t="s">
        <v>1135</v>
      </c>
      <c r="E97" s="28" t="s">
        <v>540</v>
      </c>
      <c r="F97" s="85">
        <v>100000</v>
      </c>
      <c r="G97" s="29">
        <v>19.05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44816</v>
      </c>
      <c r="B98" s="29">
        <v>526588</v>
      </c>
      <c r="C98" s="28" t="s">
        <v>1136</v>
      </c>
      <c r="D98" s="28" t="s">
        <v>1137</v>
      </c>
      <c r="E98" s="28" t="s">
        <v>540</v>
      </c>
      <c r="F98" s="85">
        <v>44098</v>
      </c>
      <c r="G98" s="29">
        <v>21.5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44816</v>
      </c>
      <c r="B99" s="29">
        <v>526588</v>
      </c>
      <c r="C99" s="28" t="s">
        <v>1136</v>
      </c>
      <c r="D99" s="28" t="s">
        <v>1138</v>
      </c>
      <c r="E99" s="28" t="s">
        <v>541</v>
      </c>
      <c r="F99" s="85">
        <v>40000</v>
      </c>
      <c r="G99" s="29">
        <v>21.5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44816</v>
      </c>
      <c r="B100" s="29">
        <v>537573</v>
      </c>
      <c r="C100" s="28" t="s">
        <v>1139</v>
      </c>
      <c r="D100" s="28" t="s">
        <v>1140</v>
      </c>
      <c r="E100" s="28" t="s">
        <v>541</v>
      </c>
      <c r="F100" s="85">
        <v>24000</v>
      </c>
      <c r="G100" s="29">
        <v>37.54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44816</v>
      </c>
      <c r="B101" s="29">
        <v>537573</v>
      </c>
      <c r="C101" s="28" t="s">
        <v>1139</v>
      </c>
      <c r="D101" s="28" t="s">
        <v>1140</v>
      </c>
      <c r="E101" s="28" t="s">
        <v>540</v>
      </c>
      <c r="F101" s="85">
        <v>24000</v>
      </c>
      <c r="G101" s="29">
        <v>37.68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44816</v>
      </c>
      <c r="B102" s="29">
        <v>511557</v>
      </c>
      <c r="C102" s="28" t="s">
        <v>1141</v>
      </c>
      <c r="D102" s="28" t="s">
        <v>1142</v>
      </c>
      <c r="E102" s="28" t="s">
        <v>541</v>
      </c>
      <c r="F102" s="85">
        <v>3749999</v>
      </c>
      <c r="G102" s="29">
        <v>1.58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44816</v>
      </c>
      <c r="B103" s="29">
        <v>511557</v>
      </c>
      <c r="C103" s="28" t="s">
        <v>1141</v>
      </c>
      <c r="D103" s="28" t="s">
        <v>1143</v>
      </c>
      <c r="E103" s="28" t="s">
        <v>540</v>
      </c>
      <c r="F103" s="85">
        <v>1650008</v>
      </c>
      <c r="G103" s="29">
        <v>1.55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44816</v>
      </c>
      <c r="B104" s="29">
        <v>511557</v>
      </c>
      <c r="C104" s="28" t="s">
        <v>1141</v>
      </c>
      <c r="D104" s="28" t="s">
        <v>1143</v>
      </c>
      <c r="E104" s="28" t="s">
        <v>541</v>
      </c>
      <c r="F104" s="85">
        <v>1650008</v>
      </c>
      <c r="G104" s="29">
        <v>1.61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44816</v>
      </c>
      <c r="B105" s="29">
        <v>530951</v>
      </c>
      <c r="C105" s="28" t="s">
        <v>1144</v>
      </c>
      <c r="D105" s="28" t="s">
        <v>1145</v>
      </c>
      <c r="E105" s="28" t="s">
        <v>541</v>
      </c>
      <c r="F105" s="85">
        <v>34290</v>
      </c>
      <c r="G105" s="29">
        <v>148.1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44816</v>
      </c>
      <c r="B106" s="29">
        <v>530815</v>
      </c>
      <c r="C106" s="28" t="s">
        <v>1146</v>
      </c>
      <c r="D106" s="28" t="s">
        <v>1147</v>
      </c>
      <c r="E106" s="28" t="s">
        <v>540</v>
      </c>
      <c r="F106" s="85">
        <v>7</v>
      </c>
      <c r="G106" s="29">
        <v>63.5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44816</v>
      </c>
      <c r="B107" s="29">
        <v>530815</v>
      </c>
      <c r="C107" s="28" t="s">
        <v>1146</v>
      </c>
      <c r="D107" s="28" t="s">
        <v>1147</v>
      </c>
      <c r="E107" s="28" t="s">
        <v>541</v>
      </c>
      <c r="F107" s="85">
        <v>16652</v>
      </c>
      <c r="G107" s="29">
        <v>69.95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44816</v>
      </c>
      <c r="B108" s="29">
        <v>505807</v>
      </c>
      <c r="C108" s="28" t="s">
        <v>1148</v>
      </c>
      <c r="D108" s="28" t="s">
        <v>1147</v>
      </c>
      <c r="E108" s="28" t="s">
        <v>541</v>
      </c>
      <c r="F108" s="85">
        <v>4000</v>
      </c>
      <c r="G108" s="29">
        <v>297.85000000000002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44816</v>
      </c>
      <c r="B109" s="29">
        <v>505807</v>
      </c>
      <c r="C109" s="28" t="s">
        <v>1148</v>
      </c>
      <c r="D109" s="28" t="s">
        <v>1149</v>
      </c>
      <c r="E109" s="28" t="s">
        <v>541</v>
      </c>
      <c r="F109" s="85">
        <v>5000</v>
      </c>
      <c r="G109" s="29">
        <v>297.85000000000002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44816</v>
      </c>
      <c r="B110" s="29">
        <v>505807</v>
      </c>
      <c r="C110" s="28" t="s">
        <v>1148</v>
      </c>
      <c r="D110" s="28" t="s">
        <v>1076</v>
      </c>
      <c r="E110" s="28" t="s">
        <v>540</v>
      </c>
      <c r="F110" s="85">
        <v>4300</v>
      </c>
      <c r="G110" s="29">
        <v>297.85000000000002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44816</v>
      </c>
      <c r="B111" s="29">
        <v>516110</v>
      </c>
      <c r="C111" s="28" t="s">
        <v>1150</v>
      </c>
      <c r="D111" s="28" t="s">
        <v>1151</v>
      </c>
      <c r="E111" s="28" t="s">
        <v>540</v>
      </c>
      <c r="F111" s="85">
        <v>250000</v>
      </c>
      <c r="G111" s="29">
        <v>20.75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44816</v>
      </c>
      <c r="B112" s="29">
        <v>516110</v>
      </c>
      <c r="C112" s="28" t="s">
        <v>1150</v>
      </c>
      <c r="D112" s="28" t="s">
        <v>1152</v>
      </c>
      <c r="E112" s="28" t="s">
        <v>541</v>
      </c>
      <c r="F112" s="85">
        <v>1376997</v>
      </c>
      <c r="G112" s="29">
        <v>21.06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44816</v>
      </c>
      <c r="B113" s="29">
        <v>516110</v>
      </c>
      <c r="C113" s="28" t="s">
        <v>1150</v>
      </c>
      <c r="D113" s="28" t="s">
        <v>866</v>
      </c>
      <c r="E113" s="28" t="s">
        <v>540</v>
      </c>
      <c r="F113" s="85">
        <v>600000</v>
      </c>
      <c r="G113" s="29">
        <v>20.75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44816</v>
      </c>
      <c r="B114" s="29">
        <v>511760</v>
      </c>
      <c r="C114" s="28" t="s">
        <v>1153</v>
      </c>
      <c r="D114" s="28" t="s">
        <v>1154</v>
      </c>
      <c r="E114" s="28" t="s">
        <v>541</v>
      </c>
      <c r="F114" s="85">
        <v>720000</v>
      </c>
      <c r="G114" s="29">
        <v>0.81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44816</v>
      </c>
      <c r="B115" s="29">
        <v>511760</v>
      </c>
      <c r="C115" s="28" t="s">
        <v>1153</v>
      </c>
      <c r="D115" s="28" t="s">
        <v>1155</v>
      </c>
      <c r="E115" s="28" t="s">
        <v>541</v>
      </c>
      <c r="F115" s="85">
        <v>720000</v>
      </c>
      <c r="G115" s="29">
        <v>0.8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44816</v>
      </c>
      <c r="B116" s="29">
        <v>511760</v>
      </c>
      <c r="C116" s="28" t="s">
        <v>1153</v>
      </c>
      <c r="D116" s="28" t="s">
        <v>1156</v>
      </c>
      <c r="E116" s="28" t="s">
        <v>541</v>
      </c>
      <c r="F116" s="85">
        <v>720000</v>
      </c>
      <c r="G116" s="29">
        <v>0.8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44816</v>
      </c>
      <c r="B117" s="29">
        <v>511760</v>
      </c>
      <c r="C117" s="28" t="s">
        <v>1153</v>
      </c>
      <c r="D117" s="28" t="s">
        <v>1157</v>
      </c>
      <c r="E117" s="28" t="s">
        <v>541</v>
      </c>
      <c r="F117" s="85">
        <v>720000</v>
      </c>
      <c r="G117" s="29">
        <v>0.8</v>
      </c>
      <c r="H117" s="29" t="s">
        <v>306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44816</v>
      </c>
      <c r="B118" s="29">
        <v>539833</v>
      </c>
      <c r="C118" s="28" t="s">
        <v>1158</v>
      </c>
      <c r="D118" s="28" t="s">
        <v>1159</v>
      </c>
      <c r="E118" s="28" t="s">
        <v>540</v>
      </c>
      <c r="F118" s="85">
        <v>386120</v>
      </c>
      <c r="G118" s="29">
        <v>0.59</v>
      </c>
      <c r="H118" s="29" t="s">
        <v>306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44816</v>
      </c>
      <c r="B119" s="29">
        <v>512197</v>
      </c>
      <c r="C119" s="28" t="s">
        <v>1160</v>
      </c>
      <c r="D119" s="28" t="s">
        <v>1161</v>
      </c>
      <c r="E119" s="28" t="s">
        <v>541</v>
      </c>
      <c r="F119" s="85">
        <v>20183</v>
      </c>
      <c r="G119" s="29">
        <v>2.2000000000000002</v>
      </c>
      <c r="H119" s="29" t="s">
        <v>306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44816</v>
      </c>
      <c r="B120" s="29">
        <v>512197</v>
      </c>
      <c r="C120" s="28" t="s">
        <v>1160</v>
      </c>
      <c r="D120" s="28" t="s">
        <v>1162</v>
      </c>
      <c r="E120" s="28" t="s">
        <v>540</v>
      </c>
      <c r="F120" s="85">
        <v>17450</v>
      </c>
      <c r="G120" s="29">
        <v>2.2000000000000002</v>
      </c>
      <c r="H120" s="29" t="s">
        <v>306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44816</v>
      </c>
      <c r="B121" s="29">
        <v>519242</v>
      </c>
      <c r="C121" s="28" t="s">
        <v>1163</v>
      </c>
      <c r="D121" s="28" t="s">
        <v>1009</v>
      </c>
      <c r="E121" s="28" t="s">
        <v>540</v>
      </c>
      <c r="F121" s="85">
        <v>43058</v>
      </c>
      <c r="G121" s="29">
        <v>45.34</v>
      </c>
      <c r="H121" s="29" t="s">
        <v>306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44816</v>
      </c>
      <c r="B122" s="29">
        <v>519242</v>
      </c>
      <c r="C122" s="28" t="s">
        <v>1163</v>
      </c>
      <c r="D122" s="28" t="s">
        <v>1164</v>
      </c>
      <c r="E122" s="28" t="s">
        <v>541</v>
      </c>
      <c r="F122" s="85">
        <v>50000</v>
      </c>
      <c r="G122" s="29">
        <v>45.95</v>
      </c>
      <c r="H122" s="29" t="s">
        <v>306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44816</v>
      </c>
      <c r="B123" s="29">
        <v>512215</v>
      </c>
      <c r="C123" s="28" t="s">
        <v>1017</v>
      </c>
      <c r="D123" s="28" t="s">
        <v>1165</v>
      </c>
      <c r="E123" s="28" t="s">
        <v>541</v>
      </c>
      <c r="F123" s="85">
        <v>91130</v>
      </c>
      <c r="G123" s="29">
        <v>20.5</v>
      </c>
      <c r="H123" s="29" t="s">
        <v>306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44816</v>
      </c>
      <c r="B124" s="29">
        <v>512215</v>
      </c>
      <c r="C124" s="28" t="s">
        <v>1017</v>
      </c>
      <c r="D124" s="28" t="s">
        <v>1166</v>
      </c>
      <c r="E124" s="28" t="s">
        <v>540</v>
      </c>
      <c r="F124" s="85">
        <v>83930</v>
      </c>
      <c r="G124" s="29">
        <v>20.5</v>
      </c>
      <c r="H124" s="29" t="s">
        <v>306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44816</v>
      </c>
      <c r="B125" s="29">
        <v>537392</v>
      </c>
      <c r="C125" s="28" t="s">
        <v>1167</v>
      </c>
      <c r="D125" s="28" t="s">
        <v>1168</v>
      </c>
      <c r="E125" s="28" t="s">
        <v>541</v>
      </c>
      <c r="F125" s="85">
        <v>40856</v>
      </c>
      <c r="G125" s="29">
        <v>24.35</v>
      </c>
      <c r="H125" s="29" t="s">
        <v>306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44816</v>
      </c>
      <c r="B126" s="29">
        <v>537392</v>
      </c>
      <c r="C126" s="28" t="s">
        <v>1167</v>
      </c>
      <c r="D126" s="28" t="s">
        <v>1169</v>
      </c>
      <c r="E126" s="28" t="s">
        <v>540</v>
      </c>
      <c r="F126" s="85">
        <v>41241</v>
      </c>
      <c r="G126" s="29">
        <v>24.35</v>
      </c>
      <c r="H126" s="29" t="s">
        <v>306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44816</v>
      </c>
      <c r="B127" s="29">
        <v>521005</v>
      </c>
      <c r="C127" s="28" t="s">
        <v>1170</v>
      </c>
      <c r="D127" s="28" t="s">
        <v>1171</v>
      </c>
      <c r="E127" s="28" t="s">
        <v>541</v>
      </c>
      <c r="F127" s="85">
        <v>13562</v>
      </c>
      <c r="G127" s="29">
        <v>30.2</v>
      </c>
      <c r="H127" s="29" t="s">
        <v>306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44816</v>
      </c>
      <c r="B128" s="29">
        <v>539040</v>
      </c>
      <c r="C128" s="28" t="s">
        <v>990</v>
      </c>
      <c r="D128" s="28" t="s">
        <v>1172</v>
      </c>
      <c r="E128" s="28" t="s">
        <v>540</v>
      </c>
      <c r="F128" s="85">
        <v>21932</v>
      </c>
      <c r="G128" s="29">
        <v>25.13</v>
      </c>
      <c r="H128" s="29" t="s">
        <v>306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44816</v>
      </c>
      <c r="B129" s="29">
        <v>503657</v>
      </c>
      <c r="C129" s="28" t="s">
        <v>1173</v>
      </c>
      <c r="D129" s="28" t="s">
        <v>1174</v>
      </c>
      <c r="E129" s="28" t="s">
        <v>540</v>
      </c>
      <c r="F129" s="85">
        <v>100000</v>
      </c>
      <c r="G129" s="29">
        <v>16</v>
      </c>
      <c r="H129" s="29" t="s">
        <v>306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44816</v>
      </c>
      <c r="B130" s="29">
        <v>503657</v>
      </c>
      <c r="C130" s="28" t="s">
        <v>1173</v>
      </c>
      <c r="D130" s="28" t="s">
        <v>1175</v>
      </c>
      <c r="E130" s="28" t="s">
        <v>540</v>
      </c>
      <c r="F130" s="85">
        <v>60000</v>
      </c>
      <c r="G130" s="29">
        <v>16</v>
      </c>
      <c r="H130" s="29" t="s">
        <v>306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44816</v>
      </c>
      <c r="B131" s="29">
        <v>503657</v>
      </c>
      <c r="C131" s="28" t="s">
        <v>1173</v>
      </c>
      <c r="D131" s="28" t="s">
        <v>1176</v>
      </c>
      <c r="E131" s="28" t="s">
        <v>541</v>
      </c>
      <c r="F131" s="85">
        <v>60000</v>
      </c>
      <c r="G131" s="29">
        <v>16</v>
      </c>
      <c r="H131" s="29" t="s">
        <v>306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44816</v>
      </c>
      <c r="B132" s="29">
        <v>524661</v>
      </c>
      <c r="C132" s="28" t="s">
        <v>892</v>
      </c>
      <c r="D132" s="28" t="s">
        <v>1019</v>
      </c>
      <c r="E132" s="28" t="s">
        <v>540</v>
      </c>
      <c r="F132" s="85">
        <v>78617</v>
      </c>
      <c r="G132" s="29">
        <v>7.82</v>
      </c>
      <c r="H132" s="29" t="s">
        <v>306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44816</v>
      </c>
      <c r="B133" s="29">
        <v>524661</v>
      </c>
      <c r="C133" s="28" t="s">
        <v>892</v>
      </c>
      <c r="D133" s="28" t="s">
        <v>1019</v>
      </c>
      <c r="E133" s="28" t="s">
        <v>541</v>
      </c>
      <c r="F133" s="85">
        <v>5217</v>
      </c>
      <c r="G133" s="29">
        <v>7.82</v>
      </c>
      <c r="H133" s="29" t="s">
        <v>306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44816</v>
      </c>
      <c r="B134" s="29">
        <v>509910</v>
      </c>
      <c r="C134" s="28" t="s">
        <v>1177</v>
      </c>
      <c r="D134" s="28" t="s">
        <v>1178</v>
      </c>
      <c r="E134" s="28" t="s">
        <v>540</v>
      </c>
      <c r="F134" s="85">
        <v>2000</v>
      </c>
      <c r="G134" s="29">
        <v>118.2</v>
      </c>
      <c r="H134" s="29" t="s">
        <v>306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44816</v>
      </c>
      <c r="B135" s="29">
        <v>509910</v>
      </c>
      <c r="C135" s="28" t="s">
        <v>1177</v>
      </c>
      <c r="D135" s="28" t="s">
        <v>1179</v>
      </c>
      <c r="E135" s="28" t="s">
        <v>541</v>
      </c>
      <c r="F135" s="85">
        <v>2000</v>
      </c>
      <c r="G135" s="29">
        <v>118.2</v>
      </c>
      <c r="H135" s="29" t="s">
        <v>306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44816</v>
      </c>
      <c r="B136" s="29" t="s">
        <v>1180</v>
      </c>
      <c r="C136" s="28" t="s">
        <v>1181</v>
      </c>
      <c r="D136" s="28" t="s">
        <v>1182</v>
      </c>
      <c r="E136" s="28" t="s">
        <v>540</v>
      </c>
      <c r="F136" s="85">
        <v>100000</v>
      </c>
      <c r="G136" s="29">
        <v>45.25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44816</v>
      </c>
      <c r="B137" s="29" t="s">
        <v>994</v>
      </c>
      <c r="C137" s="28" t="s">
        <v>995</v>
      </c>
      <c r="D137" s="28" t="s">
        <v>1183</v>
      </c>
      <c r="E137" s="28" t="s">
        <v>540</v>
      </c>
      <c r="F137" s="85">
        <v>30000</v>
      </c>
      <c r="G137" s="29">
        <v>260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44816</v>
      </c>
      <c r="B138" s="29" t="s">
        <v>943</v>
      </c>
      <c r="C138" s="28" t="s">
        <v>944</v>
      </c>
      <c r="D138" s="28" t="s">
        <v>928</v>
      </c>
      <c r="E138" s="28" t="s">
        <v>540</v>
      </c>
      <c r="F138" s="85">
        <v>1081477</v>
      </c>
      <c r="G138" s="29">
        <v>34.659999999999997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44816</v>
      </c>
      <c r="B139" s="29" t="s">
        <v>1184</v>
      </c>
      <c r="C139" s="28" t="s">
        <v>1185</v>
      </c>
      <c r="D139" s="28" t="s">
        <v>1186</v>
      </c>
      <c r="E139" s="28" t="s">
        <v>540</v>
      </c>
      <c r="F139" s="85">
        <v>500065</v>
      </c>
      <c r="G139" s="29">
        <v>84.7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44816</v>
      </c>
      <c r="B140" s="29" t="s">
        <v>1184</v>
      </c>
      <c r="C140" s="28" t="s">
        <v>1185</v>
      </c>
      <c r="D140" s="28" t="s">
        <v>866</v>
      </c>
      <c r="E140" s="28" t="s">
        <v>540</v>
      </c>
      <c r="F140" s="85">
        <v>1223813</v>
      </c>
      <c r="G140" s="29">
        <v>84.75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44816</v>
      </c>
      <c r="B141" s="29" t="s">
        <v>1184</v>
      </c>
      <c r="C141" s="28" t="s">
        <v>1185</v>
      </c>
      <c r="D141" s="28" t="s">
        <v>987</v>
      </c>
      <c r="E141" s="28" t="s">
        <v>540</v>
      </c>
      <c r="F141" s="85">
        <v>374533</v>
      </c>
      <c r="G141" s="29">
        <v>84.87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44816</v>
      </c>
      <c r="B142" s="29" t="s">
        <v>1187</v>
      </c>
      <c r="C142" s="28" t="s">
        <v>1188</v>
      </c>
      <c r="D142" s="28" t="s">
        <v>1189</v>
      </c>
      <c r="E142" s="28" t="s">
        <v>540</v>
      </c>
      <c r="F142" s="85">
        <v>180000</v>
      </c>
      <c r="G142" s="29">
        <v>10.119999999999999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44816</v>
      </c>
      <c r="B143" s="29" t="s">
        <v>1190</v>
      </c>
      <c r="C143" s="28" t="s">
        <v>1191</v>
      </c>
      <c r="D143" s="28" t="s">
        <v>1192</v>
      </c>
      <c r="E143" s="28" t="s">
        <v>540</v>
      </c>
      <c r="F143" s="85">
        <v>1</v>
      </c>
      <c r="G143" s="29">
        <v>32.85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44816</v>
      </c>
      <c r="B144" s="29" t="s">
        <v>1190</v>
      </c>
      <c r="C144" s="28" t="s">
        <v>1191</v>
      </c>
      <c r="D144" s="28" t="s">
        <v>1193</v>
      </c>
      <c r="E144" s="28" t="s">
        <v>540</v>
      </c>
      <c r="F144" s="85">
        <v>63000</v>
      </c>
      <c r="G144" s="29">
        <v>29.75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44816</v>
      </c>
      <c r="B145" s="29" t="s">
        <v>1190</v>
      </c>
      <c r="C145" s="28" t="s">
        <v>1191</v>
      </c>
      <c r="D145" s="28" t="s">
        <v>1194</v>
      </c>
      <c r="E145" s="28" t="s">
        <v>540</v>
      </c>
      <c r="F145" s="85">
        <v>334174</v>
      </c>
      <c r="G145" s="29">
        <v>29.88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44816</v>
      </c>
      <c r="B146" s="29" t="s">
        <v>997</v>
      </c>
      <c r="C146" s="28" t="s">
        <v>998</v>
      </c>
      <c r="D146" s="28" t="s">
        <v>1195</v>
      </c>
      <c r="E146" s="28" t="s">
        <v>540</v>
      </c>
      <c r="F146" s="85">
        <v>150000</v>
      </c>
      <c r="G146" s="29">
        <v>57.85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44816</v>
      </c>
      <c r="B147" s="29" t="s">
        <v>997</v>
      </c>
      <c r="C147" s="28" t="s">
        <v>998</v>
      </c>
      <c r="D147" s="28" t="s">
        <v>866</v>
      </c>
      <c r="E147" s="28" t="s">
        <v>540</v>
      </c>
      <c r="F147" s="85">
        <v>30000</v>
      </c>
      <c r="G147" s="29">
        <v>52.55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44816</v>
      </c>
      <c r="B148" s="29" t="s">
        <v>997</v>
      </c>
      <c r="C148" s="28" t="s">
        <v>998</v>
      </c>
      <c r="D148" s="28" t="s">
        <v>1196</v>
      </c>
      <c r="E148" s="28" t="s">
        <v>540</v>
      </c>
      <c r="F148" s="85">
        <v>90000</v>
      </c>
      <c r="G148" s="29">
        <v>57.85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44816</v>
      </c>
      <c r="B149" s="29" t="s">
        <v>997</v>
      </c>
      <c r="C149" s="28" t="s">
        <v>998</v>
      </c>
      <c r="D149" s="28" t="s">
        <v>1197</v>
      </c>
      <c r="E149" s="28" t="s">
        <v>540</v>
      </c>
      <c r="F149" s="85">
        <v>75000</v>
      </c>
      <c r="G149" s="29">
        <v>53.19</v>
      </c>
      <c r="H149" s="29" t="s">
        <v>816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44816</v>
      </c>
      <c r="B150" s="29" t="s">
        <v>1198</v>
      </c>
      <c r="C150" s="28" t="s">
        <v>1199</v>
      </c>
      <c r="D150" s="28" t="s">
        <v>1200</v>
      </c>
      <c r="E150" s="28" t="s">
        <v>540</v>
      </c>
      <c r="F150" s="85">
        <v>245000</v>
      </c>
      <c r="G150" s="29">
        <v>196</v>
      </c>
      <c r="H150" s="29" t="s">
        <v>816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44816</v>
      </c>
      <c r="B151" s="29" t="s">
        <v>805</v>
      </c>
      <c r="C151" s="28" t="s">
        <v>1020</v>
      </c>
      <c r="D151" s="28" t="s">
        <v>869</v>
      </c>
      <c r="E151" s="28" t="s">
        <v>540</v>
      </c>
      <c r="F151" s="85">
        <v>411197</v>
      </c>
      <c r="G151" s="29">
        <v>777.14</v>
      </c>
      <c r="H151" s="29" t="s">
        <v>816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44816</v>
      </c>
      <c r="B152" s="29" t="s">
        <v>906</v>
      </c>
      <c r="C152" s="28" t="s">
        <v>907</v>
      </c>
      <c r="D152" s="28" t="s">
        <v>869</v>
      </c>
      <c r="E152" s="28" t="s">
        <v>540</v>
      </c>
      <c r="F152" s="85">
        <v>96602</v>
      </c>
      <c r="G152" s="29">
        <v>1189.4000000000001</v>
      </c>
      <c r="H152" s="29" t="s">
        <v>816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44816</v>
      </c>
      <c r="B153" s="29" t="s">
        <v>1201</v>
      </c>
      <c r="C153" s="28" t="s">
        <v>1202</v>
      </c>
      <c r="D153" s="28" t="s">
        <v>908</v>
      </c>
      <c r="E153" s="28" t="s">
        <v>540</v>
      </c>
      <c r="F153" s="85">
        <v>76409</v>
      </c>
      <c r="G153" s="29">
        <v>306.70999999999998</v>
      </c>
      <c r="H153" s="29" t="s">
        <v>816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44816</v>
      </c>
      <c r="B154" s="29" t="s">
        <v>1203</v>
      </c>
      <c r="C154" s="28" t="s">
        <v>1204</v>
      </c>
      <c r="D154" s="28" t="s">
        <v>1205</v>
      </c>
      <c r="E154" s="28" t="s">
        <v>540</v>
      </c>
      <c r="F154" s="85">
        <v>225000</v>
      </c>
      <c r="G154" s="29">
        <v>44.49</v>
      </c>
      <c r="H154" s="29" t="s">
        <v>816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44816</v>
      </c>
      <c r="B155" s="29" t="s">
        <v>1021</v>
      </c>
      <c r="C155" s="28" t="s">
        <v>1022</v>
      </c>
      <c r="D155" s="28" t="s">
        <v>869</v>
      </c>
      <c r="E155" s="28" t="s">
        <v>540</v>
      </c>
      <c r="F155" s="85">
        <v>63909</v>
      </c>
      <c r="G155" s="29">
        <v>60.41</v>
      </c>
      <c r="H155" s="29" t="s">
        <v>816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44816</v>
      </c>
      <c r="B156" s="29" t="s">
        <v>1206</v>
      </c>
      <c r="C156" s="28" t="s">
        <v>1207</v>
      </c>
      <c r="D156" s="28" t="s">
        <v>1208</v>
      </c>
      <c r="E156" s="28" t="s">
        <v>540</v>
      </c>
      <c r="F156" s="85">
        <v>68000</v>
      </c>
      <c r="G156" s="29">
        <v>100.5</v>
      </c>
      <c r="H156" s="29" t="s">
        <v>816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44816</v>
      </c>
      <c r="B157" s="29" t="s">
        <v>1209</v>
      </c>
      <c r="C157" s="28" t="s">
        <v>1210</v>
      </c>
      <c r="D157" s="28" t="s">
        <v>1016</v>
      </c>
      <c r="E157" s="28" t="s">
        <v>540</v>
      </c>
      <c r="F157" s="85">
        <v>64516</v>
      </c>
      <c r="G157" s="29">
        <v>126.61</v>
      </c>
      <c r="H157" s="29" t="s">
        <v>816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44816</v>
      </c>
      <c r="B158" s="29" t="s">
        <v>993</v>
      </c>
      <c r="C158" s="28" t="s">
        <v>999</v>
      </c>
      <c r="D158" s="28" t="s">
        <v>958</v>
      </c>
      <c r="E158" s="28" t="s">
        <v>540</v>
      </c>
      <c r="F158" s="85">
        <v>180393</v>
      </c>
      <c r="G158" s="29">
        <v>118.69</v>
      </c>
      <c r="H158" s="29" t="s">
        <v>816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44816</v>
      </c>
      <c r="B159" s="29" t="s">
        <v>1211</v>
      </c>
      <c r="C159" s="28" t="s">
        <v>1212</v>
      </c>
      <c r="D159" s="28" t="s">
        <v>974</v>
      </c>
      <c r="E159" s="28" t="s">
        <v>540</v>
      </c>
      <c r="F159" s="85">
        <v>152567</v>
      </c>
      <c r="G159" s="29">
        <v>745.47</v>
      </c>
      <c r="H159" s="29" t="s">
        <v>816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44816</v>
      </c>
      <c r="B160" s="29" t="s">
        <v>1180</v>
      </c>
      <c r="C160" s="28" t="s">
        <v>1181</v>
      </c>
      <c r="D160" s="28" t="s">
        <v>1125</v>
      </c>
      <c r="E160" s="28" t="s">
        <v>541</v>
      </c>
      <c r="F160" s="85">
        <v>200000</v>
      </c>
      <c r="G160" s="29">
        <v>45.25</v>
      </c>
      <c r="H160" s="29" t="s">
        <v>816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44816</v>
      </c>
      <c r="B161" s="29" t="s">
        <v>1213</v>
      </c>
      <c r="C161" s="28" t="s">
        <v>1214</v>
      </c>
      <c r="D161" s="28" t="s">
        <v>1215</v>
      </c>
      <c r="E161" s="28" t="s">
        <v>541</v>
      </c>
      <c r="F161" s="85">
        <v>200023</v>
      </c>
      <c r="G161" s="29">
        <v>2.36</v>
      </c>
      <c r="H161" s="29" t="s">
        <v>816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44816</v>
      </c>
      <c r="B162" s="29" t="s">
        <v>1216</v>
      </c>
      <c r="C162" s="28" t="s">
        <v>1217</v>
      </c>
      <c r="D162" s="28" t="s">
        <v>1218</v>
      </c>
      <c r="E162" s="28" t="s">
        <v>541</v>
      </c>
      <c r="F162" s="85">
        <v>836264</v>
      </c>
      <c r="G162" s="29">
        <v>1.1000000000000001</v>
      </c>
      <c r="H162" s="29" t="s">
        <v>816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44816</v>
      </c>
      <c r="B163" s="29" t="s">
        <v>1219</v>
      </c>
      <c r="C163" s="28" t="s">
        <v>1220</v>
      </c>
      <c r="D163" s="28" t="s">
        <v>1221</v>
      </c>
      <c r="E163" s="28" t="s">
        <v>541</v>
      </c>
      <c r="F163" s="85">
        <v>700000</v>
      </c>
      <c r="G163" s="29">
        <v>101.02</v>
      </c>
      <c r="H163" s="29" t="s">
        <v>816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44816</v>
      </c>
      <c r="B164" s="29" t="s">
        <v>994</v>
      </c>
      <c r="C164" s="28" t="s">
        <v>995</v>
      </c>
      <c r="D164" s="28" t="s">
        <v>996</v>
      </c>
      <c r="E164" s="28" t="s">
        <v>541</v>
      </c>
      <c r="F164" s="85">
        <v>25200</v>
      </c>
      <c r="G164" s="29">
        <v>260.89999999999998</v>
      </c>
      <c r="H164" s="29" t="s">
        <v>816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44816</v>
      </c>
      <c r="B165" s="29" t="s">
        <v>994</v>
      </c>
      <c r="C165" s="28" t="s">
        <v>995</v>
      </c>
      <c r="D165" s="28" t="s">
        <v>1222</v>
      </c>
      <c r="E165" s="28" t="s">
        <v>541</v>
      </c>
      <c r="F165" s="85">
        <v>19200</v>
      </c>
      <c r="G165" s="29">
        <v>260.26</v>
      </c>
      <c r="H165" s="29" t="s">
        <v>816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44816</v>
      </c>
      <c r="B166" s="29" t="s">
        <v>1223</v>
      </c>
      <c r="C166" s="28" t="s">
        <v>1224</v>
      </c>
      <c r="D166" s="28" t="s">
        <v>1225</v>
      </c>
      <c r="E166" s="28" t="s">
        <v>541</v>
      </c>
      <c r="F166" s="85">
        <v>210000</v>
      </c>
      <c r="G166" s="29">
        <v>11.22</v>
      </c>
      <c r="H166" s="29" t="s">
        <v>816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44816</v>
      </c>
      <c r="B167" s="29" t="s">
        <v>943</v>
      </c>
      <c r="C167" s="28" t="s">
        <v>944</v>
      </c>
      <c r="D167" s="28" t="s">
        <v>928</v>
      </c>
      <c r="E167" s="28" t="s">
        <v>541</v>
      </c>
      <c r="F167" s="85">
        <v>1076937</v>
      </c>
      <c r="G167" s="29">
        <v>35.25</v>
      </c>
      <c r="H167" s="29" t="s">
        <v>816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44816</v>
      </c>
      <c r="B168" s="29" t="s">
        <v>1023</v>
      </c>
      <c r="C168" s="28" t="s">
        <v>1024</v>
      </c>
      <c r="D168" s="28" t="s">
        <v>1018</v>
      </c>
      <c r="E168" s="28" t="s">
        <v>541</v>
      </c>
      <c r="F168" s="85">
        <v>884021</v>
      </c>
      <c r="G168" s="29">
        <v>7.25</v>
      </c>
      <c r="H168" s="29" t="s">
        <v>816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44816</v>
      </c>
      <c r="B169" s="29" t="s">
        <v>1226</v>
      </c>
      <c r="C169" s="28" t="s">
        <v>1227</v>
      </c>
      <c r="D169" s="28" t="s">
        <v>1228</v>
      </c>
      <c r="E169" s="28" t="s">
        <v>541</v>
      </c>
      <c r="F169" s="85">
        <v>52605</v>
      </c>
      <c r="G169" s="29">
        <v>147.58000000000001</v>
      </c>
      <c r="H169" s="29" t="s">
        <v>816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44816</v>
      </c>
      <c r="B170" s="29" t="s">
        <v>1229</v>
      </c>
      <c r="C170" s="28" t="s">
        <v>1230</v>
      </c>
      <c r="D170" s="28" t="s">
        <v>1231</v>
      </c>
      <c r="E170" s="28" t="s">
        <v>541</v>
      </c>
      <c r="F170" s="85">
        <v>1500000</v>
      </c>
      <c r="G170" s="29">
        <v>6.7</v>
      </c>
      <c r="H170" s="29" t="s">
        <v>816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44816</v>
      </c>
      <c r="B171" s="29" t="s">
        <v>1184</v>
      </c>
      <c r="C171" s="28" t="s">
        <v>1185</v>
      </c>
      <c r="D171" s="28" t="s">
        <v>987</v>
      </c>
      <c r="E171" s="28" t="s">
        <v>541</v>
      </c>
      <c r="F171" s="85">
        <v>306913</v>
      </c>
      <c r="G171" s="29">
        <v>84.75</v>
      </c>
      <c r="H171" s="29" t="s">
        <v>816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44816</v>
      </c>
      <c r="B172" s="29" t="s">
        <v>1184</v>
      </c>
      <c r="C172" s="28" t="s">
        <v>1185</v>
      </c>
      <c r="D172" s="28" t="s">
        <v>866</v>
      </c>
      <c r="E172" s="28" t="s">
        <v>541</v>
      </c>
      <c r="F172" s="85">
        <v>860699</v>
      </c>
      <c r="G172" s="29">
        <v>84.84</v>
      </c>
      <c r="H172" s="29" t="s">
        <v>816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44816</v>
      </c>
      <c r="B173" s="29" t="s">
        <v>1184</v>
      </c>
      <c r="C173" s="28" t="s">
        <v>1185</v>
      </c>
      <c r="D173" s="28" t="s">
        <v>1186</v>
      </c>
      <c r="E173" s="28" t="s">
        <v>541</v>
      </c>
      <c r="F173" s="85">
        <v>311124</v>
      </c>
      <c r="G173" s="29">
        <v>84.8</v>
      </c>
      <c r="H173" s="29" t="s">
        <v>816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44816</v>
      </c>
      <c r="B174" s="29" t="s">
        <v>1187</v>
      </c>
      <c r="C174" s="28" t="s">
        <v>1188</v>
      </c>
      <c r="D174" s="28" t="s">
        <v>1232</v>
      </c>
      <c r="E174" s="28" t="s">
        <v>541</v>
      </c>
      <c r="F174" s="85">
        <v>150000</v>
      </c>
      <c r="G174" s="29">
        <v>10</v>
      </c>
      <c r="H174" s="29" t="s">
        <v>816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44816</v>
      </c>
      <c r="B175" s="29" t="s">
        <v>1190</v>
      </c>
      <c r="C175" s="28" t="s">
        <v>1191</v>
      </c>
      <c r="D175" s="28" t="s">
        <v>866</v>
      </c>
      <c r="E175" s="28" t="s">
        <v>541</v>
      </c>
      <c r="F175" s="85">
        <v>67800</v>
      </c>
      <c r="G175" s="29">
        <v>29.75</v>
      </c>
      <c r="H175" s="29" t="s">
        <v>816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44816</v>
      </c>
      <c r="B176" s="29" t="s">
        <v>1190</v>
      </c>
      <c r="C176" s="28" t="s">
        <v>1191</v>
      </c>
      <c r="D176" s="28" t="s">
        <v>1192</v>
      </c>
      <c r="E176" s="28" t="s">
        <v>541</v>
      </c>
      <c r="F176" s="85">
        <v>286440</v>
      </c>
      <c r="G176" s="29">
        <v>29.75</v>
      </c>
      <c r="H176" s="29" t="s">
        <v>816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44816</v>
      </c>
      <c r="B177" s="29" t="s">
        <v>997</v>
      </c>
      <c r="C177" s="28" t="s">
        <v>998</v>
      </c>
      <c r="D177" s="28" t="s">
        <v>1233</v>
      </c>
      <c r="E177" s="28" t="s">
        <v>541</v>
      </c>
      <c r="F177" s="85">
        <v>72000</v>
      </c>
      <c r="G177" s="29">
        <v>57.85</v>
      </c>
      <c r="H177" s="29" t="s">
        <v>816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44816</v>
      </c>
      <c r="B178" s="29" t="s">
        <v>997</v>
      </c>
      <c r="C178" s="28" t="s">
        <v>998</v>
      </c>
      <c r="D178" s="28" t="s">
        <v>866</v>
      </c>
      <c r="E178" s="28" t="s">
        <v>541</v>
      </c>
      <c r="F178" s="85">
        <v>102000</v>
      </c>
      <c r="G178" s="29">
        <v>57.85</v>
      </c>
      <c r="H178" s="29" t="s">
        <v>816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44816</v>
      </c>
      <c r="B179" s="29" t="s">
        <v>997</v>
      </c>
      <c r="C179" s="28" t="s">
        <v>998</v>
      </c>
      <c r="D179" s="28" t="s">
        <v>1197</v>
      </c>
      <c r="E179" s="28" t="s">
        <v>541</v>
      </c>
      <c r="F179" s="85">
        <v>15000</v>
      </c>
      <c r="G179" s="29">
        <v>56.75</v>
      </c>
      <c r="H179" s="29" t="s">
        <v>816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44816</v>
      </c>
      <c r="B180" s="29" t="s">
        <v>1198</v>
      </c>
      <c r="C180" s="28" t="s">
        <v>1199</v>
      </c>
      <c r="D180" s="28" t="s">
        <v>1234</v>
      </c>
      <c r="E180" s="28" t="s">
        <v>541</v>
      </c>
      <c r="F180" s="85">
        <v>358484</v>
      </c>
      <c r="G180" s="29">
        <v>196.47</v>
      </c>
      <c r="H180" s="29" t="s">
        <v>816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44816</v>
      </c>
      <c r="B181" s="29" t="s">
        <v>805</v>
      </c>
      <c r="C181" s="28" t="s">
        <v>1020</v>
      </c>
      <c r="D181" s="28" t="s">
        <v>869</v>
      </c>
      <c r="E181" s="28" t="s">
        <v>541</v>
      </c>
      <c r="F181" s="85">
        <v>411197</v>
      </c>
      <c r="G181" s="29">
        <v>777.23</v>
      </c>
      <c r="H181" s="29" t="s">
        <v>816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44816</v>
      </c>
      <c r="B182" s="29" t="s">
        <v>906</v>
      </c>
      <c r="C182" s="28" t="s">
        <v>907</v>
      </c>
      <c r="D182" s="28" t="s">
        <v>869</v>
      </c>
      <c r="E182" s="28" t="s">
        <v>541</v>
      </c>
      <c r="F182" s="85">
        <v>96602</v>
      </c>
      <c r="G182" s="29">
        <v>1190.29</v>
      </c>
      <c r="H182" s="29" t="s">
        <v>816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44816</v>
      </c>
      <c r="B183" s="29" t="s">
        <v>1201</v>
      </c>
      <c r="C183" s="28" t="s">
        <v>1202</v>
      </c>
      <c r="D183" s="28" t="s">
        <v>908</v>
      </c>
      <c r="E183" s="28" t="s">
        <v>541</v>
      </c>
      <c r="F183" s="85">
        <v>76808</v>
      </c>
      <c r="G183" s="29">
        <v>308.83</v>
      </c>
      <c r="H183" s="29" t="s">
        <v>816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44816</v>
      </c>
      <c r="B184" s="29" t="s">
        <v>1021</v>
      </c>
      <c r="C184" s="28" t="s">
        <v>1022</v>
      </c>
      <c r="D184" s="28" t="s">
        <v>869</v>
      </c>
      <c r="E184" s="28" t="s">
        <v>541</v>
      </c>
      <c r="F184" s="85">
        <v>63909</v>
      </c>
      <c r="G184" s="29">
        <v>60.63</v>
      </c>
      <c r="H184" s="29" t="s">
        <v>816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44816</v>
      </c>
      <c r="B185" s="29" t="s">
        <v>1209</v>
      </c>
      <c r="C185" s="28" t="s">
        <v>1210</v>
      </c>
      <c r="D185" s="28" t="s">
        <v>1016</v>
      </c>
      <c r="E185" s="28" t="s">
        <v>541</v>
      </c>
      <c r="F185" s="85">
        <v>66516</v>
      </c>
      <c r="G185" s="29">
        <v>128.05000000000001</v>
      </c>
      <c r="H185" s="29" t="s">
        <v>816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44816</v>
      </c>
      <c r="B186" s="29" t="s">
        <v>993</v>
      </c>
      <c r="C186" s="28" t="s">
        <v>999</v>
      </c>
      <c r="D186" s="28" t="s">
        <v>958</v>
      </c>
      <c r="E186" s="28" t="s">
        <v>541</v>
      </c>
      <c r="F186" s="85">
        <v>180393</v>
      </c>
      <c r="G186" s="29">
        <v>118.07</v>
      </c>
      <c r="H186" s="29" t="s">
        <v>816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44816</v>
      </c>
      <c r="B187" s="29" t="s">
        <v>1211</v>
      </c>
      <c r="C187" s="28" t="s">
        <v>1212</v>
      </c>
      <c r="D187" s="28" t="s">
        <v>974</v>
      </c>
      <c r="E187" s="28" t="s">
        <v>541</v>
      </c>
      <c r="F187" s="85">
        <v>172567</v>
      </c>
      <c r="G187" s="29">
        <v>746.63</v>
      </c>
      <c r="H187" s="29" t="s">
        <v>816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1"/>
  <sheetViews>
    <sheetView zoomScale="85" zoomScaleNormal="85" workbookViewId="0">
      <selection activeCell="D76" sqref="D7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38">
        <v>1</v>
      </c>
      <c r="B10" s="339">
        <v>44785</v>
      </c>
      <c r="C10" s="340"/>
      <c r="D10" s="341" t="s">
        <v>69</v>
      </c>
      <c r="E10" s="342" t="s">
        <v>557</v>
      </c>
      <c r="F10" s="338">
        <v>1905</v>
      </c>
      <c r="G10" s="338">
        <v>1750</v>
      </c>
      <c r="H10" s="338">
        <v>1982.5</v>
      </c>
      <c r="I10" s="343" t="s">
        <v>867</v>
      </c>
      <c r="J10" s="344" t="s">
        <v>868</v>
      </c>
      <c r="K10" s="344">
        <f t="shared" ref="K10:K11" si="0">H10-F10</f>
        <v>77.5</v>
      </c>
      <c r="L10" s="345">
        <f t="shared" ref="L10:L11" si="1">(F10*-0.7)/100</f>
        <v>-13.335000000000001</v>
      </c>
      <c r="M10" s="346">
        <f t="shared" ref="M10:M11" si="2">(K10+L10)/F10</f>
        <v>3.3682414698162723E-2</v>
      </c>
      <c r="N10" s="347" t="s">
        <v>555</v>
      </c>
      <c r="O10" s="348">
        <v>44789</v>
      </c>
      <c r="P10" s="347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338">
        <v>2</v>
      </c>
      <c r="B11" s="339">
        <v>44792</v>
      </c>
      <c r="C11" s="340"/>
      <c r="D11" s="341" t="s">
        <v>259</v>
      </c>
      <c r="E11" s="342" t="s">
        <v>557</v>
      </c>
      <c r="F11" s="338">
        <v>246.5</v>
      </c>
      <c r="G11" s="338">
        <v>229</v>
      </c>
      <c r="H11" s="338">
        <v>260</v>
      </c>
      <c r="I11" s="343" t="s">
        <v>870</v>
      </c>
      <c r="J11" s="344" t="s">
        <v>1001</v>
      </c>
      <c r="K11" s="344">
        <f t="shared" si="0"/>
        <v>13.5</v>
      </c>
      <c r="L11" s="345">
        <f t="shared" si="1"/>
        <v>-1.7254999999999998</v>
      </c>
      <c r="M11" s="346">
        <f t="shared" si="2"/>
        <v>4.7766734279918864E-2</v>
      </c>
      <c r="N11" s="347" t="s">
        <v>555</v>
      </c>
      <c r="O11" s="348">
        <v>44813</v>
      </c>
      <c r="P11" s="347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63">
        <v>3</v>
      </c>
      <c r="B12" s="364">
        <v>44795</v>
      </c>
      <c r="C12" s="365"/>
      <c r="D12" s="366" t="s">
        <v>519</v>
      </c>
      <c r="E12" s="367" t="s">
        <v>557</v>
      </c>
      <c r="F12" s="363">
        <v>327.5</v>
      </c>
      <c r="G12" s="363">
        <v>298</v>
      </c>
      <c r="H12" s="363">
        <v>344.5</v>
      </c>
      <c r="I12" s="368" t="s">
        <v>871</v>
      </c>
      <c r="J12" s="359" t="s">
        <v>882</v>
      </c>
      <c r="K12" s="359">
        <f t="shared" ref="K12" si="3">H12-F12</f>
        <v>17</v>
      </c>
      <c r="L12" s="360">
        <f t="shared" ref="L12" si="4">(F12*-0.7)/100</f>
        <v>-2.2924999999999995</v>
      </c>
      <c r="M12" s="361">
        <f t="shared" ref="M12" si="5">(K12+L12)/F12</f>
        <v>4.4908396946564885E-2</v>
      </c>
      <c r="N12" s="359" t="s">
        <v>555</v>
      </c>
      <c r="O12" s="362">
        <v>44798</v>
      </c>
      <c r="P12" s="359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34">
        <v>4</v>
      </c>
      <c r="B13" s="335">
        <v>44795</v>
      </c>
      <c r="C13" s="316"/>
      <c r="D13" s="317" t="s">
        <v>872</v>
      </c>
      <c r="E13" s="318" t="s">
        <v>557</v>
      </c>
      <c r="F13" s="334" t="s">
        <v>873</v>
      </c>
      <c r="G13" s="334">
        <v>2480</v>
      </c>
      <c r="H13" s="334"/>
      <c r="I13" s="319" t="s">
        <v>874</v>
      </c>
      <c r="J13" s="357" t="s">
        <v>558</v>
      </c>
      <c r="K13" s="357"/>
      <c r="L13" s="310"/>
      <c r="M13" s="311"/>
      <c r="N13" s="357"/>
      <c r="O13" s="312"/>
      <c r="P13" s="357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95"/>
      <c r="D14" s="396" t="s">
        <v>129</v>
      </c>
      <c r="E14" s="397" t="s">
        <v>557</v>
      </c>
      <c r="F14" s="298">
        <v>405</v>
      </c>
      <c r="G14" s="298">
        <v>375</v>
      </c>
      <c r="H14" s="298">
        <v>428.5</v>
      </c>
      <c r="I14" s="398" t="s">
        <v>876</v>
      </c>
      <c r="J14" s="301" t="s">
        <v>925</v>
      </c>
      <c r="K14" s="301">
        <f t="shared" ref="K14" si="6">H14-F14</f>
        <v>23.5</v>
      </c>
      <c r="L14" s="382">
        <f t="shared" ref="L14" si="7">(F14*-0.7)/100</f>
        <v>-2.835</v>
      </c>
      <c r="M14" s="383">
        <f t="shared" ref="M14" si="8">(K14+L14)/F14</f>
        <v>5.102469135802469E-2</v>
      </c>
      <c r="N14" s="301" t="s">
        <v>555</v>
      </c>
      <c r="O14" s="384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34">
        <v>6</v>
      </c>
      <c r="B15" s="335">
        <v>44799</v>
      </c>
      <c r="C15" s="316"/>
      <c r="D15" s="317" t="s">
        <v>340</v>
      </c>
      <c r="E15" s="318" t="s">
        <v>557</v>
      </c>
      <c r="F15" s="334" t="s">
        <v>909</v>
      </c>
      <c r="G15" s="334">
        <v>199</v>
      </c>
      <c r="H15" s="334"/>
      <c r="I15" s="319" t="s">
        <v>910</v>
      </c>
      <c r="J15" s="357" t="s">
        <v>558</v>
      </c>
      <c r="K15" s="357"/>
      <c r="L15" s="310"/>
      <c r="M15" s="311"/>
      <c r="N15" s="357"/>
      <c r="O15" s="312"/>
      <c r="P15" s="357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90">
        <v>44802</v>
      </c>
      <c r="C16" s="391"/>
      <c r="D16" s="392" t="s">
        <v>356</v>
      </c>
      <c r="E16" s="393" t="s">
        <v>557</v>
      </c>
      <c r="F16" s="320">
        <v>1650</v>
      </c>
      <c r="G16" s="320">
        <v>1540</v>
      </c>
      <c r="H16" s="320">
        <v>1775</v>
      </c>
      <c r="I16" s="394" t="s">
        <v>884</v>
      </c>
      <c r="J16" s="301" t="s">
        <v>929</v>
      </c>
      <c r="K16" s="301">
        <f t="shared" ref="K16" si="9">H16-F16</f>
        <v>125</v>
      </c>
      <c r="L16" s="382">
        <f t="shared" ref="L16" si="10">(F16*-0.7)/100</f>
        <v>-11.55</v>
      </c>
      <c r="M16" s="383">
        <f t="shared" ref="M16" si="11">(K16+L16)/F16</f>
        <v>6.8757575757575753E-2</v>
      </c>
      <c r="N16" s="301" t="s">
        <v>555</v>
      </c>
      <c r="O16" s="384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99">
        <v>8</v>
      </c>
      <c r="B17" s="400">
        <v>44802</v>
      </c>
      <c r="C17" s="401"/>
      <c r="D17" s="402" t="s">
        <v>394</v>
      </c>
      <c r="E17" s="403" t="s">
        <v>557</v>
      </c>
      <c r="F17" s="399">
        <v>157</v>
      </c>
      <c r="G17" s="399">
        <v>149.5</v>
      </c>
      <c r="H17" s="399">
        <v>158.5</v>
      </c>
      <c r="I17" s="404" t="s">
        <v>885</v>
      </c>
      <c r="J17" s="405" t="s">
        <v>930</v>
      </c>
      <c r="K17" s="405">
        <f t="shared" ref="K17" si="12">H17-F17</f>
        <v>1.5</v>
      </c>
      <c r="L17" s="406">
        <f t="shared" ref="L17" si="13">(F17*-0.7)/100</f>
        <v>-1.099</v>
      </c>
      <c r="M17" s="407">
        <f t="shared" ref="M17" si="14">(K17+L17)/F17</f>
        <v>2.5541401273885354E-3</v>
      </c>
      <c r="N17" s="405" t="s">
        <v>676</v>
      </c>
      <c r="O17" s="408">
        <v>44809</v>
      </c>
      <c r="P17" s="405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91"/>
      <c r="D18" s="392" t="s">
        <v>50</v>
      </c>
      <c r="E18" s="393" t="s">
        <v>557</v>
      </c>
      <c r="F18" s="320">
        <v>514</v>
      </c>
      <c r="G18" s="320">
        <v>480</v>
      </c>
      <c r="H18" s="320">
        <v>545</v>
      </c>
      <c r="I18" s="394" t="s">
        <v>935</v>
      </c>
      <c r="J18" s="301" t="s">
        <v>1043</v>
      </c>
      <c r="K18" s="301">
        <f t="shared" ref="K18" si="15">H18-F18</f>
        <v>31</v>
      </c>
      <c r="L18" s="382">
        <f>(F18*-0.07)/100</f>
        <v>-0.35980000000000006</v>
      </c>
      <c r="M18" s="383">
        <f t="shared" ref="M18" si="16">(K18+L18)/F18</f>
        <v>5.9611284046692609E-2</v>
      </c>
      <c r="N18" s="301" t="s">
        <v>555</v>
      </c>
      <c r="O18" s="384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951</v>
      </c>
      <c r="G19" s="334">
        <v>1535</v>
      </c>
      <c r="H19" s="334"/>
      <c r="I19" s="319" t="s">
        <v>952</v>
      </c>
      <c r="J19" s="357" t="s">
        <v>558</v>
      </c>
      <c r="K19" s="357"/>
      <c r="L19" s="310"/>
      <c r="M19" s="311"/>
      <c r="N19" s="357"/>
      <c r="O19" s="312"/>
      <c r="P19" s="357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91"/>
      <c r="D20" s="392" t="s">
        <v>146</v>
      </c>
      <c r="E20" s="393" t="s">
        <v>557</v>
      </c>
      <c r="F20" s="320">
        <v>4415</v>
      </c>
      <c r="G20" s="320">
        <v>4140</v>
      </c>
      <c r="H20" s="320">
        <v>4677.5</v>
      </c>
      <c r="I20" s="394" t="s">
        <v>970</v>
      </c>
      <c r="J20" s="301" t="s">
        <v>1000</v>
      </c>
      <c r="K20" s="301">
        <f t="shared" ref="K20" si="17">H20-F20</f>
        <v>262.5</v>
      </c>
      <c r="L20" s="382">
        <f t="shared" ref="L20" si="18">(F20*-0.7)/100</f>
        <v>-30.905000000000001</v>
      </c>
      <c r="M20" s="383">
        <f t="shared" ref="M20" si="19">(K20+L20)/F20</f>
        <v>5.2456398640996604E-2</v>
      </c>
      <c r="N20" s="301" t="s">
        <v>555</v>
      </c>
      <c r="O20" s="384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70">
        <v>44812</v>
      </c>
      <c r="C21" s="316"/>
      <c r="D21" s="317" t="s">
        <v>347</v>
      </c>
      <c r="E21" s="318" t="s">
        <v>557</v>
      </c>
      <c r="F21" s="334" t="s">
        <v>983</v>
      </c>
      <c r="G21" s="334">
        <v>65</v>
      </c>
      <c r="H21" s="334"/>
      <c r="I21" s="319" t="s">
        <v>984</v>
      </c>
      <c r="J21" s="357" t="s">
        <v>558</v>
      </c>
      <c r="K21" s="357"/>
      <c r="L21" s="310"/>
      <c r="M21" s="311"/>
      <c r="N21" s="357"/>
      <c r="O21" s="312"/>
      <c r="P21" s="357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304">
        <v>13</v>
      </c>
      <c r="B22" s="414">
        <v>44816</v>
      </c>
      <c r="C22" s="316"/>
      <c r="D22" s="317" t="s">
        <v>356</v>
      </c>
      <c r="E22" s="318" t="s">
        <v>557</v>
      </c>
      <c r="F22" s="334" t="s">
        <v>1025</v>
      </c>
      <c r="G22" s="334">
        <v>1800</v>
      </c>
      <c r="H22" s="334"/>
      <c r="I22" s="319" t="s">
        <v>1026</v>
      </c>
      <c r="J22" s="357" t="s">
        <v>558</v>
      </c>
      <c r="K22" s="357"/>
      <c r="L22" s="310"/>
      <c r="M22" s="311"/>
      <c r="N22" s="357"/>
      <c r="O22" s="312"/>
      <c r="P22" s="357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304">
        <v>14</v>
      </c>
      <c r="B23" s="414">
        <v>44816</v>
      </c>
      <c r="C23" s="316"/>
      <c r="D23" s="317" t="s">
        <v>839</v>
      </c>
      <c r="E23" s="318" t="s">
        <v>557</v>
      </c>
      <c r="F23" s="334" t="s">
        <v>1027</v>
      </c>
      <c r="G23" s="334">
        <v>1325</v>
      </c>
      <c r="H23" s="334"/>
      <c r="I23" s="319" t="s">
        <v>1028</v>
      </c>
      <c r="J23" s="357" t="s">
        <v>558</v>
      </c>
      <c r="K23" s="357"/>
      <c r="L23" s="310"/>
      <c r="M23" s="311"/>
      <c r="N23" s="357"/>
      <c r="O23" s="312"/>
      <c r="P23" s="357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04">
        <v>15</v>
      </c>
      <c r="B24" s="414">
        <v>44816</v>
      </c>
      <c r="C24" s="316"/>
      <c r="D24" s="317" t="s">
        <v>377</v>
      </c>
      <c r="E24" s="318" t="s">
        <v>557</v>
      </c>
      <c r="F24" s="334" t="s">
        <v>1029</v>
      </c>
      <c r="G24" s="334">
        <v>183</v>
      </c>
      <c r="H24" s="334"/>
      <c r="I24" s="319" t="s">
        <v>1030</v>
      </c>
      <c r="J24" s="357" t="s">
        <v>558</v>
      </c>
      <c r="K24" s="357"/>
      <c r="L24" s="310"/>
      <c r="M24" s="311"/>
      <c r="N24" s="357"/>
      <c r="O24" s="312"/>
      <c r="P24" s="357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ht="13.9" customHeight="1">
      <c r="A25" s="308"/>
      <c r="B25" s="305"/>
      <c r="C25" s="316"/>
      <c r="D25" s="317"/>
      <c r="E25" s="318"/>
      <c r="F25" s="308"/>
      <c r="G25" s="308"/>
      <c r="H25" s="308"/>
      <c r="I25" s="319"/>
      <c r="J25" s="309"/>
      <c r="K25" s="309"/>
      <c r="L25" s="310"/>
      <c r="M25" s="311"/>
      <c r="N25" s="309"/>
      <c r="O25" s="312"/>
      <c r="P25" s="310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ht="14.25" customHeight="1">
      <c r="A26" s="97"/>
      <c r="B26" s="98"/>
      <c r="C26" s="99"/>
      <c r="D26" s="100"/>
      <c r="E26" s="101"/>
      <c r="F26" s="101"/>
      <c r="H26" s="101"/>
      <c r="I26" s="102"/>
      <c r="J26" s="103"/>
      <c r="K26" s="103"/>
      <c r="L26" s="104"/>
      <c r="M26" s="105"/>
      <c r="N26" s="106"/>
      <c r="O26" s="107"/>
      <c r="P26" s="108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ht="14.25" customHeight="1">
      <c r="A27" s="97"/>
      <c r="B27" s="98"/>
      <c r="C27" s="99"/>
      <c r="D27" s="100"/>
      <c r="E27" s="101"/>
      <c r="F27" s="101"/>
      <c r="G27" s="97"/>
      <c r="H27" s="101"/>
      <c r="I27" s="102"/>
      <c r="J27" s="103"/>
      <c r="K27" s="103"/>
      <c r="L27" s="104"/>
      <c r="M27" s="105"/>
      <c r="N27" s="106"/>
      <c r="O27" s="107"/>
      <c r="P27" s="10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559</v>
      </c>
      <c r="B28" s="110"/>
      <c r="C28" s="111"/>
      <c r="D28" s="112"/>
      <c r="E28" s="113"/>
      <c r="F28" s="113"/>
      <c r="G28" s="113"/>
      <c r="H28" s="113"/>
      <c r="I28" s="113"/>
      <c r="J28" s="114"/>
      <c r="K28" s="113"/>
      <c r="L28" s="115"/>
      <c r="M28" s="54"/>
      <c r="N28" s="114"/>
      <c r="O28" s="11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16" t="s">
        <v>560</v>
      </c>
      <c r="B29" s="109"/>
      <c r="C29" s="109"/>
      <c r="D29" s="109"/>
      <c r="E29" s="41"/>
      <c r="F29" s="117" t="s">
        <v>561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562</v>
      </c>
      <c r="B30" s="109"/>
      <c r="C30" s="109"/>
      <c r="D30" s="109" t="s">
        <v>815</v>
      </c>
      <c r="E30" s="6"/>
      <c r="F30" s="117" t="s">
        <v>563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/>
      <c r="B31" s="109"/>
      <c r="C31" s="109"/>
      <c r="D31" s="109"/>
      <c r="E31" s="6"/>
      <c r="F31" s="6"/>
      <c r="G31" s="6"/>
      <c r="H31" s="6"/>
      <c r="I31" s="6"/>
      <c r="J31" s="122"/>
      <c r="K31" s="119"/>
      <c r="L31" s="119"/>
      <c r="M31" s="6"/>
      <c r="N31" s="123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.75" customHeight="1">
      <c r="A32" s="1"/>
      <c r="B32" s="124" t="s">
        <v>564</v>
      </c>
      <c r="C32" s="124"/>
      <c r="D32" s="124"/>
      <c r="E32" s="124"/>
      <c r="F32" s="125"/>
      <c r="G32" s="6"/>
      <c r="H32" s="6"/>
      <c r="I32" s="126"/>
      <c r="J32" s="127"/>
      <c r="K32" s="128"/>
      <c r="L32" s="127"/>
      <c r="M32" s="6"/>
      <c r="N32" s="1"/>
      <c r="O32" s="1"/>
      <c r="P32" s="1"/>
      <c r="R32" s="54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3" t="s">
        <v>16</v>
      </c>
      <c r="B33" s="94" t="s">
        <v>532</v>
      </c>
      <c r="C33" s="96"/>
      <c r="D33" s="95" t="s">
        <v>543</v>
      </c>
      <c r="E33" s="94" t="s">
        <v>544</v>
      </c>
      <c r="F33" s="94" t="s">
        <v>545</v>
      </c>
      <c r="G33" s="94" t="s">
        <v>565</v>
      </c>
      <c r="H33" s="94" t="s">
        <v>547</v>
      </c>
      <c r="I33" s="94" t="s">
        <v>548</v>
      </c>
      <c r="J33" s="94" t="s">
        <v>549</v>
      </c>
      <c r="K33" s="94" t="s">
        <v>566</v>
      </c>
      <c r="L33" s="130" t="s">
        <v>551</v>
      </c>
      <c r="M33" s="96" t="s">
        <v>552</v>
      </c>
      <c r="N33" s="93" t="s">
        <v>553</v>
      </c>
      <c r="O33" s="258" t="s">
        <v>554</v>
      </c>
      <c r="P33" s="41"/>
      <c r="Q33" s="1"/>
      <c r="R33" s="255"/>
      <c r="S33" s="255"/>
      <c r="T33" s="255"/>
      <c r="U33" s="249"/>
      <c r="V33" s="249"/>
      <c r="W33" s="249"/>
      <c r="X33" s="249"/>
      <c r="Y33" s="249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22" customFormat="1" ht="15" customHeight="1">
      <c r="A34" s="379">
        <v>1</v>
      </c>
      <c r="B34" s="297">
        <v>44796</v>
      </c>
      <c r="C34" s="380"/>
      <c r="D34" s="381" t="s">
        <v>131</v>
      </c>
      <c r="E34" s="298" t="s">
        <v>557</v>
      </c>
      <c r="F34" s="298">
        <v>2005</v>
      </c>
      <c r="G34" s="298">
        <v>1940</v>
      </c>
      <c r="H34" s="298">
        <v>2060</v>
      </c>
      <c r="I34" s="298" t="s">
        <v>875</v>
      </c>
      <c r="J34" s="301" t="s">
        <v>693</v>
      </c>
      <c r="K34" s="301">
        <f t="shared" ref="K34" si="20">H34-F34</f>
        <v>55</v>
      </c>
      <c r="L34" s="382">
        <f t="shared" ref="L34" si="21">(F34*-0.7)/100</f>
        <v>-14.035</v>
      </c>
      <c r="M34" s="383">
        <f t="shared" ref="M34" si="22">(K34+L34)/F34</f>
        <v>2.0431421446384043E-2</v>
      </c>
      <c r="N34" s="301" t="s">
        <v>555</v>
      </c>
      <c r="O34" s="384">
        <v>44806</v>
      </c>
      <c r="P34" s="41"/>
      <c r="Q34" s="256"/>
      <c r="R34" s="257" t="s">
        <v>556</v>
      </c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313"/>
      <c r="AJ34" s="314"/>
      <c r="AK34" s="321"/>
      <c r="AL34" s="321"/>
    </row>
    <row r="35" spans="1:38" s="322" customFormat="1" ht="13.5" customHeight="1">
      <c r="A35" s="379">
        <v>2</v>
      </c>
      <c r="B35" s="385">
        <v>44799</v>
      </c>
      <c r="C35" s="380"/>
      <c r="D35" s="381" t="s">
        <v>154</v>
      </c>
      <c r="E35" s="298" t="s">
        <v>557</v>
      </c>
      <c r="F35" s="298">
        <v>810</v>
      </c>
      <c r="G35" s="298">
        <v>787</v>
      </c>
      <c r="H35" s="298">
        <v>829</v>
      </c>
      <c r="I35" s="298" t="s">
        <v>883</v>
      </c>
      <c r="J35" s="301" t="s">
        <v>911</v>
      </c>
      <c r="K35" s="301">
        <f t="shared" ref="K35" si="23">H35-F35</f>
        <v>19</v>
      </c>
      <c r="L35" s="382">
        <f t="shared" ref="L35" si="24">(F35*-0.7)/100</f>
        <v>-5.67</v>
      </c>
      <c r="M35" s="383">
        <f t="shared" ref="M35" si="25">(K35+L35)/F35</f>
        <v>1.6456790123456789E-2</v>
      </c>
      <c r="N35" s="301" t="s">
        <v>555</v>
      </c>
      <c r="O35" s="384">
        <v>44806</v>
      </c>
      <c r="P35" s="41"/>
      <c r="Q35" s="256"/>
      <c r="R35" s="257" t="s">
        <v>556</v>
      </c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313"/>
      <c r="AJ35" s="314"/>
      <c r="AK35" s="321"/>
      <c r="AL35" s="321"/>
    </row>
    <row r="36" spans="1:38" s="322" customFormat="1" ht="13.5" customHeight="1">
      <c r="A36" s="379">
        <v>3</v>
      </c>
      <c r="B36" s="385">
        <v>44803</v>
      </c>
      <c r="C36" s="380"/>
      <c r="D36" s="381" t="s">
        <v>87</v>
      </c>
      <c r="E36" s="298" t="s">
        <v>557</v>
      </c>
      <c r="F36" s="298">
        <v>3555</v>
      </c>
      <c r="G36" s="298">
        <v>3430</v>
      </c>
      <c r="H36" s="298">
        <v>3655</v>
      </c>
      <c r="I36" s="298" t="s">
        <v>888</v>
      </c>
      <c r="J36" s="301" t="s">
        <v>911</v>
      </c>
      <c r="K36" s="301">
        <f t="shared" ref="K36" si="26">H36-F36</f>
        <v>100</v>
      </c>
      <c r="L36" s="382">
        <f t="shared" ref="L36" si="27">(F36*-0.7)/100</f>
        <v>-24.885000000000002</v>
      </c>
      <c r="M36" s="383">
        <f t="shared" ref="M36" si="28">(K36+L36)/F36</f>
        <v>2.1129395218002812E-2</v>
      </c>
      <c r="N36" s="301" t="s">
        <v>555</v>
      </c>
      <c r="O36" s="384">
        <v>44816</v>
      </c>
      <c r="P36" s="41"/>
      <c r="Q36" s="256"/>
      <c r="R36" s="257" t="s">
        <v>556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313"/>
      <c r="AJ36" s="314"/>
      <c r="AK36" s="321"/>
      <c r="AL36" s="321"/>
    </row>
    <row r="37" spans="1:38" s="322" customFormat="1" ht="13.5" customHeight="1">
      <c r="A37" s="304">
        <v>4</v>
      </c>
      <c r="B37" s="219">
        <v>44805</v>
      </c>
      <c r="C37" s="306"/>
      <c r="D37" s="307" t="s">
        <v>825</v>
      </c>
      <c r="E37" s="334" t="s">
        <v>557</v>
      </c>
      <c r="F37" s="334" t="s">
        <v>898</v>
      </c>
      <c r="G37" s="334">
        <v>367</v>
      </c>
      <c r="H37" s="334"/>
      <c r="I37" s="334" t="s">
        <v>899</v>
      </c>
      <c r="J37" s="252" t="s">
        <v>558</v>
      </c>
      <c r="K37" s="252"/>
      <c r="L37" s="253"/>
      <c r="M37" s="254"/>
      <c r="N37" s="252"/>
      <c r="O37" s="219"/>
      <c r="P37" s="41"/>
      <c r="Q37" s="256"/>
      <c r="R37" s="257" t="s">
        <v>827</v>
      </c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313"/>
      <c r="AJ37" s="314"/>
      <c r="AK37" s="321"/>
      <c r="AL37" s="321"/>
    </row>
    <row r="38" spans="1:38" s="322" customFormat="1" ht="13.5" customHeight="1">
      <c r="A38" s="410">
        <v>5</v>
      </c>
      <c r="B38" s="411">
        <v>44809</v>
      </c>
      <c r="C38" s="412"/>
      <c r="D38" s="413" t="s">
        <v>464</v>
      </c>
      <c r="E38" s="320" t="s">
        <v>557</v>
      </c>
      <c r="F38" s="320">
        <v>150</v>
      </c>
      <c r="G38" s="320">
        <v>145</v>
      </c>
      <c r="H38" s="320">
        <v>154.5</v>
      </c>
      <c r="I38" s="320" t="s">
        <v>940</v>
      </c>
      <c r="J38" s="301" t="s">
        <v>956</v>
      </c>
      <c r="K38" s="301">
        <f t="shared" ref="K38" si="29">H38-F38</f>
        <v>4.5</v>
      </c>
      <c r="L38" s="382">
        <f t="shared" ref="L38" si="30">(F38*-0.7)/100</f>
        <v>-1.05</v>
      </c>
      <c r="M38" s="383">
        <f t="shared" ref="M38" si="31">(K38+L38)/F38</f>
        <v>2.3E-2</v>
      </c>
      <c r="N38" s="301" t="s">
        <v>555</v>
      </c>
      <c r="O38" s="384">
        <v>44810</v>
      </c>
      <c r="P38" s="41"/>
      <c r="Q38" s="256"/>
      <c r="R38" s="257" t="s">
        <v>556</v>
      </c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313"/>
      <c r="AJ38" s="314"/>
      <c r="AK38" s="321"/>
      <c r="AL38" s="321"/>
    </row>
    <row r="39" spans="1:38" s="322" customFormat="1" ht="13.5" customHeight="1">
      <c r="A39" s="410">
        <v>6</v>
      </c>
      <c r="B39" s="411">
        <v>44810</v>
      </c>
      <c r="C39" s="412"/>
      <c r="D39" s="413" t="s">
        <v>66</v>
      </c>
      <c r="E39" s="320" t="s">
        <v>557</v>
      </c>
      <c r="F39" s="320">
        <v>1970</v>
      </c>
      <c r="G39" s="320">
        <v>1915</v>
      </c>
      <c r="H39" s="320">
        <v>2003</v>
      </c>
      <c r="I39" s="320" t="s">
        <v>948</v>
      </c>
      <c r="J39" s="301" t="s">
        <v>949</v>
      </c>
      <c r="K39" s="301">
        <f t="shared" ref="K39:K40" si="32">H39-F39</f>
        <v>33</v>
      </c>
      <c r="L39" s="382">
        <f>(F39*-0.07)/100</f>
        <v>-1.379</v>
      </c>
      <c r="M39" s="383">
        <f t="shared" ref="M39:M40" si="33">(K39+L39)/F39</f>
        <v>1.6051269035532993E-2</v>
      </c>
      <c r="N39" s="301" t="s">
        <v>555</v>
      </c>
      <c r="O39" s="384">
        <v>44810</v>
      </c>
      <c r="P39" s="41"/>
      <c r="Q39" s="256"/>
      <c r="R39" s="257" t="s">
        <v>556</v>
      </c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13"/>
      <c r="AJ39" s="314"/>
      <c r="AK39" s="321"/>
      <c r="AL39" s="321"/>
    </row>
    <row r="40" spans="1:38" s="322" customFormat="1" ht="13.5" customHeight="1">
      <c r="A40" s="410">
        <v>7</v>
      </c>
      <c r="B40" s="411">
        <v>44810</v>
      </c>
      <c r="C40" s="412"/>
      <c r="D40" s="413" t="s">
        <v>198</v>
      </c>
      <c r="E40" s="320" t="s">
        <v>557</v>
      </c>
      <c r="F40" s="320">
        <v>243</v>
      </c>
      <c r="G40" s="320">
        <v>237</v>
      </c>
      <c r="H40" s="320">
        <v>251</v>
      </c>
      <c r="I40" s="320" t="s">
        <v>950</v>
      </c>
      <c r="J40" s="301" t="s">
        <v>969</v>
      </c>
      <c r="K40" s="301">
        <f t="shared" si="32"/>
        <v>8</v>
      </c>
      <c r="L40" s="382">
        <f t="shared" ref="L40" si="34">(F40*-0.7)/100</f>
        <v>-1.7009999999999998</v>
      </c>
      <c r="M40" s="383">
        <f t="shared" si="33"/>
        <v>2.5921810699588477E-2</v>
      </c>
      <c r="N40" s="301" t="s">
        <v>555</v>
      </c>
      <c r="O40" s="384">
        <v>44810</v>
      </c>
      <c r="P40" s="41"/>
      <c r="Q40" s="256"/>
      <c r="R40" s="257" t="s">
        <v>556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13"/>
      <c r="AJ40" s="314"/>
      <c r="AK40" s="321"/>
      <c r="AL40" s="321"/>
    </row>
    <row r="41" spans="1:38" s="322" customFormat="1" ht="13.5" customHeight="1">
      <c r="A41" s="304">
        <v>8</v>
      </c>
      <c r="B41" s="219">
        <v>44811</v>
      </c>
      <c r="C41" s="306"/>
      <c r="D41" s="307" t="s">
        <v>66</v>
      </c>
      <c r="E41" s="334" t="s">
        <v>557</v>
      </c>
      <c r="F41" s="334" t="s">
        <v>959</v>
      </c>
      <c r="G41" s="334">
        <v>1930</v>
      </c>
      <c r="H41" s="334"/>
      <c r="I41" s="334" t="s">
        <v>960</v>
      </c>
      <c r="J41" s="252" t="s">
        <v>558</v>
      </c>
      <c r="K41" s="252"/>
      <c r="L41" s="253"/>
      <c r="M41" s="254"/>
      <c r="N41" s="252"/>
      <c r="O41" s="275"/>
      <c r="P41" s="41"/>
      <c r="Q41" s="256"/>
      <c r="R41" s="257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13"/>
      <c r="AJ41" s="314"/>
      <c r="AK41" s="321"/>
      <c r="AL41" s="321"/>
    </row>
    <row r="42" spans="1:38" s="322" customFormat="1" ht="13.5" customHeight="1">
      <c r="A42" s="304">
        <v>9</v>
      </c>
      <c r="B42" s="219">
        <v>44813</v>
      </c>
      <c r="C42" s="306"/>
      <c r="D42" s="307" t="s">
        <v>198</v>
      </c>
      <c r="E42" s="334" t="s">
        <v>557</v>
      </c>
      <c r="F42" s="334" t="s">
        <v>1004</v>
      </c>
      <c r="G42" s="334">
        <v>235</v>
      </c>
      <c r="H42" s="334"/>
      <c r="I42" s="334" t="s">
        <v>950</v>
      </c>
      <c r="J42" s="252" t="s">
        <v>558</v>
      </c>
      <c r="K42" s="252"/>
      <c r="L42" s="253"/>
      <c r="M42" s="254"/>
      <c r="N42" s="252"/>
      <c r="O42" s="275"/>
      <c r="P42" s="41"/>
      <c r="Q42" s="256"/>
      <c r="R42" s="257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13"/>
      <c r="AJ42" s="314"/>
      <c r="AK42" s="321"/>
      <c r="AL42" s="321"/>
    </row>
    <row r="43" spans="1:38" s="322" customFormat="1" ht="13.5" customHeight="1">
      <c r="A43" s="304"/>
      <c r="B43" s="335"/>
      <c r="C43" s="306"/>
      <c r="D43" s="307"/>
      <c r="E43" s="334"/>
      <c r="F43" s="334"/>
      <c r="G43" s="334"/>
      <c r="H43" s="334"/>
      <c r="I43" s="334"/>
      <c r="J43" s="252"/>
      <c r="K43" s="252"/>
      <c r="L43" s="253"/>
      <c r="M43" s="254"/>
      <c r="N43" s="252"/>
      <c r="O43" s="275"/>
      <c r="P43" s="41"/>
      <c r="Q43" s="256"/>
      <c r="R43" s="25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38" s="322" customFormat="1" ht="13.5" customHeight="1">
      <c r="A44" s="304"/>
      <c r="B44" s="335"/>
      <c r="C44" s="306"/>
      <c r="D44" s="307"/>
      <c r="E44" s="334"/>
      <c r="F44" s="334"/>
      <c r="G44" s="334"/>
      <c r="H44" s="334"/>
      <c r="I44" s="334"/>
      <c r="J44" s="252"/>
      <c r="K44" s="252"/>
      <c r="L44" s="253"/>
      <c r="M44" s="254"/>
      <c r="N44" s="252"/>
      <c r="O44" s="275"/>
      <c r="P44" s="41"/>
      <c r="Q44" s="256"/>
      <c r="R44" s="25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38" s="315" customFormat="1" ht="15" customHeight="1">
      <c r="A45" s="304"/>
      <c r="B45" s="305"/>
      <c r="C45" s="306"/>
      <c r="D45" s="307"/>
      <c r="E45" s="308"/>
      <c r="F45" s="308"/>
      <c r="G45" s="308"/>
      <c r="H45" s="308"/>
      <c r="I45" s="308"/>
      <c r="J45" s="252"/>
      <c r="K45" s="252"/>
      <c r="L45" s="253"/>
      <c r="M45" s="254"/>
      <c r="N45" s="252"/>
      <c r="O45" s="275"/>
      <c r="P45" s="41"/>
      <c r="Q45" s="256"/>
      <c r="R45" s="25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14"/>
      <c r="AL45" s="314"/>
    </row>
    <row r="46" spans="1:38" ht="15" customHeight="1">
      <c r="A46" s="259"/>
      <c r="B46" s="260"/>
      <c r="C46" s="261"/>
      <c r="D46" s="262"/>
      <c r="E46" s="263"/>
      <c r="F46" s="263"/>
      <c r="G46" s="263"/>
      <c r="H46" s="263"/>
      <c r="I46" s="263"/>
      <c r="J46" s="264"/>
      <c r="K46" s="264"/>
      <c r="L46" s="265"/>
      <c r="M46" s="266"/>
      <c r="N46" s="264"/>
      <c r="O46" s="267"/>
      <c r="P46" s="240"/>
      <c r="Q46" s="256"/>
      <c r="R46" s="25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1"/>
      <c r="AI46" s="1"/>
      <c r="AJ46" s="1"/>
      <c r="AK46" s="1"/>
      <c r="AL46" s="1"/>
    </row>
    <row r="47" spans="1:38" ht="44.25" customHeight="1">
      <c r="A47" s="109" t="s">
        <v>559</v>
      </c>
      <c r="B47" s="131"/>
      <c r="C47" s="131"/>
      <c r="D47" s="1"/>
      <c r="E47" s="6"/>
      <c r="F47" s="6"/>
      <c r="G47" s="6"/>
      <c r="H47" s="6" t="s">
        <v>571</v>
      </c>
      <c r="I47" s="6"/>
      <c r="J47" s="6"/>
      <c r="K47" s="105"/>
      <c r="L47" s="133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251"/>
      <c r="AD47" s="251"/>
      <c r="AE47" s="251"/>
      <c r="AF47" s="251"/>
      <c r="AG47" s="251"/>
      <c r="AH47" s="251"/>
    </row>
    <row r="48" spans="1:38" ht="12.75" customHeight="1">
      <c r="A48" s="116" t="s">
        <v>560</v>
      </c>
      <c r="B48" s="109"/>
      <c r="C48" s="109"/>
      <c r="D48" s="109"/>
      <c r="E48" s="41"/>
      <c r="F48" s="117" t="s">
        <v>561</v>
      </c>
      <c r="G48" s="54"/>
      <c r="H48" s="41"/>
      <c r="I48" s="54"/>
      <c r="J48" s="6"/>
      <c r="K48" s="134"/>
      <c r="L48" s="135"/>
      <c r="M48" s="6"/>
      <c r="N48" s="99"/>
      <c r="O48" s="136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6"/>
      <c r="B49" s="109"/>
      <c r="C49" s="109"/>
      <c r="D49" s="109"/>
      <c r="E49" s="6"/>
      <c r="F49" s="117" t="s">
        <v>563</v>
      </c>
      <c r="G49" s="54"/>
      <c r="H49" s="41"/>
      <c r="I49" s="54"/>
      <c r="J49" s="6"/>
      <c r="K49" s="134"/>
      <c r="L49" s="135"/>
      <c r="M49" s="6"/>
      <c r="N49" s="99"/>
      <c r="O49" s="136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2"/>
      <c r="K50" s="119"/>
      <c r="L50" s="120"/>
      <c r="M50" s="6"/>
      <c r="N50" s="123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7" t="s">
        <v>572</v>
      </c>
      <c r="B51" s="137"/>
      <c r="C51" s="137"/>
      <c r="D51" s="137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532</v>
      </c>
      <c r="C52" s="94"/>
      <c r="D52" s="95" t="s">
        <v>543</v>
      </c>
      <c r="E52" s="94" t="s">
        <v>544</v>
      </c>
      <c r="F52" s="94" t="s">
        <v>545</v>
      </c>
      <c r="G52" s="94" t="s">
        <v>565</v>
      </c>
      <c r="H52" s="94" t="s">
        <v>547</v>
      </c>
      <c r="I52" s="94" t="s">
        <v>548</v>
      </c>
      <c r="J52" s="93" t="s">
        <v>549</v>
      </c>
      <c r="K52" s="138" t="s">
        <v>573</v>
      </c>
      <c r="L52" s="96" t="s">
        <v>551</v>
      </c>
      <c r="M52" s="138" t="s">
        <v>574</v>
      </c>
      <c r="N52" s="94" t="s">
        <v>575</v>
      </c>
      <c r="O52" s="93" t="s">
        <v>553</v>
      </c>
      <c r="P52" s="95" t="s">
        <v>554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218" customFormat="1" ht="12.75" customHeight="1">
      <c r="A53" s="298">
        <v>1</v>
      </c>
      <c r="B53" s="297">
        <v>44802</v>
      </c>
      <c r="C53" s="299"/>
      <c r="D53" s="299" t="s">
        <v>886</v>
      </c>
      <c r="E53" s="298" t="s">
        <v>557</v>
      </c>
      <c r="F53" s="298">
        <v>724</v>
      </c>
      <c r="G53" s="298">
        <v>710</v>
      </c>
      <c r="H53" s="300">
        <v>735.5</v>
      </c>
      <c r="I53" s="300" t="s">
        <v>879</v>
      </c>
      <c r="J53" s="301" t="s">
        <v>880</v>
      </c>
      <c r="K53" s="300">
        <f t="shared" ref="K53" si="35">H53-F53</f>
        <v>11.5</v>
      </c>
      <c r="L53" s="302">
        <f t="shared" ref="L53" si="36">(H53*N53)*0.07%</f>
        <v>489.10750000000007</v>
      </c>
      <c r="M53" s="303">
        <f t="shared" ref="M53" si="37">(K53*N53)-L53</f>
        <v>10435.8925</v>
      </c>
      <c r="N53" s="300">
        <v>950</v>
      </c>
      <c r="O53" s="301" t="s">
        <v>555</v>
      </c>
      <c r="P53" s="297">
        <v>44805</v>
      </c>
      <c r="Q53" s="220"/>
      <c r="R53" s="223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63"/>
      <c r="AG53" s="260"/>
      <c r="AH53" s="220"/>
      <c r="AI53" s="220"/>
      <c r="AJ53" s="263"/>
      <c r="AK53" s="263"/>
      <c r="AL53" s="263"/>
    </row>
    <row r="54" spans="1:38" s="218" customFormat="1" ht="12.75" customHeight="1">
      <c r="A54" s="320">
        <v>2</v>
      </c>
      <c r="B54" s="297">
        <v>44805</v>
      </c>
      <c r="C54" s="299"/>
      <c r="D54" s="299" t="s">
        <v>887</v>
      </c>
      <c r="E54" s="298" t="s">
        <v>557</v>
      </c>
      <c r="F54" s="298">
        <v>873.5</v>
      </c>
      <c r="G54" s="320">
        <v>864</v>
      </c>
      <c r="H54" s="300">
        <v>884</v>
      </c>
      <c r="I54" s="300" t="s">
        <v>893</v>
      </c>
      <c r="J54" s="301" t="s">
        <v>900</v>
      </c>
      <c r="K54" s="300">
        <f t="shared" ref="K54" si="38">H54-F54</f>
        <v>10.5</v>
      </c>
      <c r="L54" s="302">
        <f t="shared" ref="L54" si="39">(H54*N54)*0.07%</f>
        <v>850.85000000000014</v>
      </c>
      <c r="M54" s="303">
        <f t="shared" ref="M54" si="40">(K54*N54)-L54</f>
        <v>13586.65</v>
      </c>
      <c r="N54" s="300">
        <v>1375</v>
      </c>
      <c r="O54" s="301" t="s">
        <v>555</v>
      </c>
      <c r="P54" s="297">
        <v>44805</v>
      </c>
      <c r="Q54" s="220"/>
      <c r="R54" s="223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63"/>
      <c r="AG54" s="260"/>
      <c r="AH54" s="220"/>
      <c r="AI54" s="220"/>
      <c r="AJ54" s="263"/>
      <c r="AK54" s="263"/>
      <c r="AL54" s="263"/>
    </row>
    <row r="55" spans="1:38" s="218" customFormat="1" ht="12.75" customHeight="1">
      <c r="A55" s="387">
        <v>3</v>
      </c>
      <c r="B55" s="329">
        <v>44805</v>
      </c>
      <c r="C55" s="388"/>
      <c r="D55" s="388" t="s">
        <v>894</v>
      </c>
      <c r="E55" s="389" t="s">
        <v>557</v>
      </c>
      <c r="F55" s="389">
        <v>696.5</v>
      </c>
      <c r="G55" s="387">
        <v>685</v>
      </c>
      <c r="H55" s="326">
        <v>685</v>
      </c>
      <c r="I55" s="326" t="s">
        <v>895</v>
      </c>
      <c r="J55" s="325" t="s">
        <v>922</v>
      </c>
      <c r="K55" s="326">
        <f t="shared" ref="K55" si="41">H55-F55</f>
        <v>-11.5</v>
      </c>
      <c r="L55" s="327">
        <f t="shared" ref="L55" si="42">(H55*N55)*0.07%</f>
        <v>479.50000000000006</v>
      </c>
      <c r="M55" s="328">
        <f t="shared" ref="M55" si="43">(K55*N55)-L55</f>
        <v>-11979.5</v>
      </c>
      <c r="N55" s="326">
        <v>1000</v>
      </c>
      <c r="O55" s="325" t="s">
        <v>567</v>
      </c>
      <c r="P55" s="329">
        <v>44806</v>
      </c>
      <c r="Q55" s="220"/>
      <c r="R55" s="223" t="s">
        <v>827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63"/>
      <c r="AG55" s="260"/>
      <c r="AH55" s="220"/>
      <c r="AI55" s="220"/>
      <c r="AJ55" s="263"/>
      <c r="AK55" s="263"/>
      <c r="AL55" s="263"/>
    </row>
    <row r="56" spans="1:38" s="218" customFormat="1" ht="12.75" customHeight="1">
      <c r="A56" s="320">
        <v>4</v>
      </c>
      <c r="B56" s="297">
        <v>44805</v>
      </c>
      <c r="C56" s="299"/>
      <c r="D56" s="299" t="s">
        <v>877</v>
      </c>
      <c r="E56" s="298" t="s">
        <v>557</v>
      </c>
      <c r="F56" s="298">
        <v>240</v>
      </c>
      <c r="G56" s="320">
        <v>234.5</v>
      </c>
      <c r="H56" s="300">
        <v>246</v>
      </c>
      <c r="I56" s="300" t="s">
        <v>878</v>
      </c>
      <c r="J56" s="301" t="s">
        <v>904</v>
      </c>
      <c r="K56" s="300">
        <f t="shared" ref="K56:K57" si="44">H56-F56</f>
        <v>6</v>
      </c>
      <c r="L56" s="302">
        <f t="shared" ref="L56:L57" si="45">(H56*N56)*0.07%</f>
        <v>430.50000000000006</v>
      </c>
      <c r="M56" s="303">
        <f t="shared" ref="M56:M57" si="46">(K56*N56)-L56</f>
        <v>14569.5</v>
      </c>
      <c r="N56" s="300">
        <v>2500</v>
      </c>
      <c r="O56" s="301" t="s">
        <v>555</v>
      </c>
      <c r="P56" s="297">
        <v>44805</v>
      </c>
      <c r="Q56" s="220"/>
      <c r="R56" s="223" t="s">
        <v>827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63"/>
      <c r="AG56" s="260"/>
      <c r="AH56" s="220"/>
      <c r="AI56" s="220"/>
      <c r="AJ56" s="263"/>
      <c r="AK56" s="263"/>
      <c r="AL56" s="263"/>
    </row>
    <row r="57" spans="1:38" s="218" customFormat="1" ht="12.75" customHeight="1">
      <c r="A57" s="387">
        <v>5</v>
      </c>
      <c r="B57" s="329">
        <v>44805</v>
      </c>
      <c r="C57" s="388"/>
      <c r="D57" s="388" t="s">
        <v>896</v>
      </c>
      <c r="E57" s="389" t="s">
        <v>557</v>
      </c>
      <c r="F57" s="389">
        <v>2070</v>
      </c>
      <c r="G57" s="387">
        <v>2000</v>
      </c>
      <c r="H57" s="326">
        <v>2000</v>
      </c>
      <c r="I57" s="326" t="s">
        <v>897</v>
      </c>
      <c r="J57" s="325" t="s">
        <v>947</v>
      </c>
      <c r="K57" s="326">
        <f t="shared" si="44"/>
        <v>-70</v>
      </c>
      <c r="L57" s="327">
        <f t="shared" si="45"/>
        <v>280.00000000000006</v>
      </c>
      <c r="M57" s="328">
        <f t="shared" si="46"/>
        <v>-14280</v>
      </c>
      <c r="N57" s="326">
        <v>200</v>
      </c>
      <c r="O57" s="325" t="s">
        <v>567</v>
      </c>
      <c r="P57" s="329">
        <v>44810</v>
      </c>
      <c r="Q57" s="220"/>
      <c r="R57" s="223" t="s">
        <v>827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63"/>
      <c r="AG57" s="260"/>
      <c r="AH57" s="220"/>
      <c r="AI57" s="220"/>
      <c r="AJ57" s="263"/>
      <c r="AK57" s="263"/>
      <c r="AL57" s="263"/>
    </row>
    <row r="58" spans="1:38" s="218" customFormat="1" ht="12.75" customHeight="1">
      <c r="A58" s="387">
        <v>6</v>
      </c>
      <c r="B58" s="329">
        <v>44806</v>
      </c>
      <c r="C58" s="388"/>
      <c r="D58" s="388" t="s">
        <v>923</v>
      </c>
      <c r="E58" s="389" t="s">
        <v>916</v>
      </c>
      <c r="F58" s="389">
        <v>534</v>
      </c>
      <c r="G58" s="387">
        <v>545</v>
      </c>
      <c r="H58" s="326">
        <v>543</v>
      </c>
      <c r="I58" s="326" t="s">
        <v>924</v>
      </c>
      <c r="J58" s="325" t="s">
        <v>946</v>
      </c>
      <c r="K58" s="326">
        <f>F58-H58</f>
        <v>-9</v>
      </c>
      <c r="L58" s="327">
        <f t="shared" ref="L58" si="47">(H58*N58)*0.07%</f>
        <v>570.15000000000009</v>
      </c>
      <c r="M58" s="328">
        <f t="shared" ref="M58" si="48">(K58*N58)-L58</f>
        <v>-14070.15</v>
      </c>
      <c r="N58" s="326">
        <v>1500</v>
      </c>
      <c r="O58" s="325" t="s">
        <v>567</v>
      </c>
      <c r="P58" s="329">
        <v>44810</v>
      </c>
      <c r="Q58" s="220"/>
      <c r="R58" s="223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63"/>
      <c r="AG58" s="260"/>
      <c r="AH58" s="220"/>
      <c r="AI58" s="220"/>
      <c r="AJ58" s="263"/>
      <c r="AK58" s="263"/>
      <c r="AL58" s="263"/>
    </row>
    <row r="59" spans="1:38" s="218" customFormat="1" ht="12.75" customHeight="1">
      <c r="A59" s="320">
        <v>7</v>
      </c>
      <c r="B59" s="297">
        <v>44806</v>
      </c>
      <c r="C59" s="299"/>
      <c r="D59" s="299" t="s">
        <v>926</v>
      </c>
      <c r="E59" s="298" t="s">
        <v>557</v>
      </c>
      <c r="F59" s="298">
        <v>371.5</v>
      </c>
      <c r="G59" s="320">
        <v>365</v>
      </c>
      <c r="H59" s="300">
        <v>376</v>
      </c>
      <c r="I59" s="300" t="s">
        <v>927</v>
      </c>
      <c r="J59" s="301" t="s">
        <v>936</v>
      </c>
      <c r="K59" s="300">
        <f t="shared" ref="K59" si="49">H59-F59</f>
        <v>4.5</v>
      </c>
      <c r="L59" s="302">
        <f t="shared" ref="L59" si="50">(H59*N59)*0.07%</f>
        <v>473.76000000000005</v>
      </c>
      <c r="M59" s="303">
        <f t="shared" ref="M59" si="51">(K59*N59)-L59</f>
        <v>7626.24</v>
      </c>
      <c r="N59" s="300">
        <v>1800</v>
      </c>
      <c r="O59" s="301" t="s">
        <v>555</v>
      </c>
      <c r="P59" s="297">
        <v>44809</v>
      </c>
      <c r="Q59" s="220"/>
      <c r="R59" s="223" t="s">
        <v>556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63"/>
      <c r="AG59" s="260"/>
      <c r="AH59" s="220"/>
      <c r="AI59" s="220"/>
      <c r="AJ59" s="263"/>
      <c r="AK59" s="263"/>
      <c r="AL59" s="263"/>
    </row>
    <row r="60" spans="1:38" s="218" customFormat="1" ht="12.75" customHeight="1">
      <c r="A60" s="387">
        <v>8</v>
      </c>
      <c r="B60" s="329">
        <v>44806</v>
      </c>
      <c r="C60" s="388"/>
      <c r="D60" s="388" t="s">
        <v>877</v>
      </c>
      <c r="E60" s="389" t="s">
        <v>557</v>
      </c>
      <c r="F60" s="389">
        <v>239.5</v>
      </c>
      <c r="G60" s="387">
        <v>234.5</v>
      </c>
      <c r="H60" s="326">
        <v>234.5</v>
      </c>
      <c r="I60" s="326" t="s">
        <v>878</v>
      </c>
      <c r="J60" s="325" t="s">
        <v>938</v>
      </c>
      <c r="K60" s="326">
        <f t="shared" ref="K60" si="52">H60-F60</f>
        <v>-5</v>
      </c>
      <c r="L60" s="327">
        <f t="shared" ref="L60" si="53">(H60*N60)*0.07%</f>
        <v>410.37500000000006</v>
      </c>
      <c r="M60" s="328">
        <f t="shared" ref="M60" si="54">(K60*N60)-L60</f>
        <v>-12910.375</v>
      </c>
      <c r="N60" s="326">
        <v>2500</v>
      </c>
      <c r="O60" s="325" t="s">
        <v>567</v>
      </c>
      <c r="P60" s="329">
        <v>44809</v>
      </c>
      <c r="Q60" s="220"/>
      <c r="R60" s="223" t="s">
        <v>827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63"/>
      <c r="AG60" s="260"/>
      <c r="AH60" s="220"/>
      <c r="AI60" s="220"/>
      <c r="AJ60" s="263"/>
      <c r="AK60" s="263"/>
      <c r="AL60" s="263"/>
    </row>
    <row r="61" spans="1:38" s="218" customFormat="1" ht="12.75" customHeight="1">
      <c r="A61" s="320">
        <v>9</v>
      </c>
      <c r="B61" s="297">
        <v>44809</v>
      </c>
      <c r="C61" s="299"/>
      <c r="D61" s="299" t="s">
        <v>937</v>
      </c>
      <c r="E61" s="298" t="s">
        <v>916</v>
      </c>
      <c r="F61" s="298">
        <v>117</v>
      </c>
      <c r="G61" s="320">
        <v>119</v>
      </c>
      <c r="H61" s="300">
        <v>115.5</v>
      </c>
      <c r="I61" s="300">
        <v>112</v>
      </c>
      <c r="J61" s="301" t="s">
        <v>939</v>
      </c>
      <c r="K61" s="300">
        <f>F61-H61</f>
        <v>1.5</v>
      </c>
      <c r="L61" s="302">
        <f t="shared" ref="L61:L62" si="55">(H61*N61)*0.07%</f>
        <v>501.2700000000001</v>
      </c>
      <c r="M61" s="303">
        <f t="shared" ref="M61:M62" si="56">(K61*N61)-L61</f>
        <v>8798.73</v>
      </c>
      <c r="N61" s="300">
        <v>6200</v>
      </c>
      <c r="O61" s="301" t="s">
        <v>555</v>
      </c>
      <c r="P61" s="297">
        <v>44809</v>
      </c>
      <c r="Q61" s="220"/>
      <c r="R61" s="223" t="s">
        <v>556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20">
        <v>10</v>
      </c>
      <c r="B62" s="297">
        <v>44810</v>
      </c>
      <c r="C62" s="299"/>
      <c r="D62" s="299" t="s">
        <v>926</v>
      </c>
      <c r="E62" s="298" t="s">
        <v>557</v>
      </c>
      <c r="F62" s="298">
        <v>370.5</v>
      </c>
      <c r="G62" s="320">
        <v>364</v>
      </c>
      <c r="H62" s="300">
        <v>375.5</v>
      </c>
      <c r="I62" s="300" t="s">
        <v>927</v>
      </c>
      <c r="J62" s="301" t="s">
        <v>971</v>
      </c>
      <c r="K62" s="300">
        <f t="shared" ref="K62" si="57">H62-F62</f>
        <v>5</v>
      </c>
      <c r="L62" s="302">
        <f t="shared" si="55"/>
        <v>473.13000000000005</v>
      </c>
      <c r="M62" s="303">
        <f t="shared" si="56"/>
        <v>8526.8700000000008</v>
      </c>
      <c r="N62" s="300">
        <v>1800</v>
      </c>
      <c r="O62" s="301" t="s">
        <v>555</v>
      </c>
      <c r="P62" s="297">
        <v>44811</v>
      </c>
      <c r="Q62" s="220"/>
      <c r="R62" s="223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34">
        <v>11</v>
      </c>
      <c r="B63" s="219">
        <v>44810</v>
      </c>
      <c r="C63" s="276"/>
      <c r="D63" s="276" t="s">
        <v>953</v>
      </c>
      <c r="E63" s="221" t="s">
        <v>557</v>
      </c>
      <c r="F63" s="221" t="s">
        <v>954</v>
      </c>
      <c r="G63" s="334">
        <v>810</v>
      </c>
      <c r="H63" s="222"/>
      <c r="I63" s="222" t="s">
        <v>955</v>
      </c>
      <c r="J63" s="357" t="s">
        <v>558</v>
      </c>
      <c r="K63" s="276"/>
      <c r="L63" s="221"/>
      <c r="M63" s="221"/>
      <c r="N63" s="221"/>
      <c r="O63" s="222"/>
      <c r="P63" s="222"/>
      <c r="Q63" s="220"/>
      <c r="R63" s="223" t="s">
        <v>556</v>
      </c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20">
        <v>12</v>
      </c>
      <c r="B64" s="297">
        <v>44811</v>
      </c>
      <c r="C64" s="299"/>
      <c r="D64" s="299" t="s">
        <v>961</v>
      </c>
      <c r="E64" s="298" t="s">
        <v>557</v>
      </c>
      <c r="F64" s="298">
        <v>2585</v>
      </c>
      <c r="G64" s="320">
        <v>2540</v>
      </c>
      <c r="H64" s="300">
        <v>2619</v>
      </c>
      <c r="I64" s="300" t="s">
        <v>962</v>
      </c>
      <c r="J64" s="301" t="s">
        <v>1002</v>
      </c>
      <c r="K64" s="300">
        <f t="shared" ref="K64" si="58">H64-F64</f>
        <v>34</v>
      </c>
      <c r="L64" s="302">
        <f t="shared" ref="L64" si="59">(H64*N64)*0.07%</f>
        <v>549.99000000000012</v>
      </c>
      <c r="M64" s="303">
        <f t="shared" ref="M64" si="60">(K64*N64)-L64</f>
        <v>9650.01</v>
      </c>
      <c r="N64" s="300">
        <v>300</v>
      </c>
      <c r="O64" s="301" t="s">
        <v>555</v>
      </c>
      <c r="P64" s="297">
        <v>44813</v>
      </c>
      <c r="Q64" s="220"/>
      <c r="R64" s="223" t="s">
        <v>827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20">
        <v>13</v>
      </c>
      <c r="B65" s="297">
        <v>44811</v>
      </c>
      <c r="C65" s="299"/>
      <c r="D65" s="299" t="s">
        <v>963</v>
      </c>
      <c r="E65" s="298" t="s">
        <v>557</v>
      </c>
      <c r="F65" s="298">
        <v>750</v>
      </c>
      <c r="G65" s="320">
        <v>736</v>
      </c>
      <c r="H65" s="300">
        <v>759</v>
      </c>
      <c r="I65" s="300" t="s">
        <v>964</v>
      </c>
      <c r="J65" s="301" t="s">
        <v>977</v>
      </c>
      <c r="K65" s="300">
        <f t="shared" ref="K65:K67" si="61">H65-F65</f>
        <v>9</v>
      </c>
      <c r="L65" s="302">
        <f t="shared" ref="L65:L68" si="62">(H65*N65)*0.07%</f>
        <v>504.73500000000007</v>
      </c>
      <c r="M65" s="303">
        <f t="shared" ref="M65:M68" si="63">(K65*N65)-L65</f>
        <v>8045.2650000000003</v>
      </c>
      <c r="N65" s="300">
        <v>950</v>
      </c>
      <c r="O65" s="301" t="s">
        <v>555</v>
      </c>
      <c r="P65" s="297">
        <v>44811</v>
      </c>
      <c r="Q65" s="220"/>
      <c r="R65" s="223" t="s">
        <v>556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320">
        <v>14</v>
      </c>
      <c r="B66" s="297">
        <v>44811</v>
      </c>
      <c r="C66" s="299"/>
      <c r="D66" s="299" t="s">
        <v>965</v>
      </c>
      <c r="E66" s="298" t="s">
        <v>557</v>
      </c>
      <c r="F66" s="298">
        <v>1059</v>
      </c>
      <c r="G66" s="320">
        <v>1040</v>
      </c>
      <c r="H66" s="300">
        <v>1076</v>
      </c>
      <c r="I66" s="300" t="s">
        <v>966</v>
      </c>
      <c r="J66" s="301" t="s">
        <v>976</v>
      </c>
      <c r="K66" s="300">
        <f t="shared" si="61"/>
        <v>17</v>
      </c>
      <c r="L66" s="302">
        <f t="shared" si="62"/>
        <v>489.5800000000001</v>
      </c>
      <c r="M66" s="303">
        <f t="shared" si="63"/>
        <v>10560.42</v>
      </c>
      <c r="N66" s="300">
        <v>650</v>
      </c>
      <c r="O66" s="301" t="s">
        <v>555</v>
      </c>
      <c r="P66" s="297">
        <v>44811</v>
      </c>
      <c r="Q66" s="220"/>
      <c r="R66" s="223" t="s">
        <v>827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s="218" customFormat="1" ht="12.75" customHeight="1">
      <c r="A67" s="320">
        <v>15</v>
      </c>
      <c r="B67" s="297">
        <v>44811</v>
      </c>
      <c r="C67" s="299"/>
      <c r="D67" s="299" t="s">
        <v>967</v>
      </c>
      <c r="E67" s="298" t="s">
        <v>557</v>
      </c>
      <c r="F67" s="298">
        <v>933</v>
      </c>
      <c r="G67" s="320">
        <v>915</v>
      </c>
      <c r="H67" s="300">
        <v>943</v>
      </c>
      <c r="I67" s="300" t="s">
        <v>968</v>
      </c>
      <c r="J67" s="301" t="s">
        <v>975</v>
      </c>
      <c r="K67" s="300">
        <f t="shared" si="61"/>
        <v>10</v>
      </c>
      <c r="L67" s="302">
        <f t="shared" si="62"/>
        <v>462.07000000000005</v>
      </c>
      <c r="M67" s="303">
        <f t="shared" si="63"/>
        <v>6537.93</v>
      </c>
      <c r="N67" s="300">
        <v>700</v>
      </c>
      <c r="O67" s="301" t="s">
        <v>555</v>
      </c>
      <c r="P67" s="297">
        <v>44811</v>
      </c>
      <c r="Q67" s="220"/>
      <c r="R67" s="223" t="s">
        <v>556</v>
      </c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63"/>
      <c r="AG67" s="260"/>
      <c r="AH67" s="220"/>
      <c r="AI67" s="220"/>
      <c r="AJ67" s="263"/>
      <c r="AK67" s="263"/>
      <c r="AL67" s="263"/>
    </row>
    <row r="68" spans="1:38" s="218" customFormat="1" ht="12.75" customHeight="1">
      <c r="A68" s="387">
        <v>16</v>
      </c>
      <c r="B68" s="377">
        <v>44812</v>
      </c>
      <c r="C68" s="388"/>
      <c r="D68" s="388" t="s">
        <v>923</v>
      </c>
      <c r="E68" s="389" t="s">
        <v>916</v>
      </c>
      <c r="F68" s="389">
        <v>540</v>
      </c>
      <c r="G68" s="387">
        <v>548</v>
      </c>
      <c r="H68" s="326">
        <v>546</v>
      </c>
      <c r="I68" s="326" t="s">
        <v>979</v>
      </c>
      <c r="J68" s="325" t="s">
        <v>985</v>
      </c>
      <c r="K68" s="326">
        <f>F68-H68</f>
        <v>-6</v>
      </c>
      <c r="L68" s="327">
        <f t="shared" si="62"/>
        <v>573.30000000000007</v>
      </c>
      <c r="M68" s="328">
        <f t="shared" si="63"/>
        <v>-9573.2999999999993</v>
      </c>
      <c r="N68" s="326">
        <v>1500</v>
      </c>
      <c r="O68" s="325" t="s">
        <v>567</v>
      </c>
      <c r="P68" s="329">
        <v>44812</v>
      </c>
      <c r="Q68" s="220"/>
      <c r="R68" s="223" t="s">
        <v>556</v>
      </c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63"/>
      <c r="AG68" s="260"/>
      <c r="AH68" s="220"/>
      <c r="AI68" s="220"/>
      <c r="AJ68" s="263"/>
      <c r="AK68" s="263"/>
      <c r="AL68" s="263"/>
    </row>
    <row r="69" spans="1:38" s="218" customFormat="1" ht="12.75" customHeight="1">
      <c r="A69" s="320">
        <v>17</v>
      </c>
      <c r="B69" s="386">
        <v>44812</v>
      </c>
      <c r="C69" s="299"/>
      <c r="D69" s="299" t="s">
        <v>967</v>
      </c>
      <c r="E69" s="298" t="s">
        <v>557</v>
      </c>
      <c r="F69" s="298">
        <v>935</v>
      </c>
      <c r="G69" s="320">
        <v>918</v>
      </c>
      <c r="H69" s="300">
        <v>946.5</v>
      </c>
      <c r="I69" s="300" t="s">
        <v>980</v>
      </c>
      <c r="J69" s="301" t="s">
        <v>880</v>
      </c>
      <c r="K69" s="300">
        <f t="shared" ref="K69" si="64">H69-F69</f>
        <v>11.5</v>
      </c>
      <c r="L69" s="302">
        <f t="shared" ref="L69" si="65">(H69*N69)*0.07%</f>
        <v>463.78500000000008</v>
      </c>
      <c r="M69" s="303">
        <f t="shared" ref="M69" si="66">(K69*N69)-L69</f>
        <v>7586.2150000000001</v>
      </c>
      <c r="N69" s="300">
        <v>700</v>
      </c>
      <c r="O69" s="301" t="s">
        <v>555</v>
      </c>
      <c r="P69" s="297">
        <v>44813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18</v>
      </c>
      <c r="B70" s="297">
        <v>44813</v>
      </c>
      <c r="C70" s="299"/>
      <c r="D70" s="299" t="s">
        <v>923</v>
      </c>
      <c r="E70" s="298" t="s">
        <v>557</v>
      </c>
      <c r="F70" s="298">
        <v>552</v>
      </c>
      <c r="G70" s="320">
        <v>544</v>
      </c>
      <c r="H70" s="300">
        <v>557.5</v>
      </c>
      <c r="I70" s="300" t="s">
        <v>1003</v>
      </c>
      <c r="J70" s="301" t="s">
        <v>1034</v>
      </c>
      <c r="K70" s="300">
        <f t="shared" ref="K70" si="67">H70-F70</f>
        <v>5.5</v>
      </c>
      <c r="L70" s="302">
        <f t="shared" ref="L70" si="68">(H70*N70)*0.07%</f>
        <v>585.37500000000011</v>
      </c>
      <c r="M70" s="303">
        <f t="shared" ref="M70" si="69">(K70*N70)-L70</f>
        <v>7664.625</v>
      </c>
      <c r="N70" s="300">
        <v>1500</v>
      </c>
      <c r="O70" s="301" t="s">
        <v>555</v>
      </c>
      <c r="P70" s="297">
        <v>44816</v>
      </c>
      <c r="Q70" s="220"/>
      <c r="R70" s="223" t="s">
        <v>556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87">
        <v>19</v>
      </c>
      <c r="B71" s="329">
        <v>44816</v>
      </c>
      <c r="C71" s="388"/>
      <c r="D71" s="388" t="s">
        <v>1031</v>
      </c>
      <c r="E71" s="389" t="s">
        <v>916</v>
      </c>
      <c r="F71" s="389">
        <v>2415</v>
      </c>
      <c r="G71" s="387">
        <v>2460</v>
      </c>
      <c r="H71" s="326">
        <v>2460</v>
      </c>
      <c r="I71" s="326" t="s">
        <v>1032</v>
      </c>
      <c r="J71" s="325" t="s">
        <v>1033</v>
      </c>
      <c r="K71" s="326">
        <f>F71-H71</f>
        <v>-45</v>
      </c>
      <c r="L71" s="327">
        <f t="shared" ref="L71" si="70">(H71*N71)*0.07%</f>
        <v>430.50000000000006</v>
      </c>
      <c r="M71" s="328">
        <f t="shared" ref="M71" si="71">(K71*N71)-L71</f>
        <v>-11680.5</v>
      </c>
      <c r="N71" s="326">
        <v>250</v>
      </c>
      <c r="O71" s="325" t="s">
        <v>567</v>
      </c>
      <c r="P71" s="329">
        <v>44816</v>
      </c>
      <c r="Q71" s="220"/>
      <c r="R71" s="223" t="s">
        <v>556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34">
        <v>20</v>
      </c>
      <c r="B72" s="219">
        <v>44816</v>
      </c>
      <c r="C72" s="276"/>
      <c r="D72" s="276" t="s">
        <v>961</v>
      </c>
      <c r="E72" s="221" t="s">
        <v>557</v>
      </c>
      <c r="F72" s="221" t="s">
        <v>1035</v>
      </c>
      <c r="G72" s="334">
        <v>2550</v>
      </c>
      <c r="H72" s="222"/>
      <c r="I72" s="222" t="s">
        <v>1036</v>
      </c>
      <c r="J72" s="357" t="s">
        <v>558</v>
      </c>
      <c r="K72" s="276"/>
      <c r="L72" s="221"/>
      <c r="M72" s="221"/>
      <c r="N72" s="221"/>
      <c r="O72" s="222"/>
      <c r="P72" s="222"/>
      <c r="Q72" s="220"/>
      <c r="R72" s="223" t="s">
        <v>827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34">
        <v>21</v>
      </c>
      <c r="B73" s="219">
        <v>44816</v>
      </c>
      <c r="C73" s="276"/>
      <c r="D73" s="276" t="s">
        <v>1037</v>
      </c>
      <c r="E73" s="221" t="s">
        <v>557</v>
      </c>
      <c r="F73" s="221" t="s">
        <v>1038</v>
      </c>
      <c r="G73" s="334">
        <v>1480</v>
      </c>
      <c r="H73" s="222"/>
      <c r="I73" s="222" t="s">
        <v>1039</v>
      </c>
      <c r="J73" s="357" t="s">
        <v>558</v>
      </c>
      <c r="K73" s="276"/>
      <c r="L73" s="221"/>
      <c r="M73" s="221"/>
      <c r="N73" s="221"/>
      <c r="O73" s="222"/>
      <c r="P73" s="222"/>
      <c r="Q73" s="220"/>
      <c r="R73" s="223" t="s">
        <v>827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34">
        <v>22</v>
      </c>
      <c r="B74" s="219">
        <v>44816</v>
      </c>
      <c r="C74" s="276"/>
      <c r="D74" s="276" t="s">
        <v>1040</v>
      </c>
      <c r="E74" s="221" t="s">
        <v>557</v>
      </c>
      <c r="F74" s="221" t="s">
        <v>1041</v>
      </c>
      <c r="G74" s="334">
        <v>16890</v>
      </c>
      <c r="H74" s="222"/>
      <c r="I74" s="222" t="s">
        <v>1042</v>
      </c>
      <c r="J74" s="357" t="s">
        <v>558</v>
      </c>
      <c r="K74" s="276"/>
      <c r="L74" s="221"/>
      <c r="M74" s="221"/>
      <c r="N74" s="221"/>
      <c r="O74" s="222"/>
      <c r="P74" s="222"/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34"/>
      <c r="B75" s="219"/>
      <c r="C75" s="276"/>
      <c r="D75" s="276"/>
      <c r="E75" s="221"/>
      <c r="F75" s="221"/>
      <c r="G75" s="334"/>
      <c r="H75" s="222"/>
      <c r="I75" s="222"/>
      <c r="J75" s="357"/>
      <c r="K75" s="276"/>
      <c r="L75" s="221"/>
      <c r="M75" s="221"/>
      <c r="N75" s="221"/>
      <c r="O75" s="222"/>
      <c r="P75" s="222"/>
      <c r="Q75" s="220"/>
      <c r="R75" s="223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221"/>
      <c r="B76" s="219"/>
      <c r="C76" s="276"/>
      <c r="D76" s="276"/>
      <c r="E76" s="221"/>
      <c r="F76" s="221"/>
      <c r="G76" s="221"/>
      <c r="H76" s="222"/>
      <c r="I76" s="222"/>
      <c r="J76" s="252"/>
      <c r="K76" s="276"/>
      <c r="L76" s="221"/>
      <c r="M76" s="221"/>
      <c r="N76" s="221"/>
      <c r="O76" s="222"/>
      <c r="P76" s="222"/>
      <c r="Q76" s="220"/>
      <c r="R76" s="223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ht="13.5" customHeight="1">
      <c r="A77" s="263"/>
      <c r="B77" s="260"/>
      <c r="C77" s="220"/>
      <c r="D77" s="220"/>
      <c r="E77" s="263"/>
      <c r="F77" s="263"/>
      <c r="G77" s="263"/>
      <c r="H77" s="264"/>
      <c r="I77" s="264"/>
      <c r="J77" s="291"/>
      <c r="K77" s="264"/>
      <c r="L77" s="265"/>
      <c r="M77" s="292"/>
      <c r="N77" s="264"/>
      <c r="O77" s="293"/>
      <c r="P77" s="267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97"/>
      <c r="B78" s="98"/>
      <c r="C78" s="131"/>
      <c r="D78" s="139"/>
      <c r="E78" s="140"/>
      <c r="F78" s="97"/>
      <c r="G78" s="97"/>
      <c r="H78" s="97"/>
      <c r="I78" s="132"/>
      <c r="J78" s="132"/>
      <c r="K78" s="132"/>
      <c r="L78" s="132"/>
      <c r="M78" s="132"/>
      <c r="N78" s="132"/>
      <c r="O78" s="132"/>
      <c r="P78" s="132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141"/>
      <c r="B79" s="98"/>
      <c r="C79" s="99"/>
      <c r="D79" s="142"/>
      <c r="E79" s="102"/>
      <c r="F79" s="102"/>
      <c r="G79" s="102"/>
      <c r="H79" s="102"/>
      <c r="I79" s="102"/>
      <c r="J79" s="6"/>
      <c r="K79" s="102"/>
      <c r="L79" s="102"/>
      <c r="M79" s="6"/>
      <c r="N79" s="1"/>
      <c r="O79" s="99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 customHeight="1">
      <c r="A80" s="143" t="s">
        <v>577</v>
      </c>
      <c r="B80" s="143"/>
      <c r="C80" s="143"/>
      <c r="D80" s="143"/>
      <c r="E80" s="144"/>
      <c r="F80" s="102"/>
      <c r="G80" s="102"/>
      <c r="H80" s="102"/>
      <c r="I80" s="102"/>
      <c r="J80" s="1"/>
      <c r="K80" s="6"/>
      <c r="L80" s="6"/>
      <c r="M80" s="6"/>
      <c r="N80" s="1"/>
      <c r="O80" s="1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14.25" customHeight="1">
      <c r="A81" s="94" t="s">
        <v>16</v>
      </c>
      <c r="B81" s="94" t="s">
        <v>532</v>
      </c>
      <c r="C81" s="94"/>
      <c r="D81" s="95" t="s">
        <v>543</v>
      </c>
      <c r="E81" s="94" t="s">
        <v>544</v>
      </c>
      <c r="F81" s="94" t="s">
        <v>545</v>
      </c>
      <c r="G81" s="94" t="s">
        <v>565</v>
      </c>
      <c r="H81" s="94" t="s">
        <v>547</v>
      </c>
      <c r="I81" s="94" t="s">
        <v>548</v>
      </c>
      <c r="J81" s="93" t="s">
        <v>549</v>
      </c>
      <c r="K81" s="93" t="s">
        <v>578</v>
      </c>
      <c r="L81" s="96" t="s">
        <v>551</v>
      </c>
      <c r="M81" s="138" t="s">
        <v>574</v>
      </c>
      <c r="N81" s="94" t="s">
        <v>575</v>
      </c>
      <c r="O81" s="94" t="s">
        <v>553</v>
      </c>
      <c r="P81" s="95" t="s">
        <v>554</v>
      </c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s="337" customFormat="1" ht="12" customHeight="1">
      <c r="A82" s="353">
        <v>1</v>
      </c>
      <c r="B82" s="377">
        <v>44803</v>
      </c>
      <c r="C82" s="354"/>
      <c r="D82" s="355" t="s">
        <v>889</v>
      </c>
      <c r="E82" s="353" t="s">
        <v>557</v>
      </c>
      <c r="F82" s="353">
        <v>390</v>
      </c>
      <c r="G82" s="353">
        <v>280</v>
      </c>
      <c r="H82" s="356">
        <v>280</v>
      </c>
      <c r="I82" s="378" t="s">
        <v>890</v>
      </c>
      <c r="J82" s="325" t="s">
        <v>901</v>
      </c>
      <c r="K82" s="326">
        <f t="shared" ref="K82:K83" si="72">H82-F82</f>
        <v>-110</v>
      </c>
      <c r="L82" s="327">
        <v>100</v>
      </c>
      <c r="M82" s="328">
        <f t="shared" ref="M82:M83" si="73">(K82*N82)-L82</f>
        <v>-2850</v>
      </c>
      <c r="N82" s="326">
        <v>25</v>
      </c>
      <c r="O82" s="325" t="s">
        <v>567</v>
      </c>
      <c r="P82" s="329">
        <v>44805</v>
      </c>
      <c r="Q82" s="1"/>
      <c r="R82" s="6" t="s">
        <v>556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36"/>
    </row>
    <row r="83" spans="1:38" s="337" customFormat="1" ht="12" customHeight="1">
      <c r="A83" s="349">
        <v>2</v>
      </c>
      <c r="B83" s="297">
        <v>44805</v>
      </c>
      <c r="C83" s="350"/>
      <c r="D83" s="351" t="s">
        <v>902</v>
      </c>
      <c r="E83" s="349" t="s">
        <v>557</v>
      </c>
      <c r="F83" s="349">
        <v>120</v>
      </c>
      <c r="G83" s="349">
        <v>30</v>
      </c>
      <c r="H83" s="352">
        <v>175</v>
      </c>
      <c r="I83" s="358" t="s">
        <v>903</v>
      </c>
      <c r="J83" s="301" t="s">
        <v>693</v>
      </c>
      <c r="K83" s="300">
        <f t="shared" si="72"/>
        <v>55</v>
      </c>
      <c r="L83" s="302">
        <v>100</v>
      </c>
      <c r="M83" s="303">
        <f t="shared" si="73"/>
        <v>1275</v>
      </c>
      <c r="N83" s="300">
        <v>25</v>
      </c>
      <c r="O83" s="301" t="s">
        <v>555</v>
      </c>
      <c r="P83" s="297">
        <v>44805</v>
      </c>
      <c r="Q83" s="1"/>
      <c r="R83" s="6" t="s">
        <v>827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36"/>
    </row>
    <row r="84" spans="1:38" s="337" customFormat="1" ht="12" customHeight="1">
      <c r="A84" s="353">
        <v>3</v>
      </c>
      <c r="B84" s="329">
        <v>44805</v>
      </c>
      <c r="C84" s="354"/>
      <c r="D84" s="355" t="s">
        <v>902</v>
      </c>
      <c r="E84" s="353" t="s">
        <v>557</v>
      </c>
      <c r="F84" s="353">
        <v>95</v>
      </c>
      <c r="G84" s="353">
        <v>0</v>
      </c>
      <c r="H84" s="356">
        <v>0</v>
      </c>
      <c r="I84" s="378" t="s">
        <v>881</v>
      </c>
      <c r="J84" s="325" t="s">
        <v>681</v>
      </c>
      <c r="K84" s="326">
        <f t="shared" ref="K84:K85" si="74">H84-F84</f>
        <v>-95</v>
      </c>
      <c r="L84" s="327">
        <v>100</v>
      </c>
      <c r="M84" s="328">
        <f t="shared" ref="M84:M86" si="75">(K84*N84)-L84</f>
        <v>-2475</v>
      </c>
      <c r="N84" s="326">
        <v>25</v>
      </c>
      <c r="O84" s="325" t="s">
        <v>567</v>
      </c>
      <c r="P84" s="329">
        <v>44805</v>
      </c>
      <c r="Q84" s="1"/>
      <c r="R84" s="6" t="s">
        <v>827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36"/>
    </row>
    <row r="85" spans="1:38" s="337" customFormat="1" ht="12" customHeight="1">
      <c r="A85" s="349">
        <v>4</v>
      </c>
      <c r="B85" s="386">
        <v>44806</v>
      </c>
      <c r="C85" s="350"/>
      <c r="D85" s="351" t="s">
        <v>912</v>
      </c>
      <c r="E85" s="349" t="s">
        <v>557</v>
      </c>
      <c r="F85" s="349">
        <v>82</v>
      </c>
      <c r="G85" s="349">
        <v>45</v>
      </c>
      <c r="H85" s="352">
        <v>122.5</v>
      </c>
      <c r="I85" s="358" t="s">
        <v>913</v>
      </c>
      <c r="J85" s="301" t="s">
        <v>914</v>
      </c>
      <c r="K85" s="300">
        <f t="shared" si="74"/>
        <v>40.5</v>
      </c>
      <c r="L85" s="302">
        <v>100</v>
      </c>
      <c r="M85" s="303">
        <f t="shared" si="75"/>
        <v>1925</v>
      </c>
      <c r="N85" s="300">
        <v>50</v>
      </c>
      <c r="O85" s="301" t="s">
        <v>555</v>
      </c>
      <c r="P85" s="297">
        <v>44806</v>
      </c>
      <c r="Q85" s="1"/>
      <c r="R85" s="6" t="s">
        <v>556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36"/>
    </row>
    <row r="86" spans="1:38" s="337" customFormat="1" ht="12" customHeight="1">
      <c r="A86" s="353">
        <v>5</v>
      </c>
      <c r="B86" s="377">
        <v>44806</v>
      </c>
      <c r="C86" s="354"/>
      <c r="D86" s="355" t="s">
        <v>915</v>
      </c>
      <c r="E86" s="353" t="s">
        <v>916</v>
      </c>
      <c r="F86" s="353">
        <v>170</v>
      </c>
      <c r="G86" s="353">
        <v>350</v>
      </c>
      <c r="H86" s="356">
        <v>340</v>
      </c>
      <c r="I86" s="378">
        <v>0.1</v>
      </c>
      <c r="J86" s="325" t="s">
        <v>945</v>
      </c>
      <c r="K86" s="326">
        <f>F86-H86</f>
        <v>-170</v>
      </c>
      <c r="L86" s="327">
        <v>100</v>
      </c>
      <c r="M86" s="328">
        <f t="shared" si="75"/>
        <v>-4350</v>
      </c>
      <c r="N86" s="326">
        <v>25</v>
      </c>
      <c r="O86" s="325" t="s">
        <v>567</v>
      </c>
      <c r="P86" s="329">
        <v>44810</v>
      </c>
      <c r="Q86" s="1"/>
      <c r="R86" s="6" t="s">
        <v>556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36"/>
    </row>
    <row r="87" spans="1:38" s="337" customFormat="1" ht="12" customHeight="1">
      <c r="A87" s="353">
        <v>6</v>
      </c>
      <c r="B87" s="377">
        <v>44806</v>
      </c>
      <c r="C87" s="354"/>
      <c r="D87" s="355" t="s">
        <v>912</v>
      </c>
      <c r="E87" s="353" t="s">
        <v>557</v>
      </c>
      <c r="F87" s="353">
        <v>97.5</v>
      </c>
      <c r="G87" s="353">
        <v>65</v>
      </c>
      <c r="H87" s="356">
        <v>65</v>
      </c>
      <c r="I87" s="378" t="s">
        <v>917</v>
      </c>
      <c r="J87" s="325" t="s">
        <v>931</v>
      </c>
      <c r="K87" s="326">
        <f t="shared" ref="K87:K88" si="76">H87-F87</f>
        <v>-32.5</v>
      </c>
      <c r="L87" s="327">
        <v>100</v>
      </c>
      <c r="M87" s="328">
        <f t="shared" ref="M87:M89" si="77">(K87*N87)-L87</f>
        <v>-1725</v>
      </c>
      <c r="N87" s="326">
        <v>50</v>
      </c>
      <c r="O87" s="325" t="s">
        <v>567</v>
      </c>
      <c r="P87" s="329">
        <v>44809</v>
      </c>
      <c r="Q87" s="1"/>
      <c r="R87" s="6" t="s">
        <v>556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36"/>
    </row>
    <row r="88" spans="1:38" s="337" customFormat="1" ht="12" customHeight="1">
      <c r="A88" s="353">
        <v>7</v>
      </c>
      <c r="B88" s="377">
        <v>44806</v>
      </c>
      <c r="C88" s="354"/>
      <c r="D88" s="355" t="s">
        <v>920</v>
      </c>
      <c r="E88" s="353" t="s">
        <v>557</v>
      </c>
      <c r="F88" s="353">
        <v>375</v>
      </c>
      <c r="G88" s="353">
        <v>270</v>
      </c>
      <c r="H88" s="356">
        <v>270</v>
      </c>
      <c r="I88" s="378" t="s">
        <v>918</v>
      </c>
      <c r="J88" s="325" t="s">
        <v>932</v>
      </c>
      <c r="K88" s="326">
        <f t="shared" si="76"/>
        <v>-105</v>
      </c>
      <c r="L88" s="327">
        <v>100</v>
      </c>
      <c r="M88" s="328">
        <f t="shared" si="77"/>
        <v>-2725</v>
      </c>
      <c r="N88" s="326">
        <v>25</v>
      </c>
      <c r="O88" s="325" t="s">
        <v>567</v>
      </c>
      <c r="P88" s="329">
        <v>44809</v>
      </c>
      <c r="Q88" s="1"/>
      <c r="R88" s="6" t="s">
        <v>827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36"/>
    </row>
    <row r="89" spans="1:38" s="337" customFormat="1" ht="12" customHeight="1">
      <c r="A89" s="353">
        <v>8</v>
      </c>
      <c r="B89" s="377">
        <v>44806</v>
      </c>
      <c r="C89" s="354"/>
      <c r="D89" s="355" t="s">
        <v>919</v>
      </c>
      <c r="E89" s="353" t="s">
        <v>916</v>
      </c>
      <c r="F89" s="353">
        <v>26</v>
      </c>
      <c r="G89" s="353">
        <v>35</v>
      </c>
      <c r="H89" s="356">
        <v>35</v>
      </c>
      <c r="I89" s="409" t="s">
        <v>921</v>
      </c>
      <c r="J89" s="325" t="s">
        <v>933</v>
      </c>
      <c r="K89" s="326">
        <f>F89-H89</f>
        <v>-9</v>
      </c>
      <c r="L89" s="327">
        <v>100</v>
      </c>
      <c r="M89" s="328">
        <f t="shared" si="77"/>
        <v>-4600</v>
      </c>
      <c r="N89" s="326">
        <v>500</v>
      </c>
      <c r="O89" s="325" t="s">
        <v>567</v>
      </c>
      <c r="P89" s="329">
        <v>44809</v>
      </c>
      <c r="Q89" s="1"/>
      <c r="R89" s="6" t="s">
        <v>556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36"/>
    </row>
    <row r="90" spans="1:38" s="337" customFormat="1" ht="12" customHeight="1">
      <c r="A90" s="353">
        <v>9</v>
      </c>
      <c r="B90" s="377">
        <v>44809</v>
      </c>
      <c r="C90" s="354"/>
      <c r="D90" s="355" t="s">
        <v>934</v>
      </c>
      <c r="E90" s="353" t="s">
        <v>557</v>
      </c>
      <c r="F90" s="353">
        <v>77.5</v>
      </c>
      <c r="G90" s="353">
        <v>45</v>
      </c>
      <c r="H90" s="356">
        <v>45</v>
      </c>
      <c r="I90" s="378" t="s">
        <v>913</v>
      </c>
      <c r="J90" s="325" t="s">
        <v>931</v>
      </c>
      <c r="K90" s="326">
        <f t="shared" ref="K90:K92" si="78">H90-F90</f>
        <v>-32.5</v>
      </c>
      <c r="L90" s="327">
        <v>100</v>
      </c>
      <c r="M90" s="328">
        <f t="shared" ref="M90:M92" si="79">(K90*N90)-L90</f>
        <v>-1725</v>
      </c>
      <c r="N90" s="326">
        <v>50</v>
      </c>
      <c r="O90" s="325" t="s">
        <v>567</v>
      </c>
      <c r="P90" s="329">
        <v>44810</v>
      </c>
      <c r="Q90" s="1"/>
      <c r="R90" s="6" t="s">
        <v>556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36"/>
    </row>
    <row r="91" spans="1:38" s="337" customFormat="1" ht="12" customHeight="1">
      <c r="A91" s="353">
        <v>10</v>
      </c>
      <c r="B91" s="377">
        <v>44812</v>
      </c>
      <c r="C91" s="354"/>
      <c r="D91" s="355" t="s">
        <v>978</v>
      </c>
      <c r="E91" s="353" t="s">
        <v>557</v>
      </c>
      <c r="F91" s="353">
        <v>140</v>
      </c>
      <c r="G91" s="353">
        <v>30</v>
      </c>
      <c r="H91" s="356">
        <v>30</v>
      </c>
      <c r="I91" s="378" t="s">
        <v>903</v>
      </c>
      <c r="J91" s="325" t="s">
        <v>901</v>
      </c>
      <c r="K91" s="326">
        <f t="shared" si="78"/>
        <v>-110</v>
      </c>
      <c r="L91" s="327">
        <v>100</v>
      </c>
      <c r="M91" s="328">
        <f t="shared" si="79"/>
        <v>-2850</v>
      </c>
      <c r="N91" s="326">
        <v>25</v>
      </c>
      <c r="O91" s="325" t="s">
        <v>567</v>
      </c>
      <c r="P91" s="329">
        <v>44812</v>
      </c>
      <c r="Q91" s="1"/>
      <c r="R91" s="6" t="s">
        <v>827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36"/>
    </row>
    <row r="92" spans="1:38" s="337" customFormat="1" ht="12" customHeight="1">
      <c r="A92" s="349">
        <v>11</v>
      </c>
      <c r="B92" s="386">
        <v>44812</v>
      </c>
      <c r="C92" s="350"/>
      <c r="D92" s="351" t="s">
        <v>981</v>
      </c>
      <c r="E92" s="349" t="s">
        <v>557</v>
      </c>
      <c r="F92" s="349">
        <v>50</v>
      </c>
      <c r="G92" s="349">
        <v>35</v>
      </c>
      <c r="H92" s="352">
        <v>59</v>
      </c>
      <c r="I92" s="358" t="s">
        <v>982</v>
      </c>
      <c r="J92" s="301" t="s">
        <v>762</v>
      </c>
      <c r="K92" s="300">
        <f t="shared" si="78"/>
        <v>9</v>
      </c>
      <c r="L92" s="302">
        <v>100</v>
      </c>
      <c r="M92" s="303">
        <f t="shared" si="79"/>
        <v>2600</v>
      </c>
      <c r="N92" s="300">
        <v>300</v>
      </c>
      <c r="O92" s="301" t="s">
        <v>555</v>
      </c>
      <c r="P92" s="297">
        <v>44813</v>
      </c>
      <c r="Q92" s="1"/>
      <c r="R92" s="6" t="s">
        <v>556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36"/>
    </row>
    <row r="93" spans="1:38" s="337" customFormat="1" ht="12" customHeight="1">
      <c r="A93" s="369">
        <v>12</v>
      </c>
      <c r="B93" s="370">
        <v>44816</v>
      </c>
      <c r="C93" s="371"/>
      <c r="D93" s="372" t="s">
        <v>1044</v>
      </c>
      <c r="E93" s="369" t="s">
        <v>557</v>
      </c>
      <c r="F93" s="369" t="s">
        <v>1045</v>
      </c>
      <c r="G93" s="369">
        <v>1.75</v>
      </c>
      <c r="H93" s="373"/>
      <c r="I93" s="415" t="s">
        <v>1046</v>
      </c>
      <c r="J93" s="373" t="s">
        <v>558</v>
      </c>
      <c r="K93" s="373"/>
      <c r="L93" s="375"/>
      <c r="M93" s="376"/>
      <c r="N93" s="373"/>
      <c r="O93" s="373"/>
      <c r="P93" s="370"/>
      <c r="Q93" s="1"/>
      <c r="R93" s="6" t="s">
        <v>556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36"/>
    </row>
    <row r="94" spans="1:38" s="337" customFormat="1" ht="12" customHeight="1">
      <c r="A94" s="437">
        <v>13</v>
      </c>
      <c r="B94" s="435">
        <v>44816</v>
      </c>
      <c r="C94" s="371"/>
      <c r="D94" s="372" t="s">
        <v>1047</v>
      </c>
      <c r="E94" s="369" t="s">
        <v>557</v>
      </c>
      <c r="F94" s="416" t="s">
        <v>1049</v>
      </c>
      <c r="G94" s="369"/>
      <c r="H94" s="373"/>
      <c r="I94" s="374"/>
      <c r="J94" s="433" t="s">
        <v>558</v>
      </c>
      <c r="K94" s="373"/>
      <c r="L94" s="375"/>
      <c r="M94" s="376"/>
      <c r="N94" s="373"/>
      <c r="O94" s="373"/>
      <c r="P94" s="370"/>
      <c r="Q94" s="1"/>
      <c r="R94" s="6" t="s">
        <v>556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36"/>
    </row>
    <row r="95" spans="1:38" s="337" customFormat="1" ht="12" customHeight="1">
      <c r="A95" s="438"/>
      <c r="B95" s="436"/>
      <c r="C95" s="371"/>
      <c r="D95" s="372" t="s">
        <v>1048</v>
      </c>
      <c r="E95" s="369" t="s">
        <v>916</v>
      </c>
      <c r="F95" s="369" t="s">
        <v>1050</v>
      </c>
      <c r="G95" s="369"/>
      <c r="H95" s="373"/>
      <c r="I95" s="374"/>
      <c r="J95" s="434"/>
      <c r="K95" s="373"/>
      <c r="L95" s="375"/>
      <c r="M95" s="376"/>
      <c r="N95" s="373"/>
      <c r="O95" s="373"/>
      <c r="P95" s="370"/>
      <c r="Q95" s="1"/>
      <c r="R95" s="6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36"/>
    </row>
    <row r="96" spans="1:38" ht="15" customHeight="1">
      <c r="A96" s="286"/>
      <c r="B96" s="330"/>
      <c r="C96" s="287"/>
      <c r="D96" s="288"/>
      <c r="E96" s="286"/>
      <c r="F96" s="286"/>
      <c r="G96" s="286"/>
      <c r="H96" s="289"/>
      <c r="I96" s="290"/>
      <c r="J96" s="252"/>
      <c r="K96" s="222"/>
      <c r="L96" s="241"/>
      <c r="M96" s="242"/>
      <c r="N96" s="222"/>
      <c r="O96" s="252"/>
      <c r="P96" s="219"/>
      <c r="Q96" s="1"/>
      <c r="R96" s="6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1"/>
    </row>
    <row r="97" spans="1:38" ht="12.75" customHeight="1">
      <c r="A97" s="140"/>
      <c r="B97" s="145"/>
      <c r="C97" s="145"/>
      <c r="D97" s="146"/>
      <c r="E97" s="140"/>
      <c r="F97" s="147"/>
      <c r="G97" s="140"/>
      <c r="H97" s="140"/>
      <c r="I97" s="140"/>
      <c r="J97" s="145"/>
      <c r="K97" s="148"/>
      <c r="L97" s="140"/>
      <c r="M97" s="140"/>
      <c r="N97" s="140"/>
      <c r="O97" s="149"/>
      <c r="P97" s="1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</row>
    <row r="98" spans="1:38" ht="38.25" customHeight="1">
      <c r="A98" s="92" t="s">
        <v>579</v>
      </c>
      <c r="B98" s="150"/>
      <c r="C98" s="150"/>
      <c r="D98" s="151"/>
      <c r="E98" s="125"/>
      <c r="F98" s="6"/>
      <c r="G98" s="6"/>
      <c r="H98" s="126"/>
      <c r="I98" s="152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s="218" customFormat="1" ht="14.25" customHeight="1">
      <c r="A99" s="93" t="s">
        <v>16</v>
      </c>
      <c r="B99" s="94" t="s">
        <v>532</v>
      </c>
      <c r="C99" s="94"/>
      <c r="D99" s="95" t="s">
        <v>543</v>
      </c>
      <c r="E99" s="94" t="s">
        <v>544</v>
      </c>
      <c r="F99" s="94" t="s">
        <v>545</v>
      </c>
      <c r="G99" s="94" t="s">
        <v>546</v>
      </c>
      <c r="H99" s="94" t="s">
        <v>547</v>
      </c>
      <c r="I99" s="94" t="s">
        <v>548</v>
      </c>
      <c r="J99" s="93" t="s">
        <v>549</v>
      </c>
      <c r="K99" s="129" t="s">
        <v>566</v>
      </c>
      <c r="L99" s="130" t="s">
        <v>551</v>
      </c>
      <c r="M99" s="96" t="s">
        <v>552</v>
      </c>
      <c r="N99" s="94" t="s">
        <v>553</v>
      </c>
      <c r="O99" s="95" t="s">
        <v>554</v>
      </c>
      <c r="P99" s="94" t="s">
        <v>784</v>
      </c>
      <c r="Q99" s="217"/>
      <c r="R99" s="6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</row>
    <row r="100" spans="1:38" s="218" customFormat="1" ht="12.75" customHeight="1">
      <c r="A100" s="330"/>
      <c r="B100" s="330"/>
      <c r="C100" s="330"/>
      <c r="D100" s="330"/>
      <c r="E100" s="333"/>
      <c r="F100" s="333"/>
      <c r="G100" s="333"/>
      <c r="H100" s="333"/>
      <c r="I100" s="333"/>
      <c r="J100" s="252"/>
      <c r="K100" s="222"/>
      <c r="L100" s="241"/>
      <c r="M100" s="242"/>
      <c r="N100" s="222"/>
      <c r="O100" s="252"/>
      <c r="P100" s="219"/>
      <c r="Q100" s="217"/>
      <c r="R100" s="1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</row>
    <row r="101" spans="1:38" ht="14.25" customHeight="1">
      <c r="A101" s="333"/>
      <c r="B101" s="331"/>
      <c r="C101" s="332"/>
      <c r="D101" s="332"/>
      <c r="E101" s="333"/>
      <c r="F101" s="333"/>
      <c r="G101" s="333"/>
      <c r="H101" s="333"/>
      <c r="I101" s="333"/>
      <c r="J101" s="252"/>
      <c r="K101" s="222"/>
      <c r="L101" s="241"/>
      <c r="M101" s="242"/>
      <c r="N101" s="222"/>
      <c r="O101" s="252"/>
      <c r="P101" s="219"/>
      <c r="R101" s="217"/>
      <c r="S101" s="41"/>
      <c r="T101" s="1"/>
      <c r="U101" s="1"/>
      <c r="V101" s="1"/>
      <c r="W101" s="1"/>
      <c r="X101" s="1"/>
      <c r="Y101" s="1"/>
      <c r="Z101" s="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1:38" ht="12.75" customHeight="1">
      <c r="A102" s="333"/>
      <c r="B102" s="331"/>
      <c r="C102" s="332"/>
      <c r="D102" s="332"/>
      <c r="E102" s="333"/>
      <c r="F102" s="333"/>
      <c r="G102" s="333"/>
      <c r="H102" s="333"/>
      <c r="I102" s="333"/>
      <c r="J102" s="252"/>
      <c r="K102" s="222"/>
      <c r="L102" s="241"/>
      <c r="M102" s="242"/>
      <c r="N102" s="222"/>
      <c r="O102" s="252"/>
      <c r="P102" s="219"/>
      <c r="R102" s="6"/>
      <c r="S102" s="1"/>
      <c r="T102" s="1"/>
      <c r="U102" s="1"/>
      <c r="V102" s="1"/>
      <c r="W102" s="1"/>
      <c r="X102" s="1"/>
      <c r="Y102" s="1"/>
    </row>
    <row r="103" spans="1:38" ht="12.75" customHeight="1">
      <c r="A103" s="109" t="s">
        <v>559</v>
      </c>
      <c r="B103" s="109"/>
      <c r="C103" s="109"/>
      <c r="D103" s="109"/>
      <c r="E103" s="41"/>
      <c r="F103" s="117" t="s">
        <v>561</v>
      </c>
      <c r="G103" s="54"/>
      <c r="H103" s="54"/>
      <c r="I103" s="54"/>
      <c r="J103" s="6"/>
      <c r="K103" s="134"/>
      <c r="L103" s="135"/>
      <c r="M103" s="6"/>
      <c r="N103" s="99"/>
      <c r="O103" s="153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16" t="s">
        <v>560</v>
      </c>
      <c r="B104" s="109"/>
      <c r="C104" s="109"/>
      <c r="D104" s="109"/>
      <c r="E104" s="6"/>
      <c r="F104" s="117" t="s">
        <v>563</v>
      </c>
      <c r="G104" s="6"/>
      <c r="H104" s="6" t="s">
        <v>780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6"/>
      <c r="B105" s="109"/>
      <c r="C105" s="109"/>
      <c r="D105" s="109"/>
      <c r="E105" s="6"/>
      <c r="F105" s="117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54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6"/>
      <c r="B106" s="109"/>
      <c r="C106" s="109"/>
      <c r="D106" s="109"/>
      <c r="E106" s="6"/>
      <c r="F106" s="117"/>
      <c r="G106" s="54"/>
      <c r="H106" s="41"/>
      <c r="I106" s="54"/>
      <c r="J106" s="6"/>
      <c r="K106" s="134"/>
      <c r="L106" s="135"/>
      <c r="M106" s="6"/>
      <c r="N106" s="99"/>
      <c r="O106" s="136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54"/>
      <c r="B107" s="98"/>
      <c r="C107" s="98"/>
      <c r="D107" s="41"/>
      <c r="E107" s="54"/>
      <c r="F107" s="54"/>
      <c r="G107" s="54"/>
      <c r="H107" s="41"/>
      <c r="I107" s="54"/>
      <c r="J107" s="6"/>
      <c r="K107" s="134"/>
      <c r="L107" s="135"/>
      <c r="M107" s="6"/>
      <c r="N107" s="99"/>
      <c r="O107" s="136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41"/>
      <c r="B108" s="154" t="s">
        <v>580</v>
      </c>
      <c r="C108" s="154"/>
      <c r="D108" s="154"/>
      <c r="E108" s="154"/>
      <c r="F108" s="6"/>
      <c r="G108" s="6"/>
      <c r="H108" s="127"/>
      <c r="I108" s="6"/>
      <c r="J108" s="127"/>
      <c r="K108" s="128"/>
      <c r="L108" s="6"/>
      <c r="M108" s="6"/>
      <c r="N108" s="1"/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93" t="s">
        <v>16</v>
      </c>
      <c r="B109" s="94" t="s">
        <v>532</v>
      </c>
      <c r="C109" s="94"/>
      <c r="D109" s="95" t="s">
        <v>543</v>
      </c>
      <c r="E109" s="94" t="s">
        <v>544</v>
      </c>
      <c r="F109" s="94" t="s">
        <v>545</v>
      </c>
      <c r="G109" s="94" t="s">
        <v>581</v>
      </c>
      <c r="H109" s="94" t="s">
        <v>582</v>
      </c>
      <c r="I109" s="94" t="s">
        <v>548</v>
      </c>
      <c r="J109" s="155" t="s">
        <v>549</v>
      </c>
      <c r="K109" s="94" t="s">
        <v>550</v>
      </c>
      <c r="L109" s="94" t="s">
        <v>583</v>
      </c>
      <c r="M109" s="94" t="s">
        <v>553</v>
      </c>
      <c r="N109" s="95" t="s">
        <v>554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56">
        <v>1</v>
      </c>
      <c r="B110" s="157">
        <v>41579</v>
      </c>
      <c r="C110" s="157"/>
      <c r="D110" s="158" t="s">
        <v>584</v>
      </c>
      <c r="E110" s="159" t="s">
        <v>585</v>
      </c>
      <c r="F110" s="160">
        <v>82</v>
      </c>
      <c r="G110" s="159" t="s">
        <v>586</v>
      </c>
      <c r="H110" s="159">
        <v>100</v>
      </c>
      <c r="I110" s="161">
        <v>100</v>
      </c>
      <c r="J110" s="162" t="s">
        <v>587</v>
      </c>
      <c r="K110" s="163">
        <f t="shared" ref="K110:K162" si="80">H110-F110</f>
        <v>18</v>
      </c>
      <c r="L110" s="164">
        <f t="shared" ref="L110:L162" si="81">K110/F110</f>
        <v>0.21951219512195122</v>
      </c>
      <c r="M110" s="159" t="s">
        <v>555</v>
      </c>
      <c r="N110" s="165">
        <v>42657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6">
        <v>2</v>
      </c>
      <c r="B111" s="157">
        <v>41794</v>
      </c>
      <c r="C111" s="157"/>
      <c r="D111" s="158" t="s">
        <v>588</v>
      </c>
      <c r="E111" s="159" t="s">
        <v>557</v>
      </c>
      <c r="F111" s="160">
        <v>257</v>
      </c>
      <c r="G111" s="159" t="s">
        <v>586</v>
      </c>
      <c r="H111" s="159">
        <v>300</v>
      </c>
      <c r="I111" s="161">
        <v>300</v>
      </c>
      <c r="J111" s="162" t="s">
        <v>587</v>
      </c>
      <c r="K111" s="163">
        <f t="shared" si="80"/>
        <v>43</v>
      </c>
      <c r="L111" s="164">
        <f t="shared" si="81"/>
        <v>0.16731517509727625</v>
      </c>
      <c r="M111" s="159" t="s">
        <v>555</v>
      </c>
      <c r="N111" s="165">
        <v>41822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6">
        <v>3</v>
      </c>
      <c r="B112" s="157">
        <v>41828</v>
      </c>
      <c r="C112" s="157"/>
      <c r="D112" s="158" t="s">
        <v>589</v>
      </c>
      <c r="E112" s="159" t="s">
        <v>557</v>
      </c>
      <c r="F112" s="160">
        <v>393</v>
      </c>
      <c r="G112" s="159" t="s">
        <v>586</v>
      </c>
      <c r="H112" s="159">
        <v>468</v>
      </c>
      <c r="I112" s="161">
        <v>468</v>
      </c>
      <c r="J112" s="162" t="s">
        <v>587</v>
      </c>
      <c r="K112" s="163">
        <f t="shared" si="80"/>
        <v>75</v>
      </c>
      <c r="L112" s="164">
        <f t="shared" si="81"/>
        <v>0.19083969465648856</v>
      </c>
      <c r="M112" s="159" t="s">
        <v>555</v>
      </c>
      <c r="N112" s="165">
        <v>41863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</v>
      </c>
      <c r="B113" s="157">
        <v>41857</v>
      </c>
      <c r="C113" s="157"/>
      <c r="D113" s="158" t="s">
        <v>590</v>
      </c>
      <c r="E113" s="159" t="s">
        <v>557</v>
      </c>
      <c r="F113" s="160">
        <v>205</v>
      </c>
      <c r="G113" s="159" t="s">
        <v>586</v>
      </c>
      <c r="H113" s="159">
        <v>275</v>
      </c>
      <c r="I113" s="161">
        <v>250</v>
      </c>
      <c r="J113" s="162" t="s">
        <v>587</v>
      </c>
      <c r="K113" s="163">
        <f t="shared" si="80"/>
        <v>70</v>
      </c>
      <c r="L113" s="164">
        <f t="shared" si="81"/>
        <v>0.34146341463414637</v>
      </c>
      <c r="M113" s="159" t="s">
        <v>555</v>
      </c>
      <c r="N113" s="165">
        <v>41962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5</v>
      </c>
      <c r="B114" s="157">
        <v>41886</v>
      </c>
      <c r="C114" s="157"/>
      <c r="D114" s="158" t="s">
        <v>591</v>
      </c>
      <c r="E114" s="159" t="s">
        <v>557</v>
      </c>
      <c r="F114" s="160">
        <v>162</v>
      </c>
      <c r="G114" s="159" t="s">
        <v>586</v>
      </c>
      <c r="H114" s="159">
        <v>190</v>
      </c>
      <c r="I114" s="161">
        <v>190</v>
      </c>
      <c r="J114" s="162" t="s">
        <v>587</v>
      </c>
      <c r="K114" s="163">
        <f t="shared" si="80"/>
        <v>28</v>
      </c>
      <c r="L114" s="164">
        <f t="shared" si="81"/>
        <v>0.1728395061728395</v>
      </c>
      <c r="M114" s="159" t="s">
        <v>555</v>
      </c>
      <c r="N114" s="165">
        <v>42006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6</v>
      </c>
      <c r="B115" s="157">
        <v>41886</v>
      </c>
      <c r="C115" s="157"/>
      <c r="D115" s="158" t="s">
        <v>592</v>
      </c>
      <c r="E115" s="159" t="s">
        <v>557</v>
      </c>
      <c r="F115" s="160">
        <v>75</v>
      </c>
      <c r="G115" s="159" t="s">
        <v>586</v>
      </c>
      <c r="H115" s="159">
        <v>91.5</v>
      </c>
      <c r="I115" s="161" t="s">
        <v>593</v>
      </c>
      <c r="J115" s="162" t="s">
        <v>594</v>
      </c>
      <c r="K115" s="163">
        <f t="shared" si="80"/>
        <v>16.5</v>
      </c>
      <c r="L115" s="164">
        <f t="shared" si="81"/>
        <v>0.22</v>
      </c>
      <c r="M115" s="159" t="s">
        <v>555</v>
      </c>
      <c r="N115" s="165">
        <v>41954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7</v>
      </c>
      <c r="B116" s="157">
        <v>41913</v>
      </c>
      <c r="C116" s="157"/>
      <c r="D116" s="158" t="s">
        <v>595</v>
      </c>
      <c r="E116" s="159" t="s">
        <v>557</v>
      </c>
      <c r="F116" s="160">
        <v>850</v>
      </c>
      <c r="G116" s="159" t="s">
        <v>586</v>
      </c>
      <c r="H116" s="159">
        <v>982.5</v>
      </c>
      <c r="I116" s="161">
        <v>1050</v>
      </c>
      <c r="J116" s="162" t="s">
        <v>596</v>
      </c>
      <c r="K116" s="163">
        <f t="shared" si="80"/>
        <v>132.5</v>
      </c>
      <c r="L116" s="164">
        <f t="shared" si="81"/>
        <v>0.15588235294117647</v>
      </c>
      <c r="M116" s="159" t="s">
        <v>555</v>
      </c>
      <c r="N116" s="165">
        <v>42039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8</v>
      </c>
      <c r="B117" s="157">
        <v>41913</v>
      </c>
      <c r="C117" s="157"/>
      <c r="D117" s="158" t="s">
        <v>597</v>
      </c>
      <c r="E117" s="159" t="s">
        <v>557</v>
      </c>
      <c r="F117" s="160">
        <v>475</v>
      </c>
      <c r="G117" s="159" t="s">
        <v>586</v>
      </c>
      <c r="H117" s="159">
        <v>515</v>
      </c>
      <c r="I117" s="161">
        <v>600</v>
      </c>
      <c r="J117" s="162" t="s">
        <v>598</v>
      </c>
      <c r="K117" s="163">
        <f t="shared" si="80"/>
        <v>40</v>
      </c>
      <c r="L117" s="164">
        <f t="shared" si="81"/>
        <v>8.4210526315789472E-2</v>
      </c>
      <c r="M117" s="159" t="s">
        <v>555</v>
      </c>
      <c r="N117" s="165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9</v>
      </c>
      <c r="B118" s="157">
        <v>41913</v>
      </c>
      <c r="C118" s="157"/>
      <c r="D118" s="158" t="s">
        <v>599</v>
      </c>
      <c r="E118" s="159" t="s">
        <v>557</v>
      </c>
      <c r="F118" s="160">
        <v>86</v>
      </c>
      <c r="G118" s="159" t="s">
        <v>586</v>
      </c>
      <c r="H118" s="159">
        <v>99</v>
      </c>
      <c r="I118" s="161">
        <v>140</v>
      </c>
      <c r="J118" s="162" t="s">
        <v>600</v>
      </c>
      <c r="K118" s="163">
        <f t="shared" si="80"/>
        <v>13</v>
      </c>
      <c r="L118" s="164">
        <f t="shared" si="81"/>
        <v>0.15116279069767441</v>
      </c>
      <c r="M118" s="159" t="s">
        <v>555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10</v>
      </c>
      <c r="B119" s="157">
        <v>41926</v>
      </c>
      <c r="C119" s="157"/>
      <c r="D119" s="158" t="s">
        <v>601</v>
      </c>
      <c r="E119" s="159" t="s">
        <v>557</v>
      </c>
      <c r="F119" s="160">
        <v>496.6</v>
      </c>
      <c r="G119" s="159" t="s">
        <v>586</v>
      </c>
      <c r="H119" s="159">
        <v>621</v>
      </c>
      <c r="I119" s="161">
        <v>580</v>
      </c>
      <c r="J119" s="162" t="s">
        <v>587</v>
      </c>
      <c r="K119" s="163">
        <f t="shared" si="80"/>
        <v>124.39999999999998</v>
      </c>
      <c r="L119" s="164">
        <f t="shared" si="81"/>
        <v>0.25050342327829234</v>
      </c>
      <c r="M119" s="159" t="s">
        <v>555</v>
      </c>
      <c r="N119" s="165">
        <v>42605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11</v>
      </c>
      <c r="B120" s="157">
        <v>41926</v>
      </c>
      <c r="C120" s="157"/>
      <c r="D120" s="158" t="s">
        <v>602</v>
      </c>
      <c r="E120" s="159" t="s">
        <v>557</v>
      </c>
      <c r="F120" s="160">
        <v>2481.9</v>
      </c>
      <c r="G120" s="159" t="s">
        <v>586</v>
      </c>
      <c r="H120" s="159">
        <v>2840</v>
      </c>
      <c r="I120" s="161">
        <v>2870</v>
      </c>
      <c r="J120" s="162" t="s">
        <v>603</v>
      </c>
      <c r="K120" s="163">
        <f t="shared" si="80"/>
        <v>358.09999999999991</v>
      </c>
      <c r="L120" s="164">
        <f t="shared" si="81"/>
        <v>0.14428462065353154</v>
      </c>
      <c r="M120" s="159" t="s">
        <v>555</v>
      </c>
      <c r="N120" s="165">
        <v>42017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12</v>
      </c>
      <c r="B121" s="157">
        <v>41928</v>
      </c>
      <c r="C121" s="157"/>
      <c r="D121" s="158" t="s">
        <v>604</v>
      </c>
      <c r="E121" s="159" t="s">
        <v>557</v>
      </c>
      <c r="F121" s="160">
        <v>84.5</v>
      </c>
      <c r="G121" s="159" t="s">
        <v>586</v>
      </c>
      <c r="H121" s="159">
        <v>93</v>
      </c>
      <c r="I121" s="161">
        <v>110</v>
      </c>
      <c r="J121" s="162" t="s">
        <v>605</v>
      </c>
      <c r="K121" s="163">
        <f t="shared" si="80"/>
        <v>8.5</v>
      </c>
      <c r="L121" s="164">
        <f t="shared" si="81"/>
        <v>0.10059171597633136</v>
      </c>
      <c r="M121" s="159" t="s">
        <v>555</v>
      </c>
      <c r="N121" s="165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13</v>
      </c>
      <c r="B122" s="157">
        <v>41928</v>
      </c>
      <c r="C122" s="157"/>
      <c r="D122" s="158" t="s">
        <v>606</v>
      </c>
      <c r="E122" s="159" t="s">
        <v>557</v>
      </c>
      <c r="F122" s="160">
        <v>401</v>
      </c>
      <c r="G122" s="159" t="s">
        <v>586</v>
      </c>
      <c r="H122" s="159">
        <v>428</v>
      </c>
      <c r="I122" s="161">
        <v>450</v>
      </c>
      <c r="J122" s="162" t="s">
        <v>607</v>
      </c>
      <c r="K122" s="163">
        <f t="shared" si="80"/>
        <v>27</v>
      </c>
      <c r="L122" s="164">
        <f t="shared" si="81"/>
        <v>6.7331670822942641E-2</v>
      </c>
      <c r="M122" s="159" t="s">
        <v>555</v>
      </c>
      <c r="N122" s="165">
        <v>42020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14</v>
      </c>
      <c r="B123" s="157">
        <v>41928</v>
      </c>
      <c r="C123" s="157"/>
      <c r="D123" s="158" t="s">
        <v>608</v>
      </c>
      <c r="E123" s="159" t="s">
        <v>557</v>
      </c>
      <c r="F123" s="160">
        <v>101</v>
      </c>
      <c r="G123" s="159" t="s">
        <v>586</v>
      </c>
      <c r="H123" s="159">
        <v>112</v>
      </c>
      <c r="I123" s="161">
        <v>120</v>
      </c>
      <c r="J123" s="162" t="s">
        <v>609</v>
      </c>
      <c r="K123" s="163">
        <f t="shared" si="80"/>
        <v>11</v>
      </c>
      <c r="L123" s="164">
        <f t="shared" si="81"/>
        <v>0.10891089108910891</v>
      </c>
      <c r="M123" s="159" t="s">
        <v>555</v>
      </c>
      <c r="N123" s="165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15</v>
      </c>
      <c r="B124" s="157">
        <v>41954</v>
      </c>
      <c r="C124" s="157"/>
      <c r="D124" s="158" t="s">
        <v>610</v>
      </c>
      <c r="E124" s="159" t="s">
        <v>557</v>
      </c>
      <c r="F124" s="160">
        <v>59</v>
      </c>
      <c r="G124" s="159" t="s">
        <v>586</v>
      </c>
      <c r="H124" s="159">
        <v>76</v>
      </c>
      <c r="I124" s="161">
        <v>76</v>
      </c>
      <c r="J124" s="162" t="s">
        <v>587</v>
      </c>
      <c r="K124" s="163">
        <f t="shared" si="80"/>
        <v>17</v>
      </c>
      <c r="L124" s="164">
        <f t="shared" si="81"/>
        <v>0.28813559322033899</v>
      </c>
      <c r="M124" s="159" t="s">
        <v>555</v>
      </c>
      <c r="N124" s="165">
        <v>43032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16</v>
      </c>
      <c r="B125" s="157">
        <v>41954</v>
      </c>
      <c r="C125" s="157"/>
      <c r="D125" s="158" t="s">
        <v>599</v>
      </c>
      <c r="E125" s="159" t="s">
        <v>557</v>
      </c>
      <c r="F125" s="160">
        <v>99</v>
      </c>
      <c r="G125" s="159" t="s">
        <v>586</v>
      </c>
      <c r="H125" s="159">
        <v>120</v>
      </c>
      <c r="I125" s="161">
        <v>120</v>
      </c>
      <c r="J125" s="162" t="s">
        <v>568</v>
      </c>
      <c r="K125" s="163">
        <f t="shared" si="80"/>
        <v>21</v>
      </c>
      <c r="L125" s="164">
        <f t="shared" si="81"/>
        <v>0.21212121212121213</v>
      </c>
      <c r="M125" s="159" t="s">
        <v>555</v>
      </c>
      <c r="N125" s="165">
        <v>41960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17</v>
      </c>
      <c r="B126" s="157">
        <v>41956</v>
      </c>
      <c r="C126" s="157"/>
      <c r="D126" s="158" t="s">
        <v>611</v>
      </c>
      <c r="E126" s="159" t="s">
        <v>557</v>
      </c>
      <c r="F126" s="160">
        <v>22</v>
      </c>
      <c r="G126" s="159" t="s">
        <v>586</v>
      </c>
      <c r="H126" s="159">
        <v>33.549999999999997</v>
      </c>
      <c r="I126" s="161">
        <v>32</v>
      </c>
      <c r="J126" s="162" t="s">
        <v>612</v>
      </c>
      <c r="K126" s="163">
        <f t="shared" si="80"/>
        <v>11.549999999999997</v>
      </c>
      <c r="L126" s="164">
        <f t="shared" si="81"/>
        <v>0.52499999999999991</v>
      </c>
      <c r="M126" s="159" t="s">
        <v>555</v>
      </c>
      <c r="N126" s="165">
        <v>42188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18</v>
      </c>
      <c r="B127" s="157">
        <v>41976</v>
      </c>
      <c r="C127" s="157"/>
      <c r="D127" s="158" t="s">
        <v>613</v>
      </c>
      <c r="E127" s="159" t="s">
        <v>557</v>
      </c>
      <c r="F127" s="160">
        <v>440</v>
      </c>
      <c r="G127" s="159" t="s">
        <v>586</v>
      </c>
      <c r="H127" s="159">
        <v>520</v>
      </c>
      <c r="I127" s="161">
        <v>520</v>
      </c>
      <c r="J127" s="162" t="s">
        <v>614</v>
      </c>
      <c r="K127" s="163">
        <f t="shared" si="80"/>
        <v>80</v>
      </c>
      <c r="L127" s="164">
        <f t="shared" si="81"/>
        <v>0.18181818181818182</v>
      </c>
      <c r="M127" s="159" t="s">
        <v>555</v>
      </c>
      <c r="N127" s="165">
        <v>42208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19</v>
      </c>
      <c r="B128" s="157">
        <v>41976</v>
      </c>
      <c r="C128" s="157"/>
      <c r="D128" s="158" t="s">
        <v>615</v>
      </c>
      <c r="E128" s="159" t="s">
        <v>557</v>
      </c>
      <c r="F128" s="160">
        <v>360</v>
      </c>
      <c r="G128" s="159" t="s">
        <v>586</v>
      </c>
      <c r="H128" s="159">
        <v>427</v>
      </c>
      <c r="I128" s="161">
        <v>425</v>
      </c>
      <c r="J128" s="162" t="s">
        <v>616</v>
      </c>
      <c r="K128" s="163">
        <f t="shared" si="80"/>
        <v>67</v>
      </c>
      <c r="L128" s="164">
        <f t="shared" si="81"/>
        <v>0.18611111111111112</v>
      </c>
      <c r="M128" s="159" t="s">
        <v>555</v>
      </c>
      <c r="N128" s="165">
        <v>42058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20</v>
      </c>
      <c r="B129" s="157">
        <v>42012</v>
      </c>
      <c r="C129" s="157"/>
      <c r="D129" s="158" t="s">
        <v>617</v>
      </c>
      <c r="E129" s="159" t="s">
        <v>557</v>
      </c>
      <c r="F129" s="160">
        <v>360</v>
      </c>
      <c r="G129" s="159" t="s">
        <v>586</v>
      </c>
      <c r="H129" s="159">
        <v>455</v>
      </c>
      <c r="I129" s="161">
        <v>420</v>
      </c>
      <c r="J129" s="162" t="s">
        <v>618</v>
      </c>
      <c r="K129" s="163">
        <f t="shared" si="80"/>
        <v>95</v>
      </c>
      <c r="L129" s="164">
        <f t="shared" si="81"/>
        <v>0.2638888888888889</v>
      </c>
      <c r="M129" s="159" t="s">
        <v>555</v>
      </c>
      <c r="N129" s="165">
        <v>42024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21</v>
      </c>
      <c r="B130" s="157">
        <v>42012</v>
      </c>
      <c r="C130" s="157"/>
      <c r="D130" s="158" t="s">
        <v>619</v>
      </c>
      <c r="E130" s="159" t="s">
        <v>557</v>
      </c>
      <c r="F130" s="160">
        <v>130</v>
      </c>
      <c r="G130" s="159"/>
      <c r="H130" s="159">
        <v>175.5</v>
      </c>
      <c r="I130" s="161">
        <v>165</v>
      </c>
      <c r="J130" s="162" t="s">
        <v>620</v>
      </c>
      <c r="K130" s="163">
        <f t="shared" si="80"/>
        <v>45.5</v>
      </c>
      <c r="L130" s="164">
        <f t="shared" si="81"/>
        <v>0.35</v>
      </c>
      <c r="M130" s="159" t="s">
        <v>555</v>
      </c>
      <c r="N130" s="165">
        <v>43088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22</v>
      </c>
      <c r="B131" s="157">
        <v>42040</v>
      </c>
      <c r="C131" s="157"/>
      <c r="D131" s="158" t="s">
        <v>371</v>
      </c>
      <c r="E131" s="159" t="s">
        <v>585</v>
      </c>
      <c r="F131" s="160">
        <v>98</v>
      </c>
      <c r="G131" s="159"/>
      <c r="H131" s="159">
        <v>120</v>
      </c>
      <c r="I131" s="161">
        <v>120</v>
      </c>
      <c r="J131" s="162" t="s">
        <v>587</v>
      </c>
      <c r="K131" s="163">
        <f t="shared" si="80"/>
        <v>22</v>
      </c>
      <c r="L131" s="164">
        <f t="shared" si="81"/>
        <v>0.22448979591836735</v>
      </c>
      <c r="M131" s="159" t="s">
        <v>555</v>
      </c>
      <c r="N131" s="165">
        <v>42753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23</v>
      </c>
      <c r="B132" s="157">
        <v>42040</v>
      </c>
      <c r="C132" s="157"/>
      <c r="D132" s="158" t="s">
        <v>621</v>
      </c>
      <c r="E132" s="159" t="s">
        <v>585</v>
      </c>
      <c r="F132" s="160">
        <v>196</v>
      </c>
      <c r="G132" s="159"/>
      <c r="H132" s="159">
        <v>262</v>
      </c>
      <c r="I132" s="161">
        <v>255</v>
      </c>
      <c r="J132" s="162" t="s">
        <v>587</v>
      </c>
      <c r="K132" s="163">
        <f t="shared" si="80"/>
        <v>66</v>
      </c>
      <c r="L132" s="164">
        <f t="shared" si="81"/>
        <v>0.33673469387755101</v>
      </c>
      <c r="M132" s="159" t="s">
        <v>555</v>
      </c>
      <c r="N132" s="165">
        <v>42599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6">
        <v>24</v>
      </c>
      <c r="B133" s="167">
        <v>42067</v>
      </c>
      <c r="C133" s="167"/>
      <c r="D133" s="168" t="s">
        <v>370</v>
      </c>
      <c r="E133" s="169" t="s">
        <v>585</v>
      </c>
      <c r="F133" s="170">
        <v>235</v>
      </c>
      <c r="G133" s="170"/>
      <c r="H133" s="171">
        <v>77</v>
      </c>
      <c r="I133" s="171" t="s">
        <v>622</v>
      </c>
      <c r="J133" s="172" t="s">
        <v>623</v>
      </c>
      <c r="K133" s="173">
        <f t="shared" si="80"/>
        <v>-158</v>
      </c>
      <c r="L133" s="174">
        <f t="shared" si="81"/>
        <v>-0.67234042553191486</v>
      </c>
      <c r="M133" s="170" t="s">
        <v>567</v>
      </c>
      <c r="N133" s="167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25</v>
      </c>
      <c r="B134" s="157">
        <v>42067</v>
      </c>
      <c r="C134" s="157"/>
      <c r="D134" s="158" t="s">
        <v>624</v>
      </c>
      <c r="E134" s="159" t="s">
        <v>585</v>
      </c>
      <c r="F134" s="160">
        <v>185</v>
      </c>
      <c r="G134" s="159"/>
      <c r="H134" s="159">
        <v>224</v>
      </c>
      <c r="I134" s="161" t="s">
        <v>625</v>
      </c>
      <c r="J134" s="162" t="s">
        <v>587</v>
      </c>
      <c r="K134" s="163">
        <f t="shared" si="80"/>
        <v>39</v>
      </c>
      <c r="L134" s="164">
        <f t="shared" si="81"/>
        <v>0.21081081081081082</v>
      </c>
      <c r="M134" s="159" t="s">
        <v>555</v>
      </c>
      <c r="N134" s="165">
        <v>42647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6">
        <v>26</v>
      </c>
      <c r="B135" s="167">
        <v>42090</v>
      </c>
      <c r="C135" s="167"/>
      <c r="D135" s="175" t="s">
        <v>626</v>
      </c>
      <c r="E135" s="170" t="s">
        <v>585</v>
      </c>
      <c r="F135" s="170">
        <v>49.5</v>
      </c>
      <c r="G135" s="171"/>
      <c r="H135" s="171">
        <v>15.85</v>
      </c>
      <c r="I135" s="171">
        <v>67</v>
      </c>
      <c r="J135" s="172" t="s">
        <v>627</v>
      </c>
      <c r="K135" s="171">
        <f t="shared" si="80"/>
        <v>-33.65</v>
      </c>
      <c r="L135" s="176">
        <f t="shared" si="81"/>
        <v>-0.67979797979797973</v>
      </c>
      <c r="M135" s="170" t="s">
        <v>567</v>
      </c>
      <c r="N135" s="177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27</v>
      </c>
      <c r="B136" s="157">
        <v>42093</v>
      </c>
      <c r="C136" s="157"/>
      <c r="D136" s="158" t="s">
        <v>628</v>
      </c>
      <c r="E136" s="159" t="s">
        <v>585</v>
      </c>
      <c r="F136" s="160">
        <v>183.5</v>
      </c>
      <c r="G136" s="159"/>
      <c r="H136" s="159">
        <v>219</v>
      </c>
      <c r="I136" s="161">
        <v>218</v>
      </c>
      <c r="J136" s="162" t="s">
        <v>629</v>
      </c>
      <c r="K136" s="163">
        <f t="shared" si="80"/>
        <v>35.5</v>
      </c>
      <c r="L136" s="164">
        <f t="shared" si="81"/>
        <v>0.19346049046321526</v>
      </c>
      <c r="M136" s="159" t="s">
        <v>555</v>
      </c>
      <c r="N136" s="165">
        <v>42103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28</v>
      </c>
      <c r="B137" s="157">
        <v>42114</v>
      </c>
      <c r="C137" s="157"/>
      <c r="D137" s="158" t="s">
        <v>630</v>
      </c>
      <c r="E137" s="159" t="s">
        <v>585</v>
      </c>
      <c r="F137" s="160">
        <f>(227+237)/2</f>
        <v>232</v>
      </c>
      <c r="G137" s="159"/>
      <c r="H137" s="159">
        <v>298</v>
      </c>
      <c r="I137" s="161">
        <v>298</v>
      </c>
      <c r="J137" s="162" t="s">
        <v>587</v>
      </c>
      <c r="K137" s="163">
        <f t="shared" si="80"/>
        <v>66</v>
      </c>
      <c r="L137" s="164">
        <f t="shared" si="81"/>
        <v>0.28448275862068967</v>
      </c>
      <c r="M137" s="159" t="s">
        <v>555</v>
      </c>
      <c r="N137" s="165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29</v>
      </c>
      <c r="B138" s="157">
        <v>42128</v>
      </c>
      <c r="C138" s="157"/>
      <c r="D138" s="158" t="s">
        <v>631</v>
      </c>
      <c r="E138" s="159" t="s">
        <v>557</v>
      </c>
      <c r="F138" s="160">
        <v>385</v>
      </c>
      <c r="G138" s="159"/>
      <c r="H138" s="159">
        <f>212.5+331</f>
        <v>543.5</v>
      </c>
      <c r="I138" s="161">
        <v>510</v>
      </c>
      <c r="J138" s="162" t="s">
        <v>632</v>
      </c>
      <c r="K138" s="163">
        <f t="shared" si="80"/>
        <v>158.5</v>
      </c>
      <c r="L138" s="164">
        <f t="shared" si="81"/>
        <v>0.41168831168831171</v>
      </c>
      <c r="M138" s="159" t="s">
        <v>555</v>
      </c>
      <c r="N138" s="165">
        <v>42235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30</v>
      </c>
      <c r="B139" s="157">
        <v>42128</v>
      </c>
      <c r="C139" s="157"/>
      <c r="D139" s="158" t="s">
        <v>633</v>
      </c>
      <c r="E139" s="159" t="s">
        <v>557</v>
      </c>
      <c r="F139" s="160">
        <v>115.5</v>
      </c>
      <c r="G139" s="159"/>
      <c r="H139" s="159">
        <v>146</v>
      </c>
      <c r="I139" s="161">
        <v>142</v>
      </c>
      <c r="J139" s="162" t="s">
        <v>634</v>
      </c>
      <c r="K139" s="163">
        <f t="shared" si="80"/>
        <v>30.5</v>
      </c>
      <c r="L139" s="164">
        <f t="shared" si="81"/>
        <v>0.26406926406926406</v>
      </c>
      <c r="M139" s="159" t="s">
        <v>555</v>
      </c>
      <c r="N139" s="165">
        <v>42202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31</v>
      </c>
      <c r="B140" s="157">
        <v>42151</v>
      </c>
      <c r="C140" s="157"/>
      <c r="D140" s="158" t="s">
        <v>635</v>
      </c>
      <c r="E140" s="159" t="s">
        <v>557</v>
      </c>
      <c r="F140" s="160">
        <v>237.5</v>
      </c>
      <c r="G140" s="159"/>
      <c r="H140" s="159">
        <v>279.5</v>
      </c>
      <c r="I140" s="161">
        <v>278</v>
      </c>
      <c r="J140" s="162" t="s">
        <v>587</v>
      </c>
      <c r="K140" s="163">
        <f t="shared" si="80"/>
        <v>42</v>
      </c>
      <c r="L140" s="164">
        <f t="shared" si="81"/>
        <v>0.17684210526315788</v>
      </c>
      <c r="M140" s="159" t="s">
        <v>555</v>
      </c>
      <c r="N140" s="165">
        <v>42222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32</v>
      </c>
      <c r="B141" s="157">
        <v>42174</v>
      </c>
      <c r="C141" s="157"/>
      <c r="D141" s="158" t="s">
        <v>606</v>
      </c>
      <c r="E141" s="159" t="s">
        <v>585</v>
      </c>
      <c r="F141" s="160">
        <v>340</v>
      </c>
      <c r="G141" s="159"/>
      <c r="H141" s="159">
        <v>448</v>
      </c>
      <c r="I141" s="161">
        <v>448</v>
      </c>
      <c r="J141" s="162" t="s">
        <v>587</v>
      </c>
      <c r="K141" s="163">
        <f t="shared" si="80"/>
        <v>108</v>
      </c>
      <c r="L141" s="164">
        <f t="shared" si="81"/>
        <v>0.31764705882352939</v>
      </c>
      <c r="M141" s="159" t="s">
        <v>555</v>
      </c>
      <c r="N141" s="165">
        <v>43018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33</v>
      </c>
      <c r="B142" s="157">
        <v>42191</v>
      </c>
      <c r="C142" s="157"/>
      <c r="D142" s="158" t="s">
        <v>636</v>
      </c>
      <c r="E142" s="159" t="s">
        <v>585</v>
      </c>
      <c r="F142" s="160">
        <v>390</v>
      </c>
      <c r="G142" s="159"/>
      <c r="H142" s="159">
        <v>460</v>
      </c>
      <c r="I142" s="161">
        <v>460</v>
      </c>
      <c r="J142" s="162" t="s">
        <v>587</v>
      </c>
      <c r="K142" s="163">
        <f t="shared" si="80"/>
        <v>70</v>
      </c>
      <c r="L142" s="164">
        <f t="shared" si="81"/>
        <v>0.17948717948717949</v>
      </c>
      <c r="M142" s="159" t="s">
        <v>555</v>
      </c>
      <c r="N142" s="165">
        <v>42478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6">
        <v>34</v>
      </c>
      <c r="B143" s="167">
        <v>42195</v>
      </c>
      <c r="C143" s="167"/>
      <c r="D143" s="168" t="s">
        <v>637</v>
      </c>
      <c r="E143" s="169" t="s">
        <v>585</v>
      </c>
      <c r="F143" s="170">
        <v>122.5</v>
      </c>
      <c r="G143" s="170"/>
      <c r="H143" s="171">
        <v>61</v>
      </c>
      <c r="I143" s="171">
        <v>172</v>
      </c>
      <c r="J143" s="172" t="s">
        <v>638</v>
      </c>
      <c r="K143" s="173">
        <f t="shared" si="80"/>
        <v>-61.5</v>
      </c>
      <c r="L143" s="174">
        <f t="shared" si="81"/>
        <v>-0.50204081632653064</v>
      </c>
      <c r="M143" s="170" t="s">
        <v>567</v>
      </c>
      <c r="N143" s="167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35</v>
      </c>
      <c r="B144" s="157">
        <v>42219</v>
      </c>
      <c r="C144" s="157"/>
      <c r="D144" s="158" t="s">
        <v>639</v>
      </c>
      <c r="E144" s="159" t="s">
        <v>585</v>
      </c>
      <c r="F144" s="160">
        <v>297.5</v>
      </c>
      <c r="G144" s="159"/>
      <c r="H144" s="159">
        <v>350</v>
      </c>
      <c r="I144" s="161">
        <v>360</v>
      </c>
      <c r="J144" s="162" t="s">
        <v>640</v>
      </c>
      <c r="K144" s="163">
        <f t="shared" si="80"/>
        <v>52.5</v>
      </c>
      <c r="L144" s="164">
        <f t="shared" si="81"/>
        <v>0.17647058823529413</v>
      </c>
      <c r="M144" s="159" t="s">
        <v>555</v>
      </c>
      <c r="N144" s="165">
        <v>42232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36</v>
      </c>
      <c r="B145" s="157">
        <v>42219</v>
      </c>
      <c r="C145" s="157"/>
      <c r="D145" s="158" t="s">
        <v>641</v>
      </c>
      <c r="E145" s="159" t="s">
        <v>585</v>
      </c>
      <c r="F145" s="160">
        <v>115.5</v>
      </c>
      <c r="G145" s="159"/>
      <c r="H145" s="159">
        <v>149</v>
      </c>
      <c r="I145" s="161">
        <v>140</v>
      </c>
      <c r="J145" s="162" t="s">
        <v>642</v>
      </c>
      <c r="K145" s="163">
        <f t="shared" si="80"/>
        <v>33.5</v>
      </c>
      <c r="L145" s="164">
        <f t="shared" si="81"/>
        <v>0.29004329004329005</v>
      </c>
      <c r="M145" s="159" t="s">
        <v>555</v>
      </c>
      <c r="N145" s="165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37</v>
      </c>
      <c r="B146" s="157">
        <v>42251</v>
      </c>
      <c r="C146" s="157"/>
      <c r="D146" s="158" t="s">
        <v>635</v>
      </c>
      <c r="E146" s="159" t="s">
        <v>585</v>
      </c>
      <c r="F146" s="160">
        <v>226</v>
      </c>
      <c r="G146" s="159"/>
      <c r="H146" s="159">
        <v>292</v>
      </c>
      <c r="I146" s="161">
        <v>292</v>
      </c>
      <c r="J146" s="162" t="s">
        <v>643</v>
      </c>
      <c r="K146" s="163">
        <f t="shared" si="80"/>
        <v>66</v>
      </c>
      <c r="L146" s="164">
        <f t="shared" si="81"/>
        <v>0.29203539823008851</v>
      </c>
      <c r="M146" s="159" t="s">
        <v>555</v>
      </c>
      <c r="N146" s="165">
        <v>42286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38</v>
      </c>
      <c r="B147" s="157">
        <v>42254</v>
      </c>
      <c r="C147" s="157"/>
      <c r="D147" s="158" t="s">
        <v>630</v>
      </c>
      <c r="E147" s="159" t="s">
        <v>585</v>
      </c>
      <c r="F147" s="160">
        <v>232.5</v>
      </c>
      <c r="G147" s="159"/>
      <c r="H147" s="159">
        <v>312.5</v>
      </c>
      <c r="I147" s="161">
        <v>310</v>
      </c>
      <c r="J147" s="162" t="s">
        <v>587</v>
      </c>
      <c r="K147" s="163">
        <f t="shared" si="80"/>
        <v>80</v>
      </c>
      <c r="L147" s="164">
        <f t="shared" si="81"/>
        <v>0.34408602150537637</v>
      </c>
      <c r="M147" s="159" t="s">
        <v>555</v>
      </c>
      <c r="N147" s="165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39</v>
      </c>
      <c r="B148" s="157">
        <v>42268</v>
      </c>
      <c r="C148" s="157"/>
      <c r="D148" s="158" t="s">
        <v>644</v>
      </c>
      <c r="E148" s="159" t="s">
        <v>585</v>
      </c>
      <c r="F148" s="160">
        <v>196.5</v>
      </c>
      <c r="G148" s="159"/>
      <c r="H148" s="159">
        <v>238</v>
      </c>
      <c r="I148" s="161">
        <v>238</v>
      </c>
      <c r="J148" s="162" t="s">
        <v>643</v>
      </c>
      <c r="K148" s="163">
        <f t="shared" si="80"/>
        <v>41.5</v>
      </c>
      <c r="L148" s="164">
        <f t="shared" si="81"/>
        <v>0.21119592875318066</v>
      </c>
      <c r="M148" s="159" t="s">
        <v>555</v>
      </c>
      <c r="N148" s="165">
        <v>42291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40</v>
      </c>
      <c r="B149" s="157">
        <v>42271</v>
      </c>
      <c r="C149" s="157"/>
      <c r="D149" s="158" t="s">
        <v>584</v>
      </c>
      <c r="E149" s="159" t="s">
        <v>585</v>
      </c>
      <c r="F149" s="160">
        <v>65</v>
      </c>
      <c r="G149" s="159"/>
      <c r="H149" s="159">
        <v>82</v>
      </c>
      <c r="I149" s="161">
        <v>82</v>
      </c>
      <c r="J149" s="162" t="s">
        <v>643</v>
      </c>
      <c r="K149" s="163">
        <f t="shared" si="80"/>
        <v>17</v>
      </c>
      <c r="L149" s="164">
        <f t="shared" si="81"/>
        <v>0.26153846153846155</v>
      </c>
      <c r="M149" s="159" t="s">
        <v>555</v>
      </c>
      <c r="N149" s="165">
        <v>42578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41</v>
      </c>
      <c r="B150" s="157">
        <v>42291</v>
      </c>
      <c r="C150" s="157"/>
      <c r="D150" s="158" t="s">
        <v>645</v>
      </c>
      <c r="E150" s="159" t="s">
        <v>585</v>
      </c>
      <c r="F150" s="160">
        <v>144</v>
      </c>
      <c r="G150" s="159"/>
      <c r="H150" s="159">
        <v>182.5</v>
      </c>
      <c r="I150" s="161">
        <v>181</v>
      </c>
      <c r="J150" s="162" t="s">
        <v>643</v>
      </c>
      <c r="K150" s="163">
        <f t="shared" si="80"/>
        <v>38.5</v>
      </c>
      <c r="L150" s="164">
        <f t="shared" si="81"/>
        <v>0.2673611111111111</v>
      </c>
      <c r="M150" s="159" t="s">
        <v>555</v>
      </c>
      <c r="N150" s="165">
        <v>42817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42</v>
      </c>
      <c r="B151" s="157">
        <v>42291</v>
      </c>
      <c r="C151" s="157"/>
      <c r="D151" s="158" t="s">
        <v>646</v>
      </c>
      <c r="E151" s="159" t="s">
        <v>585</v>
      </c>
      <c r="F151" s="160">
        <v>264</v>
      </c>
      <c r="G151" s="159"/>
      <c r="H151" s="159">
        <v>311</v>
      </c>
      <c r="I151" s="161">
        <v>311</v>
      </c>
      <c r="J151" s="162" t="s">
        <v>643</v>
      </c>
      <c r="K151" s="163">
        <f t="shared" si="80"/>
        <v>47</v>
      </c>
      <c r="L151" s="164">
        <f t="shared" si="81"/>
        <v>0.17803030303030304</v>
      </c>
      <c r="M151" s="159" t="s">
        <v>555</v>
      </c>
      <c r="N151" s="165">
        <v>42604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43</v>
      </c>
      <c r="B152" s="157">
        <v>42318</v>
      </c>
      <c r="C152" s="157"/>
      <c r="D152" s="158" t="s">
        <v>647</v>
      </c>
      <c r="E152" s="159" t="s">
        <v>557</v>
      </c>
      <c r="F152" s="160">
        <v>549.5</v>
      </c>
      <c r="G152" s="159"/>
      <c r="H152" s="159">
        <v>630</v>
      </c>
      <c r="I152" s="161">
        <v>630</v>
      </c>
      <c r="J152" s="162" t="s">
        <v>643</v>
      </c>
      <c r="K152" s="163">
        <f t="shared" si="80"/>
        <v>80.5</v>
      </c>
      <c r="L152" s="164">
        <f t="shared" si="81"/>
        <v>0.1464968152866242</v>
      </c>
      <c r="M152" s="159" t="s">
        <v>555</v>
      </c>
      <c r="N152" s="165">
        <v>42419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44</v>
      </c>
      <c r="B153" s="157">
        <v>42342</v>
      </c>
      <c r="C153" s="157"/>
      <c r="D153" s="158" t="s">
        <v>648</v>
      </c>
      <c r="E153" s="159" t="s">
        <v>585</v>
      </c>
      <c r="F153" s="160">
        <v>1027.5</v>
      </c>
      <c r="G153" s="159"/>
      <c r="H153" s="159">
        <v>1315</v>
      </c>
      <c r="I153" s="161">
        <v>1250</v>
      </c>
      <c r="J153" s="162" t="s">
        <v>643</v>
      </c>
      <c r="K153" s="163">
        <f t="shared" si="80"/>
        <v>287.5</v>
      </c>
      <c r="L153" s="164">
        <f t="shared" si="81"/>
        <v>0.27980535279805352</v>
      </c>
      <c r="M153" s="159" t="s">
        <v>555</v>
      </c>
      <c r="N153" s="165">
        <v>43244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45</v>
      </c>
      <c r="B154" s="157">
        <v>42367</v>
      </c>
      <c r="C154" s="157"/>
      <c r="D154" s="158" t="s">
        <v>649</v>
      </c>
      <c r="E154" s="159" t="s">
        <v>585</v>
      </c>
      <c r="F154" s="160">
        <v>465</v>
      </c>
      <c r="G154" s="159"/>
      <c r="H154" s="159">
        <v>540</v>
      </c>
      <c r="I154" s="161">
        <v>540</v>
      </c>
      <c r="J154" s="162" t="s">
        <v>643</v>
      </c>
      <c r="K154" s="163">
        <f t="shared" si="80"/>
        <v>75</v>
      </c>
      <c r="L154" s="164">
        <f t="shared" si="81"/>
        <v>0.16129032258064516</v>
      </c>
      <c r="M154" s="159" t="s">
        <v>555</v>
      </c>
      <c r="N154" s="165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46</v>
      </c>
      <c r="B155" s="157">
        <v>42380</v>
      </c>
      <c r="C155" s="157"/>
      <c r="D155" s="158" t="s">
        <v>371</v>
      </c>
      <c r="E155" s="159" t="s">
        <v>557</v>
      </c>
      <c r="F155" s="160">
        <v>81</v>
      </c>
      <c r="G155" s="159"/>
      <c r="H155" s="159">
        <v>110</v>
      </c>
      <c r="I155" s="161">
        <v>110</v>
      </c>
      <c r="J155" s="162" t="s">
        <v>643</v>
      </c>
      <c r="K155" s="163">
        <f t="shared" si="80"/>
        <v>29</v>
      </c>
      <c r="L155" s="164">
        <f t="shared" si="81"/>
        <v>0.35802469135802467</v>
      </c>
      <c r="M155" s="159" t="s">
        <v>555</v>
      </c>
      <c r="N155" s="165">
        <v>42745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47</v>
      </c>
      <c r="B156" s="157">
        <v>42382</v>
      </c>
      <c r="C156" s="157"/>
      <c r="D156" s="158" t="s">
        <v>650</v>
      </c>
      <c r="E156" s="159" t="s">
        <v>557</v>
      </c>
      <c r="F156" s="160">
        <v>417.5</v>
      </c>
      <c r="G156" s="159"/>
      <c r="H156" s="159">
        <v>547</v>
      </c>
      <c r="I156" s="161">
        <v>535</v>
      </c>
      <c r="J156" s="162" t="s">
        <v>643</v>
      </c>
      <c r="K156" s="163">
        <f t="shared" si="80"/>
        <v>129.5</v>
      </c>
      <c r="L156" s="164">
        <f t="shared" si="81"/>
        <v>0.31017964071856285</v>
      </c>
      <c r="M156" s="159" t="s">
        <v>555</v>
      </c>
      <c r="N156" s="165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48</v>
      </c>
      <c r="B157" s="157">
        <v>42408</v>
      </c>
      <c r="C157" s="157"/>
      <c r="D157" s="158" t="s">
        <v>651</v>
      </c>
      <c r="E157" s="159" t="s">
        <v>585</v>
      </c>
      <c r="F157" s="160">
        <v>650</v>
      </c>
      <c r="G157" s="159"/>
      <c r="H157" s="159">
        <v>800</v>
      </c>
      <c r="I157" s="161">
        <v>800</v>
      </c>
      <c r="J157" s="162" t="s">
        <v>643</v>
      </c>
      <c r="K157" s="163">
        <f t="shared" si="80"/>
        <v>150</v>
      </c>
      <c r="L157" s="164">
        <f t="shared" si="81"/>
        <v>0.23076923076923078</v>
      </c>
      <c r="M157" s="159" t="s">
        <v>555</v>
      </c>
      <c r="N157" s="165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49</v>
      </c>
      <c r="B158" s="157">
        <v>42433</v>
      </c>
      <c r="C158" s="157"/>
      <c r="D158" s="158" t="s">
        <v>209</v>
      </c>
      <c r="E158" s="159" t="s">
        <v>585</v>
      </c>
      <c r="F158" s="160">
        <v>437.5</v>
      </c>
      <c r="G158" s="159"/>
      <c r="H158" s="159">
        <v>504.5</v>
      </c>
      <c r="I158" s="161">
        <v>522</v>
      </c>
      <c r="J158" s="162" t="s">
        <v>652</v>
      </c>
      <c r="K158" s="163">
        <f t="shared" si="80"/>
        <v>67</v>
      </c>
      <c r="L158" s="164">
        <f t="shared" si="81"/>
        <v>0.15314285714285714</v>
      </c>
      <c r="M158" s="159" t="s">
        <v>555</v>
      </c>
      <c r="N158" s="165">
        <v>42480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50</v>
      </c>
      <c r="B159" s="157">
        <v>42438</v>
      </c>
      <c r="C159" s="157"/>
      <c r="D159" s="158" t="s">
        <v>653</v>
      </c>
      <c r="E159" s="159" t="s">
        <v>585</v>
      </c>
      <c r="F159" s="160">
        <v>189.5</v>
      </c>
      <c r="G159" s="159"/>
      <c r="H159" s="159">
        <v>218</v>
      </c>
      <c r="I159" s="161">
        <v>218</v>
      </c>
      <c r="J159" s="162" t="s">
        <v>643</v>
      </c>
      <c r="K159" s="163">
        <f t="shared" si="80"/>
        <v>28.5</v>
      </c>
      <c r="L159" s="164">
        <f t="shared" si="81"/>
        <v>0.15039577836411611</v>
      </c>
      <c r="M159" s="159" t="s">
        <v>555</v>
      </c>
      <c r="N159" s="165">
        <v>43034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6">
        <v>51</v>
      </c>
      <c r="B160" s="167">
        <v>42471</v>
      </c>
      <c r="C160" s="167"/>
      <c r="D160" s="175" t="s">
        <v>654</v>
      </c>
      <c r="E160" s="170" t="s">
        <v>585</v>
      </c>
      <c r="F160" s="170">
        <v>36.5</v>
      </c>
      <c r="G160" s="171"/>
      <c r="H160" s="171">
        <v>15.85</v>
      </c>
      <c r="I160" s="171">
        <v>60</v>
      </c>
      <c r="J160" s="172" t="s">
        <v>655</v>
      </c>
      <c r="K160" s="173">
        <f t="shared" si="80"/>
        <v>-20.65</v>
      </c>
      <c r="L160" s="174">
        <f t="shared" si="81"/>
        <v>-0.5657534246575342</v>
      </c>
      <c r="M160" s="170" t="s">
        <v>567</v>
      </c>
      <c r="N160" s="178">
        <v>43627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52</v>
      </c>
      <c r="B161" s="157">
        <v>42472</v>
      </c>
      <c r="C161" s="157"/>
      <c r="D161" s="158" t="s">
        <v>656</v>
      </c>
      <c r="E161" s="159" t="s">
        <v>585</v>
      </c>
      <c r="F161" s="160">
        <v>93</v>
      </c>
      <c r="G161" s="159"/>
      <c r="H161" s="159">
        <v>149</v>
      </c>
      <c r="I161" s="161">
        <v>140</v>
      </c>
      <c r="J161" s="162" t="s">
        <v>657</v>
      </c>
      <c r="K161" s="163">
        <f t="shared" si="80"/>
        <v>56</v>
      </c>
      <c r="L161" s="164">
        <f t="shared" si="81"/>
        <v>0.60215053763440862</v>
      </c>
      <c r="M161" s="159" t="s">
        <v>555</v>
      </c>
      <c r="N161" s="165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53</v>
      </c>
      <c r="B162" s="157">
        <v>42472</v>
      </c>
      <c r="C162" s="157"/>
      <c r="D162" s="158" t="s">
        <v>658</v>
      </c>
      <c r="E162" s="159" t="s">
        <v>585</v>
      </c>
      <c r="F162" s="160">
        <v>130</v>
      </c>
      <c r="G162" s="159"/>
      <c r="H162" s="159">
        <v>150</v>
      </c>
      <c r="I162" s="161" t="s">
        <v>659</v>
      </c>
      <c r="J162" s="162" t="s">
        <v>643</v>
      </c>
      <c r="K162" s="163">
        <f t="shared" si="80"/>
        <v>20</v>
      </c>
      <c r="L162" s="164">
        <f t="shared" si="81"/>
        <v>0.15384615384615385</v>
      </c>
      <c r="M162" s="159" t="s">
        <v>555</v>
      </c>
      <c r="N162" s="165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54</v>
      </c>
      <c r="B163" s="157">
        <v>42473</v>
      </c>
      <c r="C163" s="157"/>
      <c r="D163" s="158" t="s">
        <v>660</v>
      </c>
      <c r="E163" s="159" t="s">
        <v>585</v>
      </c>
      <c r="F163" s="160">
        <v>196</v>
      </c>
      <c r="G163" s="159"/>
      <c r="H163" s="159">
        <v>299</v>
      </c>
      <c r="I163" s="161">
        <v>299</v>
      </c>
      <c r="J163" s="162" t="s">
        <v>643</v>
      </c>
      <c r="K163" s="163">
        <v>103</v>
      </c>
      <c r="L163" s="164">
        <v>0.52551020408163296</v>
      </c>
      <c r="M163" s="159" t="s">
        <v>555</v>
      </c>
      <c r="N163" s="165">
        <v>42620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55</v>
      </c>
      <c r="B164" s="157">
        <v>42473</v>
      </c>
      <c r="C164" s="157"/>
      <c r="D164" s="158" t="s">
        <v>661</v>
      </c>
      <c r="E164" s="159" t="s">
        <v>585</v>
      </c>
      <c r="F164" s="160">
        <v>88</v>
      </c>
      <c r="G164" s="159"/>
      <c r="H164" s="159">
        <v>103</v>
      </c>
      <c r="I164" s="161">
        <v>103</v>
      </c>
      <c r="J164" s="162" t="s">
        <v>643</v>
      </c>
      <c r="K164" s="163">
        <v>15</v>
      </c>
      <c r="L164" s="164">
        <v>0.170454545454545</v>
      </c>
      <c r="M164" s="159" t="s">
        <v>555</v>
      </c>
      <c r="N164" s="165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56</v>
      </c>
      <c r="B165" s="157">
        <v>42492</v>
      </c>
      <c r="C165" s="157"/>
      <c r="D165" s="158" t="s">
        <v>662</v>
      </c>
      <c r="E165" s="159" t="s">
        <v>585</v>
      </c>
      <c r="F165" s="160">
        <v>127.5</v>
      </c>
      <c r="G165" s="159"/>
      <c r="H165" s="159">
        <v>148</v>
      </c>
      <c r="I165" s="161" t="s">
        <v>663</v>
      </c>
      <c r="J165" s="162" t="s">
        <v>643</v>
      </c>
      <c r="K165" s="163">
        <f>H165-F165</f>
        <v>20.5</v>
      </c>
      <c r="L165" s="164">
        <f>K165/F165</f>
        <v>0.16078431372549021</v>
      </c>
      <c r="M165" s="159" t="s">
        <v>555</v>
      </c>
      <c r="N165" s="165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57</v>
      </c>
      <c r="B166" s="157">
        <v>42493</v>
      </c>
      <c r="C166" s="157"/>
      <c r="D166" s="158" t="s">
        <v>664</v>
      </c>
      <c r="E166" s="159" t="s">
        <v>585</v>
      </c>
      <c r="F166" s="160">
        <v>675</v>
      </c>
      <c r="G166" s="159"/>
      <c r="H166" s="159">
        <v>815</v>
      </c>
      <c r="I166" s="161" t="s">
        <v>665</v>
      </c>
      <c r="J166" s="162" t="s">
        <v>643</v>
      </c>
      <c r="K166" s="163">
        <f>H166-F166</f>
        <v>140</v>
      </c>
      <c r="L166" s="164">
        <f>K166/F166</f>
        <v>0.2074074074074074</v>
      </c>
      <c r="M166" s="159" t="s">
        <v>555</v>
      </c>
      <c r="N166" s="165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58</v>
      </c>
      <c r="B167" s="167">
        <v>42522</v>
      </c>
      <c r="C167" s="167"/>
      <c r="D167" s="168" t="s">
        <v>666</v>
      </c>
      <c r="E167" s="169" t="s">
        <v>585</v>
      </c>
      <c r="F167" s="170">
        <v>500</v>
      </c>
      <c r="G167" s="170"/>
      <c r="H167" s="171">
        <v>232.5</v>
      </c>
      <c r="I167" s="171" t="s">
        <v>667</v>
      </c>
      <c r="J167" s="172" t="s">
        <v>668</v>
      </c>
      <c r="K167" s="173">
        <f>H167-F167</f>
        <v>-267.5</v>
      </c>
      <c r="L167" s="174">
        <f>K167/F167</f>
        <v>-0.53500000000000003</v>
      </c>
      <c r="M167" s="170" t="s">
        <v>567</v>
      </c>
      <c r="N167" s="167">
        <v>43735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59</v>
      </c>
      <c r="B168" s="157">
        <v>42527</v>
      </c>
      <c r="C168" s="157"/>
      <c r="D168" s="158" t="s">
        <v>510</v>
      </c>
      <c r="E168" s="159" t="s">
        <v>585</v>
      </c>
      <c r="F168" s="160">
        <v>110</v>
      </c>
      <c r="G168" s="159"/>
      <c r="H168" s="159">
        <v>126.5</v>
      </c>
      <c r="I168" s="161">
        <v>125</v>
      </c>
      <c r="J168" s="162" t="s">
        <v>594</v>
      </c>
      <c r="K168" s="163">
        <f>H168-F168</f>
        <v>16.5</v>
      </c>
      <c r="L168" s="164">
        <f>K168/F168</f>
        <v>0.15</v>
      </c>
      <c r="M168" s="159" t="s">
        <v>555</v>
      </c>
      <c r="N168" s="165">
        <v>42552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60</v>
      </c>
      <c r="B169" s="157">
        <v>42538</v>
      </c>
      <c r="C169" s="157"/>
      <c r="D169" s="158" t="s">
        <v>669</v>
      </c>
      <c r="E169" s="159" t="s">
        <v>585</v>
      </c>
      <c r="F169" s="160">
        <v>44</v>
      </c>
      <c r="G169" s="159"/>
      <c r="H169" s="159">
        <v>69.5</v>
      </c>
      <c r="I169" s="161">
        <v>69.5</v>
      </c>
      <c r="J169" s="162" t="s">
        <v>670</v>
      </c>
      <c r="K169" s="163">
        <f>H169-F169</f>
        <v>25.5</v>
      </c>
      <c r="L169" s="164">
        <f>K169/F169</f>
        <v>0.57954545454545459</v>
      </c>
      <c r="M169" s="159" t="s">
        <v>555</v>
      </c>
      <c r="N169" s="165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61</v>
      </c>
      <c r="B170" s="157">
        <v>42549</v>
      </c>
      <c r="C170" s="157"/>
      <c r="D170" s="158" t="s">
        <v>671</v>
      </c>
      <c r="E170" s="159" t="s">
        <v>585</v>
      </c>
      <c r="F170" s="160">
        <v>262.5</v>
      </c>
      <c r="G170" s="159"/>
      <c r="H170" s="159">
        <v>340</v>
      </c>
      <c r="I170" s="161">
        <v>333</v>
      </c>
      <c r="J170" s="162" t="s">
        <v>672</v>
      </c>
      <c r="K170" s="163">
        <v>77.5</v>
      </c>
      <c r="L170" s="164">
        <v>0.29523809523809502</v>
      </c>
      <c r="M170" s="159" t="s">
        <v>555</v>
      </c>
      <c r="N170" s="165">
        <v>43017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62</v>
      </c>
      <c r="B171" s="157">
        <v>42549</v>
      </c>
      <c r="C171" s="157"/>
      <c r="D171" s="158" t="s">
        <v>673</v>
      </c>
      <c r="E171" s="159" t="s">
        <v>585</v>
      </c>
      <c r="F171" s="160">
        <v>840</v>
      </c>
      <c r="G171" s="159"/>
      <c r="H171" s="159">
        <v>1230</v>
      </c>
      <c r="I171" s="161">
        <v>1230</v>
      </c>
      <c r="J171" s="162" t="s">
        <v>643</v>
      </c>
      <c r="K171" s="163">
        <v>390</v>
      </c>
      <c r="L171" s="164">
        <v>0.46428571428571402</v>
      </c>
      <c r="M171" s="159" t="s">
        <v>555</v>
      </c>
      <c r="N171" s="165">
        <v>42649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63</v>
      </c>
      <c r="B172" s="180">
        <v>42556</v>
      </c>
      <c r="C172" s="180"/>
      <c r="D172" s="181" t="s">
        <v>674</v>
      </c>
      <c r="E172" s="182" t="s">
        <v>585</v>
      </c>
      <c r="F172" s="182">
        <v>395</v>
      </c>
      <c r="G172" s="183"/>
      <c r="H172" s="183">
        <f>(468.5+342.5)/2</f>
        <v>405.5</v>
      </c>
      <c r="I172" s="183">
        <v>510</v>
      </c>
      <c r="J172" s="184" t="s">
        <v>675</v>
      </c>
      <c r="K172" s="185">
        <f t="shared" ref="K172:K178" si="82">H172-F172</f>
        <v>10.5</v>
      </c>
      <c r="L172" s="186">
        <f t="shared" ref="L172:L178" si="83">K172/F172</f>
        <v>2.6582278481012658E-2</v>
      </c>
      <c r="M172" s="182" t="s">
        <v>676</v>
      </c>
      <c r="N172" s="180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64</v>
      </c>
      <c r="B173" s="167">
        <v>42584</v>
      </c>
      <c r="C173" s="167"/>
      <c r="D173" s="168" t="s">
        <v>677</v>
      </c>
      <c r="E173" s="169" t="s">
        <v>557</v>
      </c>
      <c r="F173" s="170">
        <f>169.5-12.8</f>
        <v>156.69999999999999</v>
      </c>
      <c r="G173" s="170"/>
      <c r="H173" s="171">
        <v>77</v>
      </c>
      <c r="I173" s="171" t="s">
        <v>678</v>
      </c>
      <c r="J173" s="172" t="s">
        <v>679</v>
      </c>
      <c r="K173" s="173">
        <f t="shared" si="82"/>
        <v>-79.699999999999989</v>
      </c>
      <c r="L173" s="174">
        <f t="shared" si="83"/>
        <v>-0.50861518825781749</v>
      </c>
      <c r="M173" s="170" t="s">
        <v>567</v>
      </c>
      <c r="N173" s="167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65</v>
      </c>
      <c r="B174" s="167">
        <v>42586</v>
      </c>
      <c r="C174" s="167"/>
      <c r="D174" s="168" t="s">
        <v>680</v>
      </c>
      <c r="E174" s="169" t="s">
        <v>585</v>
      </c>
      <c r="F174" s="170">
        <v>400</v>
      </c>
      <c r="G174" s="170"/>
      <c r="H174" s="171">
        <v>305</v>
      </c>
      <c r="I174" s="171">
        <v>475</v>
      </c>
      <c r="J174" s="172" t="s">
        <v>681</v>
      </c>
      <c r="K174" s="173">
        <f t="shared" si="82"/>
        <v>-95</v>
      </c>
      <c r="L174" s="174">
        <f t="shared" si="83"/>
        <v>-0.23749999999999999</v>
      </c>
      <c r="M174" s="170" t="s">
        <v>567</v>
      </c>
      <c r="N174" s="167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66</v>
      </c>
      <c r="B175" s="157">
        <v>42593</v>
      </c>
      <c r="C175" s="157"/>
      <c r="D175" s="158" t="s">
        <v>682</v>
      </c>
      <c r="E175" s="159" t="s">
        <v>585</v>
      </c>
      <c r="F175" s="160">
        <v>86.5</v>
      </c>
      <c r="G175" s="159"/>
      <c r="H175" s="159">
        <v>130</v>
      </c>
      <c r="I175" s="161">
        <v>130</v>
      </c>
      <c r="J175" s="162" t="s">
        <v>683</v>
      </c>
      <c r="K175" s="163">
        <f t="shared" si="82"/>
        <v>43.5</v>
      </c>
      <c r="L175" s="164">
        <f t="shared" si="83"/>
        <v>0.50289017341040465</v>
      </c>
      <c r="M175" s="159" t="s">
        <v>555</v>
      </c>
      <c r="N175" s="165">
        <v>43091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67</v>
      </c>
      <c r="B176" s="167">
        <v>42600</v>
      </c>
      <c r="C176" s="167"/>
      <c r="D176" s="168" t="s">
        <v>109</v>
      </c>
      <c r="E176" s="169" t="s">
        <v>585</v>
      </c>
      <c r="F176" s="170">
        <v>133.5</v>
      </c>
      <c r="G176" s="170"/>
      <c r="H176" s="171">
        <v>126.5</v>
      </c>
      <c r="I176" s="171">
        <v>178</v>
      </c>
      <c r="J176" s="172" t="s">
        <v>684</v>
      </c>
      <c r="K176" s="173">
        <f t="shared" si="82"/>
        <v>-7</v>
      </c>
      <c r="L176" s="174">
        <f t="shared" si="83"/>
        <v>-5.2434456928838954E-2</v>
      </c>
      <c r="M176" s="170" t="s">
        <v>567</v>
      </c>
      <c r="N176" s="167">
        <v>42615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68</v>
      </c>
      <c r="B177" s="157">
        <v>42613</v>
      </c>
      <c r="C177" s="157"/>
      <c r="D177" s="158" t="s">
        <v>685</v>
      </c>
      <c r="E177" s="159" t="s">
        <v>585</v>
      </c>
      <c r="F177" s="160">
        <v>560</v>
      </c>
      <c r="G177" s="159"/>
      <c r="H177" s="159">
        <v>725</v>
      </c>
      <c r="I177" s="161">
        <v>725</v>
      </c>
      <c r="J177" s="162" t="s">
        <v>587</v>
      </c>
      <c r="K177" s="163">
        <f t="shared" si="82"/>
        <v>165</v>
      </c>
      <c r="L177" s="164">
        <f t="shared" si="83"/>
        <v>0.29464285714285715</v>
      </c>
      <c r="M177" s="159" t="s">
        <v>555</v>
      </c>
      <c r="N177" s="165">
        <v>42456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69</v>
      </c>
      <c r="B178" s="157">
        <v>42614</v>
      </c>
      <c r="C178" s="157"/>
      <c r="D178" s="158" t="s">
        <v>686</v>
      </c>
      <c r="E178" s="159" t="s">
        <v>585</v>
      </c>
      <c r="F178" s="160">
        <v>160.5</v>
      </c>
      <c r="G178" s="159"/>
      <c r="H178" s="159">
        <v>210</v>
      </c>
      <c r="I178" s="161">
        <v>210</v>
      </c>
      <c r="J178" s="162" t="s">
        <v>587</v>
      </c>
      <c r="K178" s="163">
        <f t="shared" si="82"/>
        <v>49.5</v>
      </c>
      <c r="L178" s="164">
        <f t="shared" si="83"/>
        <v>0.30841121495327101</v>
      </c>
      <c r="M178" s="159" t="s">
        <v>555</v>
      </c>
      <c r="N178" s="165">
        <v>42871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70</v>
      </c>
      <c r="B179" s="157">
        <v>42646</v>
      </c>
      <c r="C179" s="157"/>
      <c r="D179" s="158" t="s">
        <v>385</v>
      </c>
      <c r="E179" s="159" t="s">
        <v>585</v>
      </c>
      <c r="F179" s="160">
        <v>430</v>
      </c>
      <c r="G179" s="159"/>
      <c r="H179" s="159">
        <v>596</v>
      </c>
      <c r="I179" s="161">
        <v>575</v>
      </c>
      <c r="J179" s="162" t="s">
        <v>687</v>
      </c>
      <c r="K179" s="163">
        <v>166</v>
      </c>
      <c r="L179" s="164">
        <v>0.38604651162790699</v>
      </c>
      <c r="M179" s="159" t="s">
        <v>555</v>
      </c>
      <c r="N179" s="165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71</v>
      </c>
      <c r="B180" s="157">
        <v>42657</v>
      </c>
      <c r="C180" s="157"/>
      <c r="D180" s="158" t="s">
        <v>688</v>
      </c>
      <c r="E180" s="159" t="s">
        <v>585</v>
      </c>
      <c r="F180" s="160">
        <v>280</v>
      </c>
      <c r="G180" s="159"/>
      <c r="H180" s="159">
        <v>345</v>
      </c>
      <c r="I180" s="161">
        <v>345</v>
      </c>
      <c r="J180" s="162" t="s">
        <v>587</v>
      </c>
      <c r="K180" s="163">
        <f t="shared" ref="K180:K185" si="84">H180-F180</f>
        <v>65</v>
      </c>
      <c r="L180" s="164">
        <f>K180/F180</f>
        <v>0.23214285714285715</v>
      </c>
      <c r="M180" s="159" t="s">
        <v>555</v>
      </c>
      <c r="N180" s="165">
        <v>42814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72</v>
      </c>
      <c r="B181" s="157">
        <v>42657</v>
      </c>
      <c r="C181" s="157"/>
      <c r="D181" s="158" t="s">
        <v>689</v>
      </c>
      <c r="E181" s="159" t="s">
        <v>585</v>
      </c>
      <c r="F181" s="160">
        <v>245</v>
      </c>
      <c r="G181" s="159"/>
      <c r="H181" s="159">
        <v>325.5</v>
      </c>
      <c r="I181" s="161">
        <v>330</v>
      </c>
      <c r="J181" s="162" t="s">
        <v>690</v>
      </c>
      <c r="K181" s="163">
        <f t="shared" si="84"/>
        <v>80.5</v>
      </c>
      <c r="L181" s="164">
        <f>K181/F181</f>
        <v>0.32857142857142857</v>
      </c>
      <c r="M181" s="159" t="s">
        <v>555</v>
      </c>
      <c r="N181" s="165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73</v>
      </c>
      <c r="B182" s="157">
        <v>42660</v>
      </c>
      <c r="C182" s="157"/>
      <c r="D182" s="158" t="s">
        <v>338</v>
      </c>
      <c r="E182" s="159" t="s">
        <v>585</v>
      </c>
      <c r="F182" s="160">
        <v>125</v>
      </c>
      <c r="G182" s="159"/>
      <c r="H182" s="159">
        <v>160</v>
      </c>
      <c r="I182" s="161">
        <v>160</v>
      </c>
      <c r="J182" s="162" t="s">
        <v>643</v>
      </c>
      <c r="K182" s="163">
        <f t="shared" si="84"/>
        <v>35</v>
      </c>
      <c r="L182" s="164">
        <v>0.28000000000000003</v>
      </c>
      <c r="M182" s="159" t="s">
        <v>555</v>
      </c>
      <c r="N182" s="165">
        <v>42803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74</v>
      </c>
      <c r="B183" s="157">
        <v>42660</v>
      </c>
      <c r="C183" s="157"/>
      <c r="D183" s="158" t="s">
        <v>444</v>
      </c>
      <c r="E183" s="159" t="s">
        <v>585</v>
      </c>
      <c r="F183" s="160">
        <v>114</v>
      </c>
      <c r="G183" s="159"/>
      <c r="H183" s="159">
        <v>145</v>
      </c>
      <c r="I183" s="161">
        <v>145</v>
      </c>
      <c r="J183" s="162" t="s">
        <v>643</v>
      </c>
      <c r="K183" s="163">
        <f t="shared" si="84"/>
        <v>31</v>
      </c>
      <c r="L183" s="164">
        <f>K183/F183</f>
        <v>0.27192982456140352</v>
      </c>
      <c r="M183" s="159" t="s">
        <v>555</v>
      </c>
      <c r="N183" s="165">
        <v>42859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75</v>
      </c>
      <c r="B184" s="157">
        <v>42660</v>
      </c>
      <c r="C184" s="157"/>
      <c r="D184" s="158" t="s">
        <v>691</v>
      </c>
      <c r="E184" s="159" t="s">
        <v>585</v>
      </c>
      <c r="F184" s="160">
        <v>212</v>
      </c>
      <c r="G184" s="159"/>
      <c r="H184" s="159">
        <v>280</v>
      </c>
      <c r="I184" s="161">
        <v>276</v>
      </c>
      <c r="J184" s="162" t="s">
        <v>692</v>
      </c>
      <c r="K184" s="163">
        <f t="shared" si="84"/>
        <v>68</v>
      </c>
      <c r="L184" s="164">
        <f>K184/F184</f>
        <v>0.32075471698113206</v>
      </c>
      <c r="M184" s="159" t="s">
        <v>555</v>
      </c>
      <c r="N184" s="165">
        <v>42858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76</v>
      </c>
      <c r="B185" s="157">
        <v>42678</v>
      </c>
      <c r="C185" s="157"/>
      <c r="D185" s="158" t="s">
        <v>434</v>
      </c>
      <c r="E185" s="159" t="s">
        <v>585</v>
      </c>
      <c r="F185" s="160">
        <v>155</v>
      </c>
      <c r="G185" s="159"/>
      <c r="H185" s="159">
        <v>210</v>
      </c>
      <c r="I185" s="161">
        <v>210</v>
      </c>
      <c r="J185" s="162" t="s">
        <v>693</v>
      </c>
      <c r="K185" s="163">
        <f t="shared" si="84"/>
        <v>55</v>
      </c>
      <c r="L185" s="164">
        <f>K185/F185</f>
        <v>0.35483870967741937</v>
      </c>
      <c r="M185" s="159" t="s">
        <v>555</v>
      </c>
      <c r="N185" s="165">
        <v>42944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77</v>
      </c>
      <c r="B186" s="167">
        <v>42710</v>
      </c>
      <c r="C186" s="167"/>
      <c r="D186" s="168" t="s">
        <v>694</v>
      </c>
      <c r="E186" s="169" t="s">
        <v>585</v>
      </c>
      <c r="F186" s="170">
        <v>150.5</v>
      </c>
      <c r="G186" s="170"/>
      <c r="H186" s="171">
        <v>72.5</v>
      </c>
      <c r="I186" s="171">
        <v>174</v>
      </c>
      <c r="J186" s="172" t="s">
        <v>695</v>
      </c>
      <c r="K186" s="173">
        <v>-78</v>
      </c>
      <c r="L186" s="174">
        <v>-0.51827242524916906</v>
      </c>
      <c r="M186" s="170" t="s">
        <v>567</v>
      </c>
      <c r="N186" s="167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78</v>
      </c>
      <c r="B187" s="157">
        <v>42712</v>
      </c>
      <c r="C187" s="157"/>
      <c r="D187" s="158" t="s">
        <v>696</v>
      </c>
      <c r="E187" s="159" t="s">
        <v>585</v>
      </c>
      <c r="F187" s="160">
        <v>380</v>
      </c>
      <c r="G187" s="159"/>
      <c r="H187" s="159">
        <v>478</v>
      </c>
      <c r="I187" s="161">
        <v>468</v>
      </c>
      <c r="J187" s="162" t="s">
        <v>643</v>
      </c>
      <c r="K187" s="163">
        <f>H187-F187</f>
        <v>98</v>
      </c>
      <c r="L187" s="164">
        <f>K187/F187</f>
        <v>0.25789473684210529</v>
      </c>
      <c r="M187" s="159" t="s">
        <v>555</v>
      </c>
      <c r="N187" s="165">
        <v>43025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79</v>
      </c>
      <c r="B188" s="157">
        <v>42734</v>
      </c>
      <c r="C188" s="157"/>
      <c r="D188" s="158" t="s">
        <v>108</v>
      </c>
      <c r="E188" s="159" t="s">
        <v>585</v>
      </c>
      <c r="F188" s="160">
        <v>305</v>
      </c>
      <c r="G188" s="159"/>
      <c r="H188" s="159">
        <v>375</v>
      </c>
      <c r="I188" s="161">
        <v>375</v>
      </c>
      <c r="J188" s="162" t="s">
        <v>643</v>
      </c>
      <c r="K188" s="163">
        <f>H188-F188</f>
        <v>70</v>
      </c>
      <c r="L188" s="164">
        <f>K188/F188</f>
        <v>0.22950819672131148</v>
      </c>
      <c r="M188" s="159" t="s">
        <v>555</v>
      </c>
      <c r="N188" s="165">
        <v>42768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80</v>
      </c>
      <c r="B189" s="157">
        <v>42739</v>
      </c>
      <c r="C189" s="157"/>
      <c r="D189" s="158" t="s">
        <v>94</v>
      </c>
      <c r="E189" s="159" t="s">
        <v>585</v>
      </c>
      <c r="F189" s="160">
        <v>99.5</v>
      </c>
      <c r="G189" s="159"/>
      <c r="H189" s="159">
        <v>158</v>
      </c>
      <c r="I189" s="161">
        <v>158</v>
      </c>
      <c r="J189" s="162" t="s">
        <v>643</v>
      </c>
      <c r="K189" s="163">
        <f>H189-F189</f>
        <v>58.5</v>
      </c>
      <c r="L189" s="164">
        <f>K189/F189</f>
        <v>0.5879396984924623</v>
      </c>
      <c r="M189" s="159" t="s">
        <v>555</v>
      </c>
      <c r="N189" s="165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81</v>
      </c>
      <c r="B190" s="157">
        <v>42739</v>
      </c>
      <c r="C190" s="157"/>
      <c r="D190" s="158" t="s">
        <v>94</v>
      </c>
      <c r="E190" s="159" t="s">
        <v>585</v>
      </c>
      <c r="F190" s="160">
        <v>99.5</v>
      </c>
      <c r="G190" s="159"/>
      <c r="H190" s="159">
        <v>158</v>
      </c>
      <c r="I190" s="161">
        <v>158</v>
      </c>
      <c r="J190" s="162" t="s">
        <v>643</v>
      </c>
      <c r="K190" s="163">
        <v>58.5</v>
      </c>
      <c r="L190" s="164">
        <v>0.58793969849246197</v>
      </c>
      <c r="M190" s="159" t="s">
        <v>555</v>
      </c>
      <c r="N190" s="165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82</v>
      </c>
      <c r="B191" s="157">
        <v>42786</v>
      </c>
      <c r="C191" s="157"/>
      <c r="D191" s="158" t="s">
        <v>184</v>
      </c>
      <c r="E191" s="159" t="s">
        <v>585</v>
      </c>
      <c r="F191" s="160">
        <v>140.5</v>
      </c>
      <c r="G191" s="159"/>
      <c r="H191" s="159">
        <v>220</v>
      </c>
      <c r="I191" s="161">
        <v>220</v>
      </c>
      <c r="J191" s="162" t="s">
        <v>643</v>
      </c>
      <c r="K191" s="163">
        <f>H191-F191</f>
        <v>79.5</v>
      </c>
      <c r="L191" s="164">
        <f>K191/F191</f>
        <v>0.5658362989323843</v>
      </c>
      <c r="M191" s="159" t="s">
        <v>555</v>
      </c>
      <c r="N191" s="165">
        <v>42864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83</v>
      </c>
      <c r="B192" s="157">
        <v>42786</v>
      </c>
      <c r="C192" s="157"/>
      <c r="D192" s="158" t="s">
        <v>697</v>
      </c>
      <c r="E192" s="159" t="s">
        <v>585</v>
      </c>
      <c r="F192" s="160">
        <v>202.5</v>
      </c>
      <c r="G192" s="159"/>
      <c r="H192" s="159">
        <v>234</v>
      </c>
      <c r="I192" s="161">
        <v>234</v>
      </c>
      <c r="J192" s="162" t="s">
        <v>643</v>
      </c>
      <c r="K192" s="163">
        <v>31.5</v>
      </c>
      <c r="L192" s="164">
        <v>0.155555555555556</v>
      </c>
      <c r="M192" s="159" t="s">
        <v>555</v>
      </c>
      <c r="N192" s="165">
        <v>42836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84</v>
      </c>
      <c r="B193" s="157">
        <v>42818</v>
      </c>
      <c r="C193" s="157"/>
      <c r="D193" s="158" t="s">
        <v>698</v>
      </c>
      <c r="E193" s="159" t="s">
        <v>585</v>
      </c>
      <c r="F193" s="160">
        <v>300.5</v>
      </c>
      <c r="G193" s="159"/>
      <c r="H193" s="159">
        <v>417.5</v>
      </c>
      <c r="I193" s="161">
        <v>420</v>
      </c>
      <c r="J193" s="162" t="s">
        <v>699</v>
      </c>
      <c r="K193" s="163">
        <f>H193-F193</f>
        <v>117</v>
      </c>
      <c r="L193" s="164">
        <f>K193/F193</f>
        <v>0.38935108153078202</v>
      </c>
      <c r="M193" s="159" t="s">
        <v>555</v>
      </c>
      <c r="N193" s="165">
        <v>43070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85</v>
      </c>
      <c r="B194" s="157">
        <v>42818</v>
      </c>
      <c r="C194" s="157"/>
      <c r="D194" s="158" t="s">
        <v>673</v>
      </c>
      <c r="E194" s="159" t="s">
        <v>585</v>
      </c>
      <c r="F194" s="160">
        <v>850</v>
      </c>
      <c r="G194" s="159"/>
      <c r="H194" s="159">
        <v>1042.5</v>
      </c>
      <c r="I194" s="161">
        <v>1023</v>
      </c>
      <c r="J194" s="162" t="s">
        <v>700</v>
      </c>
      <c r="K194" s="163">
        <v>192.5</v>
      </c>
      <c r="L194" s="164">
        <v>0.22647058823529401</v>
      </c>
      <c r="M194" s="159" t="s">
        <v>555</v>
      </c>
      <c r="N194" s="165">
        <v>42830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86</v>
      </c>
      <c r="B195" s="157">
        <v>42830</v>
      </c>
      <c r="C195" s="157"/>
      <c r="D195" s="158" t="s">
        <v>463</v>
      </c>
      <c r="E195" s="159" t="s">
        <v>585</v>
      </c>
      <c r="F195" s="160">
        <v>785</v>
      </c>
      <c r="G195" s="159"/>
      <c r="H195" s="159">
        <v>930</v>
      </c>
      <c r="I195" s="161">
        <v>920</v>
      </c>
      <c r="J195" s="162" t="s">
        <v>701</v>
      </c>
      <c r="K195" s="163">
        <f>H195-F195</f>
        <v>145</v>
      </c>
      <c r="L195" s="164">
        <f>K195/F195</f>
        <v>0.18471337579617833</v>
      </c>
      <c r="M195" s="159" t="s">
        <v>555</v>
      </c>
      <c r="N195" s="165">
        <v>42976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87</v>
      </c>
      <c r="B196" s="167">
        <v>42831</v>
      </c>
      <c r="C196" s="167"/>
      <c r="D196" s="168" t="s">
        <v>702</v>
      </c>
      <c r="E196" s="169" t="s">
        <v>585</v>
      </c>
      <c r="F196" s="170">
        <v>40</v>
      </c>
      <c r="G196" s="170"/>
      <c r="H196" s="171">
        <v>13.1</v>
      </c>
      <c r="I196" s="171">
        <v>60</v>
      </c>
      <c r="J196" s="172" t="s">
        <v>703</v>
      </c>
      <c r="K196" s="173">
        <v>-26.9</v>
      </c>
      <c r="L196" s="174">
        <v>-0.67249999999999999</v>
      </c>
      <c r="M196" s="170" t="s">
        <v>567</v>
      </c>
      <c r="N196" s="167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88</v>
      </c>
      <c r="B197" s="157">
        <v>42837</v>
      </c>
      <c r="C197" s="157"/>
      <c r="D197" s="158" t="s">
        <v>93</v>
      </c>
      <c r="E197" s="159" t="s">
        <v>585</v>
      </c>
      <c r="F197" s="160">
        <v>289.5</v>
      </c>
      <c r="G197" s="159"/>
      <c r="H197" s="159">
        <v>354</v>
      </c>
      <c r="I197" s="161">
        <v>360</v>
      </c>
      <c r="J197" s="162" t="s">
        <v>704</v>
      </c>
      <c r="K197" s="163">
        <f t="shared" ref="K197:K205" si="85">H197-F197</f>
        <v>64.5</v>
      </c>
      <c r="L197" s="164">
        <f t="shared" ref="L197:L205" si="86">K197/F197</f>
        <v>0.22279792746113988</v>
      </c>
      <c r="M197" s="159" t="s">
        <v>555</v>
      </c>
      <c r="N197" s="165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89</v>
      </c>
      <c r="B198" s="157">
        <v>42845</v>
      </c>
      <c r="C198" s="157"/>
      <c r="D198" s="158" t="s">
        <v>410</v>
      </c>
      <c r="E198" s="159" t="s">
        <v>585</v>
      </c>
      <c r="F198" s="160">
        <v>700</v>
      </c>
      <c r="G198" s="159"/>
      <c r="H198" s="159">
        <v>840</v>
      </c>
      <c r="I198" s="161">
        <v>840</v>
      </c>
      <c r="J198" s="162" t="s">
        <v>705</v>
      </c>
      <c r="K198" s="163">
        <f t="shared" si="85"/>
        <v>140</v>
      </c>
      <c r="L198" s="164">
        <f t="shared" si="86"/>
        <v>0.2</v>
      </c>
      <c r="M198" s="159" t="s">
        <v>555</v>
      </c>
      <c r="N198" s="165">
        <v>42893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90</v>
      </c>
      <c r="B199" s="157">
        <v>42887</v>
      </c>
      <c r="C199" s="157"/>
      <c r="D199" s="158" t="s">
        <v>706</v>
      </c>
      <c r="E199" s="159" t="s">
        <v>585</v>
      </c>
      <c r="F199" s="160">
        <v>130</v>
      </c>
      <c r="G199" s="159"/>
      <c r="H199" s="159">
        <v>144.25</v>
      </c>
      <c r="I199" s="161">
        <v>170</v>
      </c>
      <c r="J199" s="162" t="s">
        <v>707</v>
      </c>
      <c r="K199" s="163">
        <f t="shared" si="85"/>
        <v>14.25</v>
      </c>
      <c r="L199" s="164">
        <f t="shared" si="86"/>
        <v>0.10961538461538461</v>
      </c>
      <c r="M199" s="159" t="s">
        <v>555</v>
      </c>
      <c r="N199" s="165">
        <v>43675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91</v>
      </c>
      <c r="B200" s="157">
        <v>42901</v>
      </c>
      <c r="C200" s="157"/>
      <c r="D200" s="158" t="s">
        <v>708</v>
      </c>
      <c r="E200" s="159" t="s">
        <v>585</v>
      </c>
      <c r="F200" s="160">
        <v>214.5</v>
      </c>
      <c r="G200" s="159"/>
      <c r="H200" s="159">
        <v>262</v>
      </c>
      <c r="I200" s="161">
        <v>262</v>
      </c>
      <c r="J200" s="162" t="s">
        <v>709</v>
      </c>
      <c r="K200" s="163">
        <f t="shared" si="85"/>
        <v>47.5</v>
      </c>
      <c r="L200" s="164">
        <f t="shared" si="86"/>
        <v>0.22144522144522144</v>
      </c>
      <c r="M200" s="159" t="s">
        <v>555</v>
      </c>
      <c r="N200" s="165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92</v>
      </c>
      <c r="B201" s="188">
        <v>42933</v>
      </c>
      <c r="C201" s="188"/>
      <c r="D201" s="189" t="s">
        <v>710</v>
      </c>
      <c r="E201" s="190" t="s">
        <v>585</v>
      </c>
      <c r="F201" s="191">
        <v>370</v>
      </c>
      <c r="G201" s="190"/>
      <c r="H201" s="190">
        <v>447.5</v>
      </c>
      <c r="I201" s="192">
        <v>450</v>
      </c>
      <c r="J201" s="193" t="s">
        <v>643</v>
      </c>
      <c r="K201" s="163">
        <f t="shared" si="85"/>
        <v>77.5</v>
      </c>
      <c r="L201" s="194">
        <f t="shared" si="86"/>
        <v>0.20945945945945946</v>
      </c>
      <c r="M201" s="190" t="s">
        <v>555</v>
      </c>
      <c r="N201" s="195">
        <v>43035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93</v>
      </c>
      <c r="B202" s="188">
        <v>42943</v>
      </c>
      <c r="C202" s="188"/>
      <c r="D202" s="189" t="s">
        <v>182</v>
      </c>
      <c r="E202" s="190" t="s">
        <v>585</v>
      </c>
      <c r="F202" s="191">
        <v>657.5</v>
      </c>
      <c r="G202" s="190"/>
      <c r="H202" s="190">
        <v>825</v>
      </c>
      <c r="I202" s="192">
        <v>820</v>
      </c>
      <c r="J202" s="193" t="s">
        <v>643</v>
      </c>
      <c r="K202" s="163">
        <f t="shared" si="85"/>
        <v>167.5</v>
      </c>
      <c r="L202" s="194">
        <f t="shared" si="86"/>
        <v>0.25475285171102663</v>
      </c>
      <c r="M202" s="190" t="s">
        <v>555</v>
      </c>
      <c r="N202" s="195">
        <v>43090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94</v>
      </c>
      <c r="B203" s="157">
        <v>42964</v>
      </c>
      <c r="C203" s="157"/>
      <c r="D203" s="158" t="s">
        <v>353</v>
      </c>
      <c r="E203" s="159" t="s">
        <v>585</v>
      </c>
      <c r="F203" s="160">
        <v>605</v>
      </c>
      <c r="G203" s="159"/>
      <c r="H203" s="159">
        <v>750</v>
      </c>
      <c r="I203" s="161">
        <v>750</v>
      </c>
      <c r="J203" s="162" t="s">
        <v>701</v>
      </c>
      <c r="K203" s="163">
        <f t="shared" si="85"/>
        <v>145</v>
      </c>
      <c r="L203" s="164">
        <f t="shared" si="86"/>
        <v>0.23966942148760331</v>
      </c>
      <c r="M203" s="159" t="s">
        <v>555</v>
      </c>
      <c r="N203" s="165">
        <v>43027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95</v>
      </c>
      <c r="B204" s="167">
        <v>42979</v>
      </c>
      <c r="C204" s="167"/>
      <c r="D204" s="175" t="s">
        <v>711</v>
      </c>
      <c r="E204" s="170" t="s">
        <v>585</v>
      </c>
      <c r="F204" s="170">
        <v>255</v>
      </c>
      <c r="G204" s="171"/>
      <c r="H204" s="171">
        <v>217.25</v>
      </c>
      <c r="I204" s="171">
        <v>320</v>
      </c>
      <c r="J204" s="172" t="s">
        <v>712</v>
      </c>
      <c r="K204" s="173">
        <f t="shared" si="85"/>
        <v>-37.75</v>
      </c>
      <c r="L204" s="176">
        <f t="shared" si="86"/>
        <v>-0.14803921568627451</v>
      </c>
      <c r="M204" s="170" t="s">
        <v>567</v>
      </c>
      <c r="N204" s="167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96</v>
      </c>
      <c r="B205" s="157">
        <v>42997</v>
      </c>
      <c r="C205" s="157"/>
      <c r="D205" s="158" t="s">
        <v>713</v>
      </c>
      <c r="E205" s="159" t="s">
        <v>585</v>
      </c>
      <c r="F205" s="160">
        <v>215</v>
      </c>
      <c r="G205" s="159"/>
      <c r="H205" s="159">
        <v>258</v>
      </c>
      <c r="I205" s="161">
        <v>258</v>
      </c>
      <c r="J205" s="162" t="s">
        <v>643</v>
      </c>
      <c r="K205" s="163">
        <f t="shared" si="85"/>
        <v>43</v>
      </c>
      <c r="L205" s="164">
        <f t="shared" si="86"/>
        <v>0.2</v>
      </c>
      <c r="M205" s="159" t="s">
        <v>555</v>
      </c>
      <c r="N205" s="165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97</v>
      </c>
      <c r="B206" s="157">
        <v>42997</v>
      </c>
      <c r="C206" s="157"/>
      <c r="D206" s="158" t="s">
        <v>713</v>
      </c>
      <c r="E206" s="159" t="s">
        <v>585</v>
      </c>
      <c r="F206" s="160">
        <v>215</v>
      </c>
      <c r="G206" s="159"/>
      <c r="H206" s="159">
        <v>258</v>
      </c>
      <c r="I206" s="161">
        <v>258</v>
      </c>
      <c r="J206" s="193" t="s">
        <v>643</v>
      </c>
      <c r="K206" s="163">
        <v>43</v>
      </c>
      <c r="L206" s="164">
        <v>0.2</v>
      </c>
      <c r="M206" s="159" t="s">
        <v>555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98</v>
      </c>
      <c r="B207" s="188">
        <v>42998</v>
      </c>
      <c r="C207" s="188"/>
      <c r="D207" s="189" t="s">
        <v>714</v>
      </c>
      <c r="E207" s="190" t="s">
        <v>585</v>
      </c>
      <c r="F207" s="160">
        <v>75</v>
      </c>
      <c r="G207" s="190"/>
      <c r="H207" s="190">
        <v>90</v>
      </c>
      <c r="I207" s="192">
        <v>90</v>
      </c>
      <c r="J207" s="162" t="s">
        <v>715</v>
      </c>
      <c r="K207" s="163">
        <f t="shared" ref="K207:K212" si="87">H207-F207</f>
        <v>15</v>
      </c>
      <c r="L207" s="164">
        <f t="shared" ref="L207:L212" si="88">K207/F207</f>
        <v>0.2</v>
      </c>
      <c r="M207" s="159" t="s">
        <v>555</v>
      </c>
      <c r="N207" s="165">
        <v>43019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99</v>
      </c>
      <c r="B208" s="188">
        <v>43011</v>
      </c>
      <c r="C208" s="188"/>
      <c r="D208" s="189" t="s">
        <v>569</v>
      </c>
      <c r="E208" s="190" t="s">
        <v>585</v>
      </c>
      <c r="F208" s="191">
        <v>315</v>
      </c>
      <c r="G208" s="190"/>
      <c r="H208" s="190">
        <v>392</v>
      </c>
      <c r="I208" s="192">
        <v>384</v>
      </c>
      <c r="J208" s="193" t="s">
        <v>716</v>
      </c>
      <c r="K208" s="163">
        <f t="shared" si="87"/>
        <v>77</v>
      </c>
      <c r="L208" s="194">
        <f t="shared" si="88"/>
        <v>0.24444444444444444</v>
      </c>
      <c r="M208" s="190" t="s">
        <v>555</v>
      </c>
      <c r="N208" s="195">
        <v>43017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100</v>
      </c>
      <c r="B209" s="188">
        <v>43013</v>
      </c>
      <c r="C209" s="188"/>
      <c r="D209" s="189" t="s">
        <v>439</v>
      </c>
      <c r="E209" s="190" t="s">
        <v>585</v>
      </c>
      <c r="F209" s="191">
        <v>145</v>
      </c>
      <c r="G209" s="190"/>
      <c r="H209" s="190">
        <v>179</v>
      </c>
      <c r="I209" s="192">
        <v>180</v>
      </c>
      <c r="J209" s="193" t="s">
        <v>717</v>
      </c>
      <c r="K209" s="163">
        <f t="shared" si="87"/>
        <v>34</v>
      </c>
      <c r="L209" s="194">
        <f t="shared" si="88"/>
        <v>0.23448275862068965</v>
      </c>
      <c r="M209" s="190" t="s">
        <v>555</v>
      </c>
      <c r="N209" s="195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101</v>
      </c>
      <c r="B210" s="188">
        <v>43014</v>
      </c>
      <c r="C210" s="188"/>
      <c r="D210" s="189" t="s">
        <v>328</v>
      </c>
      <c r="E210" s="190" t="s">
        <v>585</v>
      </c>
      <c r="F210" s="191">
        <v>256</v>
      </c>
      <c r="G210" s="190"/>
      <c r="H210" s="190">
        <v>323</v>
      </c>
      <c r="I210" s="192">
        <v>320</v>
      </c>
      <c r="J210" s="193" t="s">
        <v>643</v>
      </c>
      <c r="K210" s="163">
        <f t="shared" si="87"/>
        <v>67</v>
      </c>
      <c r="L210" s="194">
        <f t="shared" si="88"/>
        <v>0.26171875</v>
      </c>
      <c r="M210" s="190" t="s">
        <v>555</v>
      </c>
      <c r="N210" s="195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102</v>
      </c>
      <c r="B211" s="188">
        <v>43017</v>
      </c>
      <c r="C211" s="188"/>
      <c r="D211" s="189" t="s">
        <v>343</v>
      </c>
      <c r="E211" s="190" t="s">
        <v>585</v>
      </c>
      <c r="F211" s="191">
        <v>137.5</v>
      </c>
      <c r="G211" s="190"/>
      <c r="H211" s="190">
        <v>184</v>
      </c>
      <c r="I211" s="192">
        <v>183</v>
      </c>
      <c r="J211" s="193" t="s">
        <v>718</v>
      </c>
      <c r="K211" s="163">
        <f t="shared" si="87"/>
        <v>46.5</v>
      </c>
      <c r="L211" s="194">
        <f t="shared" si="88"/>
        <v>0.33818181818181819</v>
      </c>
      <c r="M211" s="190" t="s">
        <v>555</v>
      </c>
      <c r="N211" s="195">
        <v>43108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103</v>
      </c>
      <c r="B212" s="188">
        <v>43018</v>
      </c>
      <c r="C212" s="188"/>
      <c r="D212" s="189" t="s">
        <v>719</v>
      </c>
      <c r="E212" s="190" t="s">
        <v>585</v>
      </c>
      <c r="F212" s="191">
        <v>125.5</v>
      </c>
      <c r="G212" s="190"/>
      <c r="H212" s="190">
        <v>158</v>
      </c>
      <c r="I212" s="192">
        <v>155</v>
      </c>
      <c r="J212" s="193" t="s">
        <v>720</v>
      </c>
      <c r="K212" s="163">
        <f t="shared" si="87"/>
        <v>32.5</v>
      </c>
      <c r="L212" s="194">
        <f t="shared" si="88"/>
        <v>0.25896414342629481</v>
      </c>
      <c r="M212" s="190" t="s">
        <v>555</v>
      </c>
      <c r="N212" s="195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104</v>
      </c>
      <c r="B213" s="188">
        <v>43018</v>
      </c>
      <c r="C213" s="188"/>
      <c r="D213" s="189" t="s">
        <v>721</v>
      </c>
      <c r="E213" s="190" t="s">
        <v>585</v>
      </c>
      <c r="F213" s="191">
        <v>895</v>
      </c>
      <c r="G213" s="190"/>
      <c r="H213" s="190">
        <v>1122.5</v>
      </c>
      <c r="I213" s="192">
        <v>1078</v>
      </c>
      <c r="J213" s="193" t="s">
        <v>722</v>
      </c>
      <c r="K213" s="163">
        <v>227.5</v>
      </c>
      <c r="L213" s="194">
        <v>0.25418994413407803</v>
      </c>
      <c r="M213" s="190" t="s">
        <v>555</v>
      </c>
      <c r="N213" s="195">
        <v>43117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105</v>
      </c>
      <c r="B214" s="188">
        <v>43020</v>
      </c>
      <c r="C214" s="188"/>
      <c r="D214" s="189" t="s">
        <v>337</v>
      </c>
      <c r="E214" s="190" t="s">
        <v>585</v>
      </c>
      <c r="F214" s="191">
        <v>525</v>
      </c>
      <c r="G214" s="190"/>
      <c r="H214" s="190">
        <v>629</v>
      </c>
      <c r="I214" s="192">
        <v>629</v>
      </c>
      <c r="J214" s="193" t="s">
        <v>643</v>
      </c>
      <c r="K214" s="163">
        <v>104</v>
      </c>
      <c r="L214" s="194">
        <v>0.19809523809523799</v>
      </c>
      <c r="M214" s="190" t="s">
        <v>555</v>
      </c>
      <c r="N214" s="195">
        <v>43119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106</v>
      </c>
      <c r="B215" s="188">
        <v>43046</v>
      </c>
      <c r="C215" s="188"/>
      <c r="D215" s="189" t="s">
        <v>376</v>
      </c>
      <c r="E215" s="190" t="s">
        <v>585</v>
      </c>
      <c r="F215" s="191">
        <v>740</v>
      </c>
      <c r="G215" s="190"/>
      <c r="H215" s="190">
        <v>892.5</v>
      </c>
      <c r="I215" s="192">
        <v>900</v>
      </c>
      <c r="J215" s="193" t="s">
        <v>723</v>
      </c>
      <c r="K215" s="163">
        <f>H215-F215</f>
        <v>152.5</v>
      </c>
      <c r="L215" s="194">
        <f>K215/F215</f>
        <v>0.20608108108108109</v>
      </c>
      <c r="M215" s="190" t="s">
        <v>555</v>
      </c>
      <c r="N215" s="195">
        <v>43052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107</v>
      </c>
      <c r="B216" s="157">
        <v>43073</v>
      </c>
      <c r="C216" s="157"/>
      <c r="D216" s="158" t="s">
        <v>724</v>
      </c>
      <c r="E216" s="159" t="s">
        <v>585</v>
      </c>
      <c r="F216" s="160">
        <v>118.5</v>
      </c>
      <c r="G216" s="159"/>
      <c r="H216" s="159">
        <v>143.5</v>
      </c>
      <c r="I216" s="161">
        <v>145</v>
      </c>
      <c r="J216" s="162" t="s">
        <v>576</v>
      </c>
      <c r="K216" s="163">
        <f>H216-F216</f>
        <v>25</v>
      </c>
      <c r="L216" s="164">
        <f>K216/F216</f>
        <v>0.2109704641350211</v>
      </c>
      <c r="M216" s="159" t="s">
        <v>555</v>
      </c>
      <c r="N216" s="165">
        <v>43097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108</v>
      </c>
      <c r="B217" s="167">
        <v>43090</v>
      </c>
      <c r="C217" s="167"/>
      <c r="D217" s="168" t="s">
        <v>415</v>
      </c>
      <c r="E217" s="169" t="s">
        <v>585</v>
      </c>
      <c r="F217" s="170">
        <v>715</v>
      </c>
      <c r="G217" s="170"/>
      <c r="H217" s="171">
        <v>500</v>
      </c>
      <c r="I217" s="171">
        <v>872</v>
      </c>
      <c r="J217" s="172" t="s">
        <v>725</v>
      </c>
      <c r="K217" s="173">
        <f>H217-F217</f>
        <v>-215</v>
      </c>
      <c r="L217" s="174">
        <f>K217/F217</f>
        <v>-0.30069930069930068</v>
      </c>
      <c r="M217" s="170" t="s">
        <v>567</v>
      </c>
      <c r="N217" s="167">
        <v>43670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109</v>
      </c>
      <c r="B218" s="157">
        <v>43098</v>
      </c>
      <c r="C218" s="157"/>
      <c r="D218" s="158" t="s">
        <v>569</v>
      </c>
      <c r="E218" s="159" t="s">
        <v>585</v>
      </c>
      <c r="F218" s="160">
        <v>435</v>
      </c>
      <c r="G218" s="159"/>
      <c r="H218" s="159">
        <v>542.5</v>
      </c>
      <c r="I218" s="161">
        <v>539</v>
      </c>
      <c r="J218" s="162" t="s">
        <v>643</v>
      </c>
      <c r="K218" s="163">
        <v>107.5</v>
      </c>
      <c r="L218" s="164">
        <v>0.247126436781609</v>
      </c>
      <c r="M218" s="159" t="s">
        <v>555</v>
      </c>
      <c r="N218" s="165">
        <v>43206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110</v>
      </c>
      <c r="B219" s="157">
        <v>43098</v>
      </c>
      <c r="C219" s="157"/>
      <c r="D219" s="158" t="s">
        <v>527</v>
      </c>
      <c r="E219" s="159" t="s">
        <v>585</v>
      </c>
      <c r="F219" s="160">
        <v>885</v>
      </c>
      <c r="G219" s="159"/>
      <c r="H219" s="159">
        <v>1090</v>
      </c>
      <c r="I219" s="161">
        <v>1084</v>
      </c>
      <c r="J219" s="162" t="s">
        <v>643</v>
      </c>
      <c r="K219" s="163">
        <v>205</v>
      </c>
      <c r="L219" s="164">
        <v>0.23163841807909599</v>
      </c>
      <c r="M219" s="159" t="s">
        <v>555</v>
      </c>
      <c r="N219" s="165">
        <v>43213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6">
        <v>111</v>
      </c>
      <c r="B220" s="197">
        <v>43192</v>
      </c>
      <c r="C220" s="197"/>
      <c r="D220" s="175" t="s">
        <v>726</v>
      </c>
      <c r="E220" s="170" t="s">
        <v>585</v>
      </c>
      <c r="F220" s="198">
        <v>478.5</v>
      </c>
      <c r="G220" s="170"/>
      <c r="H220" s="170">
        <v>442</v>
      </c>
      <c r="I220" s="171">
        <v>613</v>
      </c>
      <c r="J220" s="172" t="s">
        <v>727</v>
      </c>
      <c r="K220" s="173">
        <f>H220-F220</f>
        <v>-36.5</v>
      </c>
      <c r="L220" s="174">
        <f>K220/F220</f>
        <v>-7.6280041797283177E-2</v>
      </c>
      <c r="M220" s="170" t="s">
        <v>567</v>
      </c>
      <c r="N220" s="167">
        <v>43762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6">
        <v>112</v>
      </c>
      <c r="B221" s="167">
        <v>43194</v>
      </c>
      <c r="C221" s="167"/>
      <c r="D221" s="168" t="s">
        <v>728</v>
      </c>
      <c r="E221" s="169" t="s">
        <v>585</v>
      </c>
      <c r="F221" s="170">
        <f>141.5-7.3</f>
        <v>134.19999999999999</v>
      </c>
      <c r="G221" s="170"/>
      <c r="H221" s="171">
        <v>77</v>
      </c>
      <c r="I221" s="171">
        <v>180</v>
      </c>
      <c r="J221" s="172" t="s">
        <v>729</v>
      </c>
      <c r="K221" s="173">
        <f>H221-F221</f>
        <v>-57.199999999999989</v>
      </c>
      <c r="L221" s="174">
        <f>K221/F221</f>
        <v>-0.42622950819672129</v>
      </c>
      <c r="M221" s="170" t="s">
        <v>567</v>
      </c>
      <c r="N221" s="167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113</v>
      </c>
      <c r="B222" s="167">
        <v>43209</v>
      </c>
      <c r="C222" s="167"/>
      <c r="D222" s="168" t="s">
        <v>730</v>
      </c>
      <c r="E222" s="169" t="s">
        <v>585</v>
      </c>
      <c r="F222" s="170">
        <v>430</v>
      </c>
      <c r="G222" s="170"/>
      <c r="H222" s="171">
        <v>220</v>
      </c>
      <c r="I222" s="171">
        <v>537</v>
      </c>
      <c r="J222" s="172" t="s">
        <v>731</v>
      </c>
      <c r="K222" s="173">
        <f>H222-F222</f>
        <v>-210</v>
      </c>
      <c r="L222" s="174">
        <f>K222/F222</f>
        <v>-0.48837209302325579</v>
      </c>
      <c r="M222" s="170" t="s">
        <v>567</v>
      </c>
      <c r="N222" s="167">
        <v>43252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114</v>
      </c>
      <c r="B223" s="188">
        <v>43220</v>
      </c>
      <c r="C223" s="188"/>
      <c r="D223" s="189" t="s">
        <v>377</v>
      </c>
      <c r="E223" s="190" t="s">
        <v>585</v>
      </c>
      <c r="F223" s="190">
        <v>153.5</v>
      </c>
      <c r="G223" s="190"/>
      <c r="H223" s="190">
        <v>196</v>
      </c>
      <c r="I223" s="192">
        <v>196</v>
      </c>
      <c r="J223" s="162" t="s">
        <v>732</v>
      </c>
      <c r="K223" s="163">
        <f>H223-F223</f>
        <v>42.5</v>
      </c>
      <c r="L223" s="164">
        <f>K223/F223</f>
        <v>0.27687296416938112</v>
      </c>
      <c r="M223" s="159" t="s">
        <v>555</v>
      </c>
      <c r="N223" s="165">
        <v>43605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6">
        <v>115</v>
      </c>
      <c r="B224" s="167">
        <v>43306</v>
      </c>
      <c r="C224" s="167"/>
      <c r="D224" s="168" t="s">
        <v>702</v>
      </c>
      <c r="E224" s="169" t="s">
        <v>585</v>
      </c>
      <c r="F224" s="170">
        <v>27.5</v>
      </c>
      <c r="G224" s="170"/>
      <c r="H224" s="171">
        <v>13.1</v>
      </c>
      <c r="I224" s="171">
        <v>60</v>
      </c>
      <c r="J224" s="172" t="s">
        <v>733</v>
      </c>
      <c r="K224" s="173">
        <v>-14.4</v>
      </c>
      <c r="L224" s="174">
        <v>-0.52363636363636401</v>
      </c>
      <c r="M224" s="170" t="s">
        <v>567</v>
      </c>
      <c r="N224" s="167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6">
        <v>116</v>
      </c>
      <c r="B225" s="197">
        <v>43318</v>
      </c>
      <c r="C225" s="197"/>
      <c r="D225" s="175" t="s">
        <v>734</v>
      </c>
      <c r="E225" s="170" t="s">
        <v>585</v>
      </c>
      <c r="F225" s="170">
        <v>148.5</v>
      </c>
      <c r="G225" s="170"/>
      <c r="H225" s="170">
        <v>102</v>
      </c>
      <c r="I225" s="171">
        <v>182</v>
      </c>
      <c r="J225" s="172" t="s">
        <v>735</v>
      </c>
      <c r="K225" s="173">
        <f>H225-F225</f>
        <v>-46.5</v>
      </c>
      <c r="L225" s="174">
        <f>K225/F225</f>
        <v>-0.31313131313131315</v>
      </c>
      <c r="M225" s="170" t="s">
        <v>567</v>
      </c>
      <c r="N225" s="167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117</v>
      </c>
      <c r="B226" s="157">
        <v>43335</v>
      </c>
      <c r="C226" s="157"/>
      <c r="D226" s="158" t="s">
        <v>736</v>
      </c>
      <c r="E226" s="159" t="s">
        <v>585</v>
      </c>
      <c r="F226" s="190">
        <v>285</v>
      </c>
      <c r="G226" s="159"/>
      <c r="H226" s="159">
        <v>355</v>
      </c>
      <c r="I226" s="161">
        <v>364</v>
      </c>
      <c r="J226" s="162" t="s">
        <v>737</v>
      </c>
      <c r="K226" s="163">
        <v>70</v>
      </c>
      <c r="L226" s="164">
        <v>0.24561403508771901</v>
      </c>
      <c r="M226" s="159" t="s">
        <v>555</v>
      </c>
      <c r="N226" s="165">
        <v>43455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118</v>
      </c>
      <c r="B227" s="157">
        <v>43341</v>
      </c>
      <c r="C227" s="157"/>
      <c r="D227" s="158" t="s">
        <v>365</v>
      </c>
      <c r="E227" s="159" t="s">
        <v>585</v>
      </c>
      <c r="F227" s="190">
        <v>525</v>
      </c>
      <c r="G227" s="159"/>
      <c r="H227" s="159">
        <v>585</v>
      </c>
      <c r="I227" s="161">
        <v>635</v>
      </c>
      <c r="J227" s="162" t="s">
        <v>738</v>
      </c>
      <c r="K227" s="163">
        <f t="shared" ref="K227:K244" si="89">H227-F227</f>
        <v>60</v>
      </c>
      <c r="L227" s="164">
        <f t="shared" ref="L227:L244" si="90">K227/F227</f>
        <v>0.11428571428571428</v>
      </c>
      <c r="M227" s="159" t="s">
        <v>555</v>
      </c>
      <c r="N227" s="165">
        <v>43662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119</v>
      </c>
      <c r="B228" s="157">
        <v>43395</v>
      </c>
      <c r="C228" s="157"/>
      <c r="D228" s="158" t="s">
        <v>353</v>
      </c>
      <c r="E228" s="159" t="s">
        <v>585</v>
      </c>
      <c r="F228" s="190">
        <v>475</v>
      </c>
      <c r="G228" s="159"/>
      <c r="H228" s="159">
        <v>574</v>
      </c>
      <c r="I228" s="161">
        <v>570</v>
      </c>
      <c r="J228" s="162" t="s">
        <v>643</v>
      </c>
      <c r="K228" s="163">
        <f t="shared" si="89"/>
        <v>99</v>
      </c>
      <c r="L228" s="164">
        <f t="shared" si="90"/>
        <v>0.20842105263157895</v>
      </c>
      <c r="M228" s="159" t="s">
        <v>555</v>
      </c>
      <c r="N228" s="165">
        <v>43403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120</v>
      </c>
      <c r="B229" s="188">
        <v>43397</v>
      </c>
      <c r="C229" s="188"/>
      <c r="D229" s="189" t="s">
        <v>372</v>
      </c>
      <c r="E229" s="190" t="s">
        <v>585</v>
      </c>
      <c r="F229" s="190">
        <v>707.5</v>
      </c>
      <c r="G229" s="190"/>
      <c r="H229" s="190">
        <v>872</v>
      </c>
      <c r="I229" s="192">
        <v>872</v>
      </c>
      <c r="J229" s="193" t="s">
        <v>643</v>
      </c>
      <c r="K229" s="163">
        <f t="shared" si="89"/>
        <v>164.5</v>
      </c>
      <c r="L229" s="194">
        <f t="shared" si="90"/>
        <v>0.23250883392226149</v>
      </c>
      <c r="M229" s="190" t="s">
        <v>555</v>
      </c>
      <c r="N229" s="195">
        <v>43482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121</v>
      </c>
      <c r="B230" s="188">
        <v>43398</v>
      </c>
      <c r="C230" s="188"/>
      <c r="D230" s="189" t="s">
        <v>739</v>
      </c>
      <c r="E230" s="190" t="s">
        <v>585</v>
      </c>
      <c r="F230" s="190">
        <v>162</v>
      </c>
      <c r="G230" s="190"/>
      <c r="H230" s="190">
        <v>204</v>
      </c>
      <c r="I230" s="192">
        <v>209</v>
      </c>
      <c r="J230" s="193" t="s">
        <v>740</v>
      </c>
      <c r="K230" s="163">
        <f t="shared" si="89"/>
        <v>42</v>
      </c>
      <c r="L230" s="194">
        <f t="shared" si="90"/>
        <v>0.25925925925925924</v>
      </c>
      <c r="M230" s="190" t="s">
        <v>555</v>
      </c>
      <c r="N230" s="195">
        <v>43539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122</v>
      </c>
      <c r="B231" s="188">
        <v>43399</v>
      </c>
      <c r="C231" s="188"/>
      <c r="D231" s="189" t="s">
        <v>456</v>
      </c>
      <c r="E231" s="190" t="s">
        <v>585</v>
      </c>
      <c r="F231" s="190">
        <v>240</v>
      </c>
      <c r="G231" s="190"/>
      <c r="H231" s="190">
        <v>297</v>
      </c>
      <c r="I231" s="192">
        <v>297</v>
      </c>
      <c r="J231" s="193" t="s">
        <v>643</v>
      </c>
      <c r="K231" s="199">
        <f t="shared" si="89"/>
        <v>57</v>
      </c>
      <c r="L231" s="194">
        <f t="shared" si="90"/>
        <v>0.23749999999999999</v>
      </c>
      <c r="M231" s="190" t="s">
        <v>555</v>
      </c>
      <c r="N231" s="195">
        <v>43417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123</v>
      </c>
      <c r="B232" s="157">
        <v>43439</v>
      </c>
      <c r="C232" s="157"/>
      <c r="D232" s="158" t="s">
        <v>741</v>
      </c>
      <c r="E232" s="159" t="s">
        <v>585</v>
      </c>
      <c r="F232" s="159">
        <v>202.5</v>
      </c>
      <c r="G232" s="159"/>
      <c r="H232" s="159">
        <v>255</v>
      </c>
      <c r="I232" s="161">
        <v>252</v>
      </c>
      <c r="J232" s="162" t="s">
        <v>643</v>
      </c>
      <c r="K232" s="163">
        <f t="shared" si="89"/>
        <v>52.5</v>
      </c>
      <c r="L232" s="164">
        <f t="shared" si="90"/>
        <v>0.25925925925925924</v>
      </c>
      <c r="M232" s="159" t="s">
        <v>555</v>
      </c>
      <c r="N232" s="165">
        <v>43542</v>
      </c>
      <c r="O232" s="1"/>
      <c r="P232" s="1"/>
      <c r="Q232" s="1"/>
      <c r="R232" s="6" t="s">
        <v>742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124</v>
      </c>
      <c r="B233" s="188">
        <v>43465</v>
      </c>
      <c r="C233" s="157"/>
      <c r="D233" s="189" t="s">
        <v>402</v>
      </c>
      <c r="E233" s="190" t="s">
        <v>585</v>
      </c>
      <c r="F233" s="190">
        <v>710</v>
      </c>
      <c r="G233" s="190"/>
      <c r="H233" s="190">
        <v>866</v>
      </c>
      <c r="I233" s="192">
        <v>866</v>
      </c>
      <c r="J233" s="193" t="s">
        <v>643</v>
      </c>
      <c r="K233" s="163">
        <f t="shared" si="89"/>
        <v>156</v>
      </c>
      <c r="L233" s="164">
        <f t="shared" si="90"/>
        <v>0.21971830985915494</v>
      </c>
      <c r="M233" s="159" t="s">
        <v>555</v>
      </c>
      <c r="N233" s="165">
        <v>43553</v>
      </c>
      <c r="O233" s="1"/>
      <c r="P233" s="1"/>
      <c r="Q233" s="1"/>
      <c r="R233" s="6" t="s">
        <v>742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125</v>
      </c>
      <c r="B234" s="188">
        <v>43522</v>
      </c>
      <c r="C234" s="188"/>
      <c r="D234" s="189" t="s">
        <v>152</v>
      </c>
      <c r="E234" s="190" t="s">
        <v>585</v>
      </c>
      <c r="F234" s="190">
        <v>337.25</v>
      </c>
      <c r="G234" s="190"/>
      <c r="H234" s="190">
        <v>398.5</v>
      </c>
      <c r="I234" s="192">
        <v>411</v>
      </c>
      <c r="J234" s="162" t="s">
        <v>743</v>
      </c>
      <c r="K234" s="163">
        <f t="shared" si="89"/>
        <v>61.25</v>
      </c>
      <c r="L234" s="164">
        <f t="shared" si="90"/>
        <v>0.1816160118606375</v>
      </c>
      <c r="M234" s="159" t="s">
        <v>555</v>
      </c>
      <c r="N234" s="165">
        <v>43760</v>
      </c>
      <c r="O234" s="1"/>
      <c r="P234" s="1"/>
      <c r="Q234" s="1"/>
      <c r="R234" s="6" t="s">
        <v>742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126</v>
      </c>
      <c r="B235" s="201">
        <v>43559</v>
      </c>
      <c r="C235" s="201"/>
      <c r="D235" s="202" t="s">
        <v>744</v>
      </c>
      <c r="E235" s="203" t="s">
        <v>585</v>
      </c>
      <c r="F235" s="203">
        <v>130</v>
      </c>
      <c r="G235" s="203"/>
      <c r="H235" s="203">
        <v>65</v>
      </c>
      <c r="I235" s="204">
        <v>158</v>
      </c>
      <c r="J235" s="172" t="s">
        <v>745</v>
      </c>
      <c r="K235" s="173">
        <f t="shared" si="89"/>
        <v>-65</v>
      </c>
      <c r="L235" s="174">
        <f t="shared" si="90"/>
        <v>-0.5</v>
      </c>
      <c r="M235" s="170" t="s">
        <v>567</v>
      </c>
      <c r="N235" s="167">
        <v>43726</v>
      </c>
      <c r="O235" s="1"/>
      <c r="P235" s="1"/>
      <c r="Q235" s="1"/>
      <c r="R235" s="6" t="s">
        <v>746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127</v>
      </c>
      <c r="B236" s="188">
        <v>43017</v>
      </c>
      <c r="C236" s="188"/>
      <c r="D236" s="189" t="s">
        <v>184</v>
      </c>
      <c r="E236" s="190" t="s">
        <v>585</v>
      </c>
      <c r="F236" s="190">
        <v>141.5</v>
      </c>
      <c r="G236" s="190"/>
      <c r="H236" s="190">
        <v>183.5</v>
      </c>
      <c r="I236" s="192">
        <v>210</v>
      </c>
      <c r="J236" s="162" t="s">
        <v>740</v>
      </c>
      <c r="K236" s="163">
        <f t="shared" si="89"/>
        <v>42</v>
      </c>
      <c r="L236" s="164">
        <f t="shared" si="90"/>
        <v>0.29681978798586572</v>
      </c>
      <c r="M236" s="159" t="s">
        <v>555</v>
      </c>
      <c r="N236" s="165">
        <v>43042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128</v>
      </c>
      <c r="B237" s="201">
        <v>43074</v>
      </c>
      <c r="C237" s="201"/>
      <c r="D237" s="202" t="s">
        <v>747</v>
      </c>
      <c r="E237" s="203" t="s">
        <v>585</v>
      </c>
      <c r="F237" s="198">
        <v>172</v>
      </c>
      <c r="G237" s="203"/>
      <c r="H237" s="203">
        <v>155.25</v>
      </c>
      <c r="I237" s="204">
        <v>230</v>
      </c>
      <c r="J237" s="172" t="s">
        <v>748</v>
      </c>
      <c r="K237" s="173">
        <f t="shared" si="89"/>
        <v>-16.75</v>
      </c>
      <c r="L237" s="174">
        <f t="shared" si="90"/>
        <v>-9.7383720930232565E-2</v>
      </c>
      <c r="M237" s="170" t="s">
        <v>567</v>
      </c>
      <c r="N237" s="167">
        <v>43787</v>
      </c>
      <c r="O237" s="1"/>
      <c r="P237" s="1"/>
      <c r="Q237" s="1"/>
      <c r="R237" s="6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129</v>
      </c>
      <c r="B238" s="188">
        <v>43398</v>
      </c>
      <c r="C238" s="188"/>
      <c r="D238" s="189" t="s">
        <v>107</v>
      </c>
      <c r="E238" s="190" t="s">
        <v>585</v>
      </c>
      <c r="F238" s="190">
        <v>698.5</v>
      </c>
      <c r="G238" s="190"/>
      <c r="H238" s="190">
        <v>890</v>
      </c>
      <c r="I238" s="192">
        <v>890</v>
      </c>
      <c r="J238" s="162" t="s">
        <v>814</v>
      </c>
      <c r="K238" s="163">
        <f t="shared" si="89"/>
        <v>191.5</v>
      </c>
      <c r="L238" s="164">
        <f t="shared" si="90"/>
        <v>0.27415891195418757</v>
      </c>
      <c r="M238" s="159" t="s">
        <v>555</v>
      </c>
      <c r="N238" s="165">
        <v>44328</v>
      </c>
      <c r="O238" s="1"/>
      <c r="P238" s="1"/>
      <c r="Q238" s="1"/>
      <c r="R238" s="6" t="s">
        <v>742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130</v>
      </c>
      <c r="B239" s="188">
        <v>42877</v>
      </c>
      <c r="C239" s="188"/>
      <c r="D239" s="189" t="s">
        <v>364</v>
      </c>
      <c r="E239" s="190" t="s">
        <v>585</v>
      </c>
      <c r="F239" s="190">
        <v>127.6</v>
      </c>
      <c r="G239" s="190"/>
      <c r="H239" s="190">
        <v>138</v>
      </c>
      <c r="I239" s="192">
        <v>190</v>
      </c>
      <c r="J239" s="162" t="s">
        <v>749</v>
      </c>
      <c r="K239" s="163">
        <f t="shared" si="89"/>
        <v>10.400000000000006</v>
      </c>
      <c r="L239" s="164">
        <f t="shared" si="90"/>
        <v>8.1504702194357417E-2</v>
      </c>
      <c r="M239" s="159" t="s">
        <v>555</v>
      </c>
      <c r="N239" s="165">
        <v>43774</v>
      </c>
      <c r="O239" s="1"/>
      <c r="P239" s="1"/>
      <c r="Q239" s="1"/>
      <c r="R239" s="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131</v>
      </c>
      <c r="B240" s="188">
        <v>43158</v>
      </c>
      <c r="C240" s="188"/>
      <c r="D240" s="189" t="s">
        <v>750</v>
      </c>
      <c r="E240" s="190" t="s">
        <v>585</v>
      </c>
      <c r="F240" s="190">
        <v>317</v>
      </c>
      <c r="G240" s="190"/>
      <c r="H240" s="190">
        <v>382.5</v>
      </c>
      <c r="I240" s="192">
        <v>398</v>
      </c>
      <c r="J240" s="162" t="s">
        <v>751</v>
      </c>
      <c r="K240" s="163">
        <f t="shared" si="89"/>
        <v>65.5</v>
      </c>
      <c r="L240" s="164">
        <f t="shared" si="90"/>
        <v>0.20662460567823343</v>
      </c>
      <c r="M240" s="159" t="s">
        <v>555</v>
      </c>
      <c r="N240" s="165">
        <v>44238</v>
      </c>
      <c r="O240" s="1"/>
      <c r="P240" s="1"/>
      <c r="Q240" s="1"/>
      <c r="R240" s="6" t="s">
        <v>746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0">
        <v>132</v>
      </c>
      <c r="B241" s="201">
        <v>43164</v>
      </c>
      <c r="C241" s="201"/>
      <c r="D241" s="202" t="s">
        <v>144</v>
      </c>
      <c r="E241" s="203" t="s">
        <v>585</v>
      </c>
      <c r="F241" s="198">
        <f>510-14.4</f>
        <v>495.6</v>
      </c>
      <c r="G241" s="203"/>
      <c r="H241" s="203">
        <v>350</v>
      </c>
      <c r="I241" s="204">
        <v>672</v>
      </c>
      <c r="J241" s="172" t="s">
        <v>752</v>
      </c>
      <c r="K241" s="173">
        <f t="shared" si="89"/>
        <v>-145.60000000000002</v>
      </c>
      <c r="L241" s="174">
        <f t="shared" si="90"/>
        <v>-0.29378531073446329</v>
      </c>
      <c r="M241" s="170" t="s">
        <v>567</v>
      </c>
      <c r="N241" s="167">
        <v>43887</v>
      </c>
      <c r="O241" s="1"/>
      <c r="P241" s="1"/>
      <c r="Q241" s="1"/>
      <c r="R241" s="6" t="s">
        <v>742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133</v>
      </c>
      <c r="B242" s="201">
        <v>43237</v>
      </c>
      <c r="C242" s="201"/>
      <c r="D242" s="202" t="s">
        <v>448</v>
      </c>
      <c r="E242" s="203" t="s">
        <v>585</v>
      </c>
      <c r="F242" s="198">
        <v>230.3</v>
      </c>
      <c r="G242" s="203"/>
      <c r="H242" s="203">
        <v>102.5</v>
      </c>
      <c r="I242" s="204">
        <v>348</v>
      </c>
      <c r="J242" s="172" t="s">
        <v>753</v>
      </c>
      <c r="K242" s="173">
        <f t="shared" si="89"/>
        <v>-127.80000000000001</v>
      </c>
      <c r="L242" s="174">
        <f t="shared" si="90"/>
        <v>-0.55492835432045162</v>
      </c>
      <c r="M242" s="170" t="s">
        <v>567</v>
      </c>
      <c r="N242" s="167">
        <v>43896</v>
      </c>
      <c r="O242" s="1"/>
      <c r="P242" s="1"/>
      <c r="Q242" s="1"/>
      <c r="R242" s="6" t="s">
        <v>742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134</v>
      </c>
      <c r="B243" s="188">
        <v>43258</v>
      </c>
      <c r="C243" s="188"/>
      <c r="D243" s="189" t="s">
        <v>419</v>
      </c>
      <c r="E243" s="190" t="s">
        <v>585</v>
      </c>
      <c r="F243" s="190">
        <f>342.5-5.1</f>
        <v>337.4</v>
      </c>
      <c r="G243" s="190"/>
      <c r="H243" s="190">
        <v>412.5</v>
      </c>
      <c r="I243" s="192">
        <v>439</v>
      </c>
      <c r="J243" s="162" t="s">
        <v>754</v>
      </c>
      <c r="K243" s="163">
        <f t="shared" si="89"/>
        <v>75.100000000000023</v>
      </c>
      <c r="L243" s="164">
        <f t="shared" si="90"/>
        <v>0.22258446947243635</v>
      </c>
      <c r="M243" s="159" t="s">
        <v>555</v>
      </c>
      <c r="N243" s="165">
        <v>44230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1">
        <v>135</v>
      </c>
      <c r="B244" s="180">
        <v>43285</v>
      </c>
      <c r="C244" s="180"/>
      <c r="D244" s="181" t="s">
        <v>55</v>
      </c>
      <c r="E244" s="182" t="s">
        <v>585</v>
      </c>
      <c r="F244" s="182">
        <f>127.5-5.53</f>
        <v>121.97</v>
      </c>
      <c r="G244" s="183"/>
      <c r="H244" s="183">
        <v>122.5</v>
      </c>
      <c r="I244" s="183">
        <v>170</v>
      </c>
      <c r="J244" s="184" t="s">
        <v>782</v>
      </c>
      <c r="K244" s="185">
        <f t="shared" si="89"/>
        <v>0.53000000000000114</v>
      </c>
      <c r="L244" s="186">
        <f t="shared" si="90"/>
        <v>4.3453308190538747E-3</v>
      </c>
      <c r="M244" s="182" t="s">
        <v>676</v>
      </c>
      <c r="N244" s="180">
        <v>44431</v>
      </c>
      <c r="O244" s="1"/>
      <c r="P244" s="1"/>
      <c r="Q244" s="1"/>
      <c r="R244" s="6" t="s">
        <v>742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0">
        <v>136</v>
      </c>
      <c r="B245" s="201">
        <v>43294</v>
      </c>
      <c r="C245" s="201"/>
      <c r="D245" s="202" t="s">
        <v>355</v>
      </c>
      <c r="E245" s="203" t="s">
        <v>585</v>
      </c>
      <c r="F245" s="198">
        <v>46.5</v>
      </c>
      <c r="G245" s="203"/>
      <c r="H245" s="203">
        <v>17</v>
      </c>
      <c r="I245" s="204">
        <v>59</v>
      </c>
      <c r="J245" s="172" t="s">
        <v>755</v>
      </c>
      <c r="K245" s="173">
        <f t="shared" ref="K245:K253" si="91">H245-F245</f>
        <v>-29.5</v>
      </c>
      <c r="L245" s="174">
        <f t="shared" ref="L245:L253" si="92">K245/F245</f>
        <v>-0.63440860215053763</v>
      </c>
      <c r="M245" s="170" t="s">
        <v>567</v>
      </c>
      <c r="N245" s="167">
        <v>43887</v>
      </c>
      <c r="O245" s="1"/>
      <c r="P245" s="1"/>
      <c r="Q245" s="1"/>
      <c r="R245" s="6" t="s">
        <v>742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137</v>
      </c>
      <c r="B246" s="188">
        <v>43396</v>
      </c>
      <c r="C246" s="188"/>
      <c r="D246" s="189" t="s">
        <v>404</v>
      </c>
      <c r="E246" s="190" t="s">
        <v>585</v>
      </c>
      <c r="F246" s="190">
        <v>156.5</v>
      </c>
      <c r="G246" s="190"/>
      <c r="H246" s="190">
        <v>207.5</v>
      </c>
      <c r="I246" s="192">
        <v>191</v>
      </c>
      <c r="J246" s="162" t="s">
        <v>643</v>
      </c>
      <c r="K246" s="163">
        <f t="shared" si="91"/>
        <v>51</v>
      </c>
      <c r="L246" s="164">
        <f t="shared" si="92"/>
        <v>0.32587859424920129</v>
      </c>
      <c r="M246" s="159" t="s">
        <v>555</v>
      </c>
      <c r="N246" s="165">
        <v>44369</v>
      </c>
      <c r="O246" s="1"/>
      <c r="P246" s="1"/>
      <c r="Q246" s="1"/>
      <c r="R246" s="6" t="s">
        <v>742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138</v>
      </c>
      <c r="B247" s="188">
        <v>43439</v>
      </c>
      <c r="C247" s="188"/>
      <c r="D247" s="189" t="s">
        <v>318</v>
      </c>
      <c r="E247" s="190" t="s">
        <v>585</v>
      </c>
      <c r="F247" s="190">
        <v>259.5</v>
      </c>
      <c r="G247" s="190"/>
      <c r="H247" s="190">
        <v>320</v>
      </c>
      <c r="I247" s="192">
        <v>320</v>
      </c>
      <c r="J247" s="162" t="s">
        <v>643</v>
      </c>
      <c r="K247" s="163">
        <f t="shared" si="91"/>
        <v>60.5</v>
      </c>
      <c r="L247" s="164">
        <f t="shared" si="92"/>
        <v>0.23314065510597304</v>
      </c>
      <c r="M247" s="159" t="s">
        <v>555</v>
      </c>
      <c r="N247" s="165">
        <v>44323</v>
      </c>
      <c r="O247" s="1"/>
      <c r="P247" s="1"/>
      <c r="Q247" s="1"/>
      <c r="R247" s="6" t="s">
        <v>742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0">
        <v>139</v>
      </c>
      <c r="B248" s="201">
        <v>43439</v>
      </c>
      <c r="C248" s="201"/>
      <c r="D248" s="202" t="s">
        <v>756</v>
      </c>
      <c r="E248" s="203" t="s">
        <v>585</v>
      </c>
      <c r="F248" s="203">
        <v>715</v>
      </c>
      <c r="G248" s="203"/>
      <c r="H248" s="203">
        <v>445</v>
      </c>
      <c r="I248" s="204">
        <v>840</v>
      </c>
      <c r="J248" s="172" t="s">
        <v>757</v>
      </c>
      <c r="K248" s="173">
        <f t="shared" si="91"/>
        <v>-270</v>
      </c>
      <c r="L248" s="174">
        <f t="shared" si="92"/>
        <v>-0.3776223776223776</v>
      </c>
      <c r="M248" s="170" t="s">
        <v>567</v>
      </c>
      <c r="N248" s="167">
        <v>43800</v>
      </c>
      <c r="O248" s="1"/>
      <c r="P248" s="1"/>
      <c r="Q248" s="1"/>
      <c r="R248" s="6" t="s">
        <v>742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140</v>
      </c>
      <c r="B249" s="188">
        <v>43469</v>
      </c>
      <c r="C249" s="188"/>
      <c r="D249" s="189" t="s">
        <v>157</v>
      </c>
      <c r="E249" s="190" t="s">
        <v>585</v>
      </c>
      <c r="F249" s="190">
        <v>875</v>
      </c>
      <c r="G249" s="190"/>
      <c r="H249" s="190">
        <v>1165</v>
      </c>
      <c r="I249" s="192">
        <v>1185</v>
      </c>
      <c r="J249" s="162" t="s">
        <v>758</v>
      </c>
      <c r="K249" s="163">
        <f t="shared" si="91"/>
        <v>290</v>
      </c>
      <c r="L249" s="164">
        <f t="shared" si="92"/>
        <v>0.33142857142857141</v>
      </c>
      <c r="M249" s="159" t="s">
        <v>555</v>
      </c>
      <c r="N249" s="165">
        <v>43847</v>
      </c>
      <c r="O249" s="1"/>
      <c r="P249" s="1"/>
      <c r="Q249" s="1"/>
      <c r="R249" s="6" t="s">
        <v>742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141</v>
      </c>
      <c r="B250" s="188">
        <v>43559</v>
      </c>
      <c r="C250" s="188"/>
      <c r="D250" s="189" t="s">
        <v>334</v>
      </c>
      <c r="E250" s="190" t="s">
        <v>585</v>
      </c>
      <c r="F250" s="190">
        <f>387-14.63</f>
        <v>372.37</v>
      </c>
      <c r="G250" s="190"/>
      <c r="H250" s="190">
        <v>490</v>
      </c>
      <c r="I250" s="192">
        <v>490</v>
      </c>
      <c r="J250" s="162" t="s">
        <v>643</v>
      </c>
      <c r="K250" s="163">
        <f t="shared" si="91"/>
        <v>117.63</v>
      </c>
      <c r="L250" s="164">
        <f t="shared" si="92"/>
        <v>0.31589548030185027</v>
      </c>
      <c r="M250" s="159" t="s">
        <v>555</v>
      </c>
      <c r="N250" s="165">
        <v>43850</v>
      </c>
      <c r="O250" s="1"/>
      <c r="P250" s="1"/>
      <c r="Q250" s="1"/>
      <c r="R250" s="6" t="s">
        <v>742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0">
        <v>142</v>
      </c>
      <c r="B251" s="201">
        <v>43578</v>
      </c>
      <c r="C251" s="201"/>
      <c r="D251" s="202" t="s">
        <v>759</v>
      </c>
      <c r="E251" s="203" t="s">
        <v>557</v>
      </c>
      <c r="F251" s="203">
        <v>220</v>
      </c>
      <c r="G251" s="203"/>
      <c r="H251" s="203">
        <v>127.5</v>
      </c>
      <c r="I251" s="204">
        <v>284</v>
      </c>
      <c r="J251" s="172" t="s">
        <v>760</v>
      </c>
      <c r="K251" s="173">
        <f t="shared" si="91"/>
        <v>-92.5</v>
      </c>
      <c r="L251" s="174">
        <f t="shared" si="92"/>
        <v>-0.42045454545454547</v>
      </c>
      <c r="M251" s="170" t="s">
        <v>567</v>
      </c>
      <c r="N251" s="167">
        <v>43896</v>
      </c>
      <c r="O251" s="1"/>
      <c r="P251" s="1"/>
      <c r="Q251" s="1"/>
      <c r="R251" s="6" t="s">
        <v>742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143</v>
      </c>
      <c r="B252" s="188">
        <v>43622</v>
      </c>
      <c r="C252" s="188"/>
      <c r="D252" s="189" t="s">
        <v>457</v>
      </c>
      <c r="E252" s="190" t="s">
        <v>557</v>
      </c>
      <c r="F252" s="190">
        <v>332.8</v>
      </c>
      <c r="G252" s="190"/>
      <c r="H252" s="190">
        <v>405</v>
      </c>
      <c r="I252" s="192">
        <v>419</v>
      </c>
      <c r="J252" s="162" t="s">
        <v>761</v>
      </c>
      <c r="K252" s="163">
        <f t="shared" si="91"/>
        <v>72.199999999999989</v>
      </c>
      <c r="L252" s="164">
        <f t="shared" si="92"/>
        <v>0.21694711538461534</v>
      </c>
      <c r="M252" s="159" t="s">
        <v>555</v>
      </c>
      <c r="N252" s="165">
        <v>43860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1">
        <v>144</v>
      </c>
      <c r="B253" s="180">
        <v>43641</v>
      </c>
      <c r="C253" s="180"/>
      <c r="D253" s="181" t="s">
        <v>150</v>
      </c>
      <c r="E253" s="182" t="s">
        <v>585</v>
      </c>
      <c r="F253" s="182">
        <v>386</v>
      </c>
      <c r="G253" s="183"/>
      <c r="H253" s="183">
        <v>395</v>
      </c>
      <c r="I253" s="183">
        <v>452</v>
      </c>
      <c r="J253" s="184" t="s">
        <v>762</v>
      </c>
      <c r="K253" s="185">
        <f t="shared" si="91"/>
        <v>9</v>
      </c>
      <c r="L253" s="186">
        <f t="shared" si="92"/>
        <v>2.3316062176165803E-2</v>
      </c>
      <c r="M253" s="182" t="s">
        <v>676</v>
      </c>
      <c r="N253" s="180">
        <v>43868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1">
        <v>145</v>
      </c>
      <c r="B254" s="180">
        <v>43707</v>
      </c>
      <c r="C254" s="180"/>
      <c r="D254" s="181" t="s">
        <v>130</v>
      </c>
      <c r="E254" s="182" t="s">
        <v>585</v>
      </c>
      <c r="F254" s="182">
        <v>137.5</v>
      </c>
      <c r="G254" s="183"/>
      <c r="H254" s="183">
        <v>138.5</v>
      </c>
      <c r="I254" s="183">
        <v>190</v>
      </c>
      <c r="J254" s="184" t="s">
        <v>781</v>
      </c>
      <c r="K254" s="185">
        <f>H254-F254</f>
        <v>1</v>
      </c>
      <c r="L254" s="186">
        <f>K254/F254</f>
        <v>7.2727272727272727E-3</v>
      </c>
      <c r="M254" s="182" t="s">
        <v>676</v>
      </c>
      <c r="N254" s="180">
        <v>44432</v>
      </c>
      <c r="O254" s="1"/>
      <c r="P254" s="1"/>
      <c r="Q254" s="1"/>
      <c r="R254" s="6" t="s">
        <v>742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146</v>
      </c>
      <c r="B255" s="188">
        <v>43731</v>
      </c>
      <c r="C255" s="188"/>
      <c r="D255" s="189" t="s">
        <v>412</v>
      </c>
      <c r="E255" s="190" t="s">
        <v>585</v>
      </c>
      <c r="F255" s="190">
        <v>235</v>
      </c>
      <c r="G255" s="190"/>
      <c r="H255" s="190">
        <v>295</v>
      </c>
      <c r="I255" s="192">
        <v>296</v>
      </c>
      <c r="J255" s="162" t="s">
        <v>763</v>
      </c>
      <c r="K255" s="163">
        <f t="shared" ref="K255:K261" si="93">H255-F255</f>
        <v>60</v>
      </c>
      <c r="L255" s="164">
        <f t="shared" ref="L255:L261" si="94">K255/F255</f>
        <v>0.25531914893617019</v>
      </c>
      <c r="M255" s="159" t="s">
        <v>555</v>
      </c>
      <c r="N255" s="165">
        <v>43844</v>
      </c>
      <c r="O255" s="1"/>
      <c r="P255" s="1"/>
      <c r="Q255" s="1"/>
      <c r="R255" s="6" t="s">
        <v>746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147</v>
      </c>
      <c r="B256" s="188">
        <v>43752</v>
      </c>
      <c r="C256" s="188"/>
      <c r="D256" s="189" t="s">
        <v>764</v>
      </c>
      <c r="E256" s="190" t="s">
        <v>585</v>
      </c>
      <c r="F256" s="190">
        <v>277.5</v>
      </c>
      <c r="G256" s="190"/>
      <c r="H256" s="190">
        <v>333</v>
      </c>
      <c r="I256" s="192">
        <v>333</v>
      </c>
      <c r="J256" s="162" t="s">
        <v>765</v>
      </c>
      <c r="K256" s="163">
        <f t="shared" si="93"/>
        <v>55.5</v>
      </c>
      <c r="L256" s="164">
        <f t="shared" si="94"/>
        <v>0.2</v>
      </c>
      <c r="M256" s="159" t="s">
        <v>555</v>
      </c>
      <c r="N256" s="165">
        <v>43846</v>
      </c>
      <c r="O256" s="1"/>
      <c r="P256" s="1"/>
      <c r="Q256" s="1"/>
      <c r="R256" s="6" t="s">
        <v>742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148</v>
      </c>
      <c r="B257" s="188">
        <v>43752</v>
      </c>
      <c r="C257" s="188"/>
      <c r="D257" s="189" t="s">
        <v>766</v>
      </c>
      <c r="E257" s="190" t="s">
        <v>585</v>
      </c>
      <c r="F257" s="190">
        <v>930</v>
      </c>
      <c r="G257" s="190"/>
      <c r="H257" s="190">
        <v>1165</v>
      </c>
      <c r="I257" s="192">
        <v>1200</v>
      </c>
      <c r="J257" s="162" t="s">
        <v>767</v>
      </c>
      <c r="K257" s="163">
        <f t="shared" si="93"/>
        <v>235</v>
      </c>
      <c r="L257" s="164">
        <f t="shared" si="94"/>
        <v>0.25268817204301075</v>
      </c>
      <c r="M257" s="159" t="s">
        <v>555</v>
      </c>
      <c r="N257" s="165">
        <v>43847</v>
      </c>
      <c r="O257" s="1"/>
      <c r="P257" s="1"/>
      <c r="Q257" s="1"/>
      <c r="R257" s="6" t="s">
        <v>746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149</v>
      </c>
      <c r="B258" s="188">
        <v>43753</v>
      </c>
      <c r="C258" s="188"/>
      <c r="D258" s="189" t="s">
        <v>768</v>
      </c>
      <c r="E258" s="190" t="s">
        <v>585</v>
      </c>
      <c r="F258" s="160">
        <v>111</v>
      </c>
      <c r="G258" s="190"/>
      <c r="H258" s="190">
        <v>141</v>
      </c>
      <c r="I258" s="192">
        <v>141</v>
      </c>
      <c r="J258" s="162" t="s">
        <v>570</v>
      </c>
      <c r="K258" s="163">
        <f t="shared" si="93"/>
        <v>30</v>
      </c>
      <c r="L258" s="164">
        <f t="shared" si="94"/>
        <v>0.27027027027027029</v>
      </c>
      <c r="M258" s="159" t="s">
        <v>555</v>
      </c>
      <c r="N258" s="165">
        <v>44328</v>
      </c>
      <c r="O258" s="1"/>
      <c r="P258" s="1"/>
      <c r="Q258" s="1"/>
      <c r="R258" s="6" t="s">
        <v>746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150</v>
      </c>
      <c r="B259" s="188">
        <v>43753</v>
      </c>
      <c r="C259" s="188"/>
      <c r="D259" s="189" t="s">
        <v>769</v>
      </c>
      <c r="E259" s="190" t="s">
        <v>585</v>
      </c>
      <c r="F259" s="160">
        <v>296</v>
      </c>
      <c r="G259" s="190"/>
      <c r="H259" s="190">
        <v>370</v>
      </c>
      <c r="I259" s="192">
        <v>370</v>
      </c>
      <c r="J259" s="162" t="s">
        <v>643</v>
      </c>
      <c r="K259" s="163">
        <f t="shared" si="93"/>
        <v>74</v>
      </c>
      <c r="L259" s="164">
        <f t="shared" si="94"/>
        <v>0.25</v>
      </c>
      <c r="M259" s="159" t="s">
        <v>555</v>
      </c>
      <c r="N259" s="165">
        <v>43853</v>
      </c>
      <c r="O259" s="1"/>
      <c r="P259" s="1"/>
      <c r="Q259" s="1"/>
      <c r="R259" s="6" t="s">
        <v>746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151</v>
      </c>
      <c r="B260" s="188">
        <v>43754</v>
      </c>
      <c r="C260" s="188"/>
      <c r="D260" s="189" t="s">
        <v>770</v>
      </c>
      <c r="E260" s="190" t="s">
        <v>585</v>
      </c>
      <c r="F260" s="160">
        <v>300</v>
      </c>
      <c r="G260" s="190"/>
      <c r="H260" s="190">
        <v>382.5</v>
      </c>
      <c r="I260" s="192">
        <v>344</v>
      </c>
      <c r="J260" s="162" t="s">
        <v>818</v>
      </c>
      <c r="K260" s="163">
        <f t="shared" si="93"/>
        <v>82.5</v>
      </c>
      <c r="L260" s="164">
        <f t="shared" si="94"/>
        <v>0.27500000000000002</v>
      </c>
      <c r="M260" s="159" t="s">
        <v>555</v>
      </c>
      <c r="N260" s="165">
        <v>44238</v>
      </c>
      <c r="O260" s="1"/>
      <c r="P260" s="1"/>
      <c r="Q260" s="1"/>
      <c r="R260" s="6" t="s">
        <v>746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152</v>
      </c>
      <c r="B261" s="188">
        <v>43832</v>
      </c>
      <c r="C261" s="188"/>
      <c r="D261" s="189" t="s">
        <v>771</v>
      </c>
      <c r="E261" s="190" t="s">
        <v>585</v>
      </c>
      <c r="F261" s="160">
        <v>495</v>
      </c>
      <c r="G261" s="190"/>
      <c r="H261" s="190">
        <v>595</v>
      </c>
      <c r="I261" s="192">
        <v>590</v>
      </c>
      <c r="J261" s="162" t="s">
        <v>817</v>
      </c>
      <c r="K261" s="163">
        <f t="shared" si="93"/>
        <v>100</v>
      </c>
      <c r="L261" s="164">
        <f t="shared" si="94"/>
        <v>0.20202020202020202</v>
      </c>
      <c r="M261" s="159" t="s">
        <v>555</v>
      </c>
      <c r="N261" s="165">
        <v>44589</v>
      </c>
      <c r="O261" s="1"/>
      <c r="P261" s="1"/>
      <c r="Q261" s="1"/>
      <c r="R261" s="6" t="s">
        <v>746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153</v>
      </c>
      <c r="B262" s="188">
        <v>43966</v>
      </c>
      <c r="C262" s="188"/>
      <c r="D262" s="189" t="s">
        <v>71</v>
      </c>
      <c r="E262" s="190" t="s">
        <v>585</v>
      </c>
      <c r="F262" s="160">
        <v>67.5</v>
      </c>
      <c r="G262" s="190"/>
      <c r="H262" s="190">
        <v>86</v>
      </c>
      <c r="I262" s="192">
        <v>86</v>
      </c>
      <c r="J262" s="162" t="s">
        <v>772</v>
      </c>
      <c r="K262" s="163">
        <f t="shared" ref="K262:K269" si="95">H262-F262</f>
        <v>18.5</v>
      </c>
      <c r="L262" s="164">
        <f t="shared" ref="L262:L269" si="96">K262/F262</f>
        <v>0.27407407407407408</v>
      </c>
      <c r="M262" s="159" t="s">
        <v>555</v>
      </c>
      <c r="N262" s="165">
        <v>44008</v>
      </c>
      <c r="O262" s="1"/>
      <c r="P262" s="1"/>
      <c r="Q262" s="1"/>
      <c r="R262" s="6" t="s">
        <v>746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154</v>
      </c>
      <c r="B263" s="188">
        <v>44035</v>
      </c>
      <c r="C263" s="188"/>
      <c r="D263" s="189" t="s">
        <v>456</v>
      </c>
      <c r="E263" s="190" t="s">
        <v>585</v>
      </c>
      <c r="F263" s="160">
        <v>231</v>
      </c>
      <c r="G263" s="190"/>
      <c r="H263" s="190">
        <v>281</v>
      </c>
      <c r="I263" s="192">
        <v>281</v>
      </c>
      <c r="J263" s="162" t="s">
        <v>643</v>
      </c>
      <c r="K263" s="163">
        <f t="shared" si="95"/>
        <v>50</v>
      </c>
      <c r="L263" s="164">
        <f t="shared" si="96"/>
        <v>0.21645021645021645</v>
      </c>
      <c r="M263" s="159" t="s">
        <v>555</v>
      </c>
      <c r="N263" s="165">
        <v>44358</v>
      </c>
      <c r="O263" s="1"/>
      <c r="P263" s="1"/>
      <c r="Q263" s="1"/>
      <c r="R263" s="6" t="s">
        <v>746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155</v>
      </c>
      <c r="B264" s="188">
        <v>44092</v>
      </c>
      <c r="C264" s="188"/>
      <c r="D264" s="189" t="s">
        <v>394</v>
      </c>
      <c r="E264" s="190" t="s">
        <v>585</v>
      </c>
      <c r="F264" s="190">
        <v>206</v>
      </c>
      <c r="G264" s="190"/>
      <c r="H264" s="190">
        <v>248</v>
      </c>
      <c r="I264" s="192">
        <v>248</v>
      </c>
      <c r="J264" s="162" t="s">
        <v>643</v>
      </c>
      <c r="K264" s="163">
        <f t="shared" si="95"/>
        <v>42</v>
      </c>
      <c r="L264" s="164">
        <f t="shared" si="96"/>
        <v>0.20388349514563106</v>
      </c>
      <c r="M264" s="159" t="s">
        <v>555</v>
      </c>
      <c r="N264" s="165">
        <v>44214</v>
      </c>
      <c r="O264" s="1"/>
      <c r="P264" s="1"/>
      <c r="Q264" s="1"/>
      <c r="R264" s="6" t="s">
        <v>746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156</v>
      </c>
      <c r="B265" s="188">
        <v>44140</v>
      </c>
      <c r="C265" s="188"/>
      <c r="D265" s="189" t="s">
        <v>394</v>
      </c>
      <c r="E265" s="190" t="s">
        <v>585</v>
      </c>
      <c r="F265" s="190">
        <v>182.5</v>
      </c>
      <c r="G265" s="190"/>
      <c r="H265" s="190">
        <v>248</v>
      </c>
      <c r="I265" s="192">
        <v>248</v>
      </c>
      <c r="J265" s="162" t="s">
        <v>643</v>
      </c>
      <c r="K265" s="163">
        <f t="shared" si="95"/>
        <v>65.5</v>
      </c>
      <c r="L265" s="164">
        <f t="shared" si="96"/>
        <v>0.35890410958904112</v>
      </c>
      <c r="M265" s="159" t="s">
        <v>555</v>
      </c>
      <c r="N265" s="165">
        <v>44214</v>
      </c>
      <c r="O265" s="1"/>
      <c r="P265" s="1"/>
      <c r="Q265" s="1"/>
      <c r="R265" s="6" t="s">
        <v>746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157</v>
      </c>
      <c r="B266" s="188">
        <v>44140</v>
      </c>
      <c r="C266" s="188"/>
      <c r="D266" s="189" t="s">
        <v>318</v>
      </c>
      <c r="E266" s="190" t="s">
        <v>585</v>
      </c>
      <c r="F266" s="190">
        <v>247.5</v>
      </c>
      <c r="G266" s="190"/>
      <c r="H266" s="190">
        <v>320</v>
      </c>
      <c r="I266" s="192">
        <v>320</v>
      </c>
      <c r="J266" s="162" t="s">
        <v>643</v>
      </c>
      <c r="K266" s="163">
        <f t="shared" si="95"/>
        <v>72.5</v>
      </c>
      <c r="L266" s="164">
        <f t="shared" si="96"/>
        <v>0.29292929292929293</v>
      </c>
      <c r="M266" s="159" t="s">
        <v>555</v>
      </c>
      <c r="N266" s="165">
        <v>44323</v>
      </c>
      <c r="O266" s="1"/>
      <c r="P266" s="1"/>
      <c r="Q266" s="1"/>
      <c r="R266" s="6" t="s">
        <v>746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158</v>
      </c>
      <c r="B267" s="188">
        <v>44140</v>
      </c>
      <c r="C267" s="188"/>
      <c r="D267" s="189" t="s">
        <v>270</v>
      </c>
      <c r="E267" s="190" t="s">
        <v>585</v>
      </c>
      <c r="F267" s="160">
        <v>925</v>
      </c>
      <c r="G267" s="190"/>
      <c r="H267" s="190">
        <v>1095</v>
      </c>
      <c r="I267" s="192">
        <v>1093</v>
      </c>
      <c r="J267" s="162" t="s">
        <v>773</v>
      </c>
      <c r="K267" s="163">
        <f t="shared" si="95"/>
        <v>170</v>
      </c>
      <c r="L267" s="164">
        <f t="shared" si="96"/>
        <v>0.18378378378378379</v>
      </c>
      <c r="M267" s="159" t="s">
        <v>555</v>
      </c>
      <c r="N267" s="165">
        <v>44201</v>
      </c>
      <c r="O267" s="1"/>
      <c r="P267" s="1"/>
      <c r="Q267" s="1"/>
      <c r="R267" s="6" t="s">
        <v>746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159</v>
      </c>
      <c r="B268" s="188">
        <v>44140</v>
      </c>
      <c r="C268" s="188"/>
      <c r="D268" s="189" t="s">
        <v>334</v>
      </c>
      <c r="E268" s="190" t="s">
        <v>585</v>
      </c>
      <c r="F268" s="160">
        <v>332.5</v>
      </c>
      <c r="G268" s="190"/>
      <c r="H268" s="190">
        <v>393</v>
      </c>
      <c r="I268" s="192">
        <v>406</v>
      </c>
      <c r="J268" s="162" t="s">
        <v>774</v>
      </c>
      <c r="K268" s="163">
        <f t="shared" si="95"/>
        <v>60.5</v>
      </c>
      <c r="L268" s="164">
        <f t="shared" si="96"/>
        <v>0.18195488721804512</v>
      </c>
      <c r="M268" s="159" t="s">
        <v>555</v>
      </c>
      <c r="N268" s="165">
        <v>44256</v>
      </c>
      <c r="O268" s="1"/>
      <c r="P268" s="1"/>
      <c r="Q268" s="1"/>
      <c r="R268" s="6" t="s">
        <v>746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160</v>
      </c>
      <c r="B269" s="188">
        <v>44141</v>
      </c>
      <c r="C269" s="188"/>
      <c r="D269" s="189" t="s">
        <v>456</v>
      </c>
      <c r="E269" s="190" t="s">
        <v>585</v>
      </c>
      <c r="F269" s="160">
        <v>231</v>
      </c>
      <c r="G269" s="190"/>
      <c r="H269" s="190">
        <v>281</v>
      </c>
      <c r="I269" s="192">
        <v>281</v>
      </c>
      <c r="J269" s="162" t="s">
        <v>643</v>
      </c>
      <c r="K269" s="163">
        <f t="shared" si="95"/>
        <v>50</v>
      </c>
      <c r="L269" s="164">
        <f t="shared" si="96"/>
        <v>0.21645021645021645</v>
      </c>
      <c r="M269" s="159" t="s">
        <v>555</v>
      </c>
      <c r="N269" s="165">
        <v>44358</v>
      </c>
      <c r="O269" s="1"/>
      <c r="P269" s="1"/>
      <c r="Q269" s="1"/>
      <c r="R269" s="6" t="s">
        <v>746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3">
        <v>161</v>
      </c>
      <c r="B270" s="206">
        <v>44187</v>
      </c>
      <c r="C270" s="206"/>
      <c r="D270" s="207" t="s">
        <v>431</v>
      </c>
      <c r="E270" s="53" t="s">
        <v>585</v>
      </c>
      <c r="F270" s="208" t="s">
        <v>775</v>
      </c>
      <c r="G270" s="53"/>
      <c r="H270" s="53"/>
      <c r="I270" s="209">
        <v>239</v>
      </c>
      <c r="J270" s="205" t="s">
        <v>558</v>
      </c>
      <c r="K270" s="205"/>
      <c r="L270" s="210"/>
      <c r="M270" s="211"/>
      <c r="N270" s="212"/>
      <c r="O270" s="1"/>
      <c r="P270" s="1"/>
      <c r="Q270" s="1"/>
      <c r="R270" s="6" t="s">
        <v>746</v>
      </c>
    </row>
    <row r="271" spans="1:26" ht="12.75" customHeight="1">
      <c r="A271" s="187">
        <v>162</v>
      </c>
      <c r="B271" s="188">
        <v>44258</v>
      </c>
      <c r="C271" s="188"/>
      <c r="D271" s="189" t="s">
        <v>771</v>
      </c>
      <c r="E271" s="190" t="s">
        <v>585</v>
      </c>
      <c r="F271" s="160">
        <v>495</v>
      </c>
      <c r="G271" s="190"/>
      <c r="H271" s="190">
        <v>595</v>
      </c>
      <c r="I271" s="192">
        <v>590</v>
      </c>
      <c r="J271" s="162" t="s">
        <v>817</v>
      </c>
      <c r="K271" s="163">
        <f t="shared" ref="K271:K278" si="97">H271-F271</f>
        <v>100</v>
      </c>
      <c r="L271" s="164">
        <f t="shared" ref="L271:L278" si="98">K271/F271</f>
        <v>0.20202020202020202</v>
      </c>
      <c r="M271" s="159" t="s">
        <v>555</v>
      </c>
      <c r="N271" s="165">
        <v>44589</v>
      </c>
      <c r="O271" s="1"/>
      <c r="P271" s="1"/>
      <c r="R271" s="6" t="s">
        <v>746</v>
      </c>
    </row>
    <row r="272" spans="1:26" ht="12.75" customHeight="1">
      <c r="A272" s="187">
        <v>163</v>
      </c>
      <c r="B272" s="188">
        <v>44274</v>
      </c>
      <c r="C272" s="188"/>
      <c r="D272" s="189" t="s">
        <v>334</v>
      </c>
      <c r="E272" s="190" t="s">
        <v>585</v>
      </c>
      <c r="F272" s="160">
        <v>355</v>
      </c>
      <c r="G272" s="190"/>
      <c r="H272" s="190">
        <v>422.5</v>
      </c>
      <c r="I272" s="192">
        <v>420</v>
      </c>
      <c r="J272" s="162" t="s">
        <v>776</v>
      </c>
      <c r="K272" s="163">
        <f t="shared" si="97"/>
        <v>67.5</v>
      </c>
      <c r="L272" s="164">
        <f t="shared" si="98"/>
        <v>0.19014084507042253</v>
      </c>
      <c r="M272" s="159" t="s">
        <v>555</v>
      </c>
      <c r="N272" s="165">
        <v>44361</v>
      </c>
      <c r="O272" s="1"/>
      <c r="R272" s="214" t="s">
        <v>746</v>
      </c>
      <c r="S272" s="1"/>
      <c r="T272" s="1"/>
      <c r="U272" s="1"/>
      <c r="V272" s="1"/>
      <c r="W272" s="1"/>
      <c r="X272" s="1"/>
      <c r="Y272" s="1"/>
      <c r="Z272" s="1"/>
    </row>
    <row r="273" spans="1:18" ht="12.75" customHeight="1">
      <c r="A273" s="187">
        <v>164</v>
      </c>
      <c r="B273" s="188">
        <v>44295</v>
      </c>
      <c r="C273" s="188"/>
      <c r="D273" s="189" t="s">
        <v>777</v>
      </c>
      <c r="E273" s="190" t="s">
        <v>585</v>
      </c>
      <c r="F273" s="160">
        <v>555</v>
      </c>
      <c r="G273" s="190"/>
      <c r="H273" s="190">
        <v>663</v>
      </c>
      <c r="I273" s="192">
        <v>663</v>
      </c>
      <c r="J273" s="162" t="s">
        <v>778</v>
      </c>
      <c r="K273" s="163">
        <f t="shared" si="97"/>
        <v>108</v>
      </c>
      <c r="L273" s="164">
        <f t="shared" si="98"/>
        <v>0.19459459459459461</v>
      </c>
      <c r="M273" s="159" t="s">
        <v>555</v>
      </c>
      <c r="N273" s="165">
        <v>44321</v>
      </c>
      <c r="O273" s="1"/>
      <c r="P273" s="1"/>
      <c r="Q273" s="1"/>
      <c r="R273" s="214" t="s">
        <v>746</v>
      </c>
    </row>
    <row r="274" spans="1:18" ht="12.75" customHeight="1">
      <c r="A274" s="187">
        <v>165</v>
      </c>
      <c r="B274" s="188">
        <v>44308</v>
      </c>
      <c r="C274" s="188"/>
      <c r="D274" s="189" t="s">
        <v>364</v>
      </c>
      <c r="E274" s="190" t="s">
        <v>585</v>
      </c>
      <c r="F274" s="160">
        <v>126.5</v>
      </c>
      <c r="G274" s="190"/>
      <c r="H274" s="190">
        <v>155</v>
      </c>
      <c r="I274" s="192">
        <v>155</v>
      </c>
      <c r="J274" s="162" t="s">
        <v>643</v>
      </c>
      <c r="K274" s="163">
        <f t="shared" si="97"/>
        <v>28.5</v>
      </c>
      <c r="L274" s="164">
        <f t="shared" si="98"/>
        <v>0.22529644268774704</v>
      </c>
      <c r="M274" s="159" t="s">
        <v>555</v>
      </c>
      <c r="N274" s="165">
        <v>44362</v>
      </c>
      <c r="O274" s="1"/>
      <c r="R274" s="214" t="s">
        <v>746</v>
      </c>
    </row>
    <row r="275" spans="1:18" ht="12.75" customHeight="1">
      <c r="A275" s="243">
        <v>166</v>
      </c>
      <c r="B275" s="244">
        <v>44368</v>
      </c>
      <c r="C275" s="244"/>
      <c r="D275" s="245" t="s">
        <v>382</v>
      </c>
      <c r="E275" s="246" t="s">
        <v>585</v>
      </c>
      <c r="F275" s="247">
        <v>287.5</v>
      </c>
      <c r="G275" s="246"/>
      <c r="H275" s="246">
        <v>245</v>
      </c>
      <c r="I275" s="248">
        <v>344</v>
      </c>
      <c r="J275" s="172" t="s">
        <v>812</v>
      </c>
      <c r="K275" s="173">
        <f t="shared" si="97"/>
        <v>-42.5</v>
      </c>
      <c r="L275" s="174">
        <f t="shared" si="98"/>
        <v>-0.14782608695652175</v>
      </c>
      <c r="M275" s="170" t="s">
        <v>567</v>
      </c>
      <c r="N275" s="167">
        <v>44508</v>
      </c>
      <c r="O275" s="1"/>
      <c r="R275" s="214" t="s">
        <v>746</v>
      </c>
    </row>
    <row r="276" spans="1:18" ht="12.75" customHeight="1">
      <c r="A276" s="187">
        <v>167</v>
      </c>
      <c r="B276" s="188">
        <v>44368</v>
      </c>
      <c r="C276" s="188"/>
      <c r="D276" s="189" t="s">
        <v>456</v>
      </c>
      <c r="E276" s="190" t="s">
        <v>585</v>
      </c>
      <c r="F276" s="160">
        <v>241</v>
      </c>
      <c r="G276" s="190"/>
      <c r="H276" s="190">
        <v>298</v>
      </c>
      <c r="I276" s="192">
        <v>320</v>
      </c>
      <c r="J276" s="162" t="s">
        <v>643</v>
      </c>
      <c r="K276" s="163">
        <f t="shared" si="97"/>
        <v>57</v>
      </c>
      <c r="L276" s="164">
        <f t="shared" si="98"/>
        <v>0.23651452282157676</v>
      </c>
      <c r="M276" s="159" t="s">
        <v>555</v>
      </c>
      <c r="N276" s="165">
        <v>44802</v>
      </c>
      <c r="O276" s="41"/>
      <c r="R276" s="214" t="s">
        <v>746</v>
      </c>
    </row>
    <row r="277" spans="1:18" ht="12.75" customHeight="1">
      <c r="A277" s="187">
        <v>168</v>
      </c>
      <c r="B277" s="188">
        <v>44406</v>
      </c>
      <c r="C277" s="188"/>
      <c r="D277" s="189" t="s">
        <v>364</v>
      </c>
      <c r="E277" s="190" t="s">
        <v>585</v>
      </c>
      <c r="F277" s="160">
        <v>162.5</v>
      </c>
      <c r="G277" s="190"/>
      <c r="H277" s="190">
        <v>200</v>
      </c>
      <c r="I277" s="192">
        <v>200</v>
      </c>
      <c r="J277" s="162" t="s">
        <v>643</v>
      </c>
      <c r="K277" s="163">
        <f t="shared" si="97"/>
        <v>37.5</v>
      </c>
      <c r="L277" s="164">
        <f t="shared" si="98"/>
        <v>0.23076923076923078</v>
      </c>
      <c r="M277" s="159" t="s">
        <v>555</v>
      </c>
      <c r="N277" s="165">
        <v>44802</v>
      </c>
      <c r="O277" s="1"/>
      <c r="R277" s="214" t="s">
        <v>746</v>
      </c>
    </row>
    <row r="278" spans="1:18" ht="12.75" customHeight="1">
      <c r="A278" s="187">
        <v>169</v>
      </c>
      <c r="B278" s="188">
        <v>44462</v>
      </c>
      <c r="C278" s="188"/>
      <c r="D278" s="189" t="s">
        <v>783</v>
      </c>
      <c r="E278" s="190" t="s">
        <v>585</v>
      </c>
      <c r="F278" s="160">
        <v>1235</v>
      </c>
      <c r="G278" s="190"/>
      <c r="H278" s="190">
        <v>1505</v>
      </c>
      <c r="I278" s="192">
        <v>1500</v>
      </c>
      <c r="J278" s="162" t="s">
        <v>643</v>
      </c>
      <c r="K278" s="163">
        <f t="shared" si="97"/>
        <v>270</v>
      </c>
      <c r="L278" s="164">
        <f t="shared" si="98"/>
        <v>0.21862348178137653</v>
      </c>
      <c r="M278" s="159" t="s">
        <v>555</v>
      </c>
      <c r="N278" s="165">
        <v>44564</v>
      </c>
      <c r="O278" s="1"/>
      <c r="R278" s="214" t="s">
        <v>746</v>
      </c>
    </row>
    <row r="279" spans="1:18" ht="12.75" customHeight="1">
      <c r="A279" s="227">
        <v>170</v>
      </c>
      <c r="B279" s="228">
        <v>44480</v>
      </c>
      <c r="C279" s="228"/>
      <c r="D279" s="229" t="s">
        <v>785</v>
      </c>
      <c r="E279" s="230" t="s">
        <v>585</v>
      </c>
      <c r="F279" s="231" t="s">
        <v>789</v>
      </c>
      <c r="G279" s="230"/>
      <c r="H279" s="230"/>
      <c r="I279" s="230">
        <v>145</v>
      </c>
      <c r="J279" s="232" t="s">
        <v>558</v>
      </c>
      <c r="K279" s="227"/>
      <c r="L279" s="228"/>
      <c r="M279" s="228"/>
      <c r="N279" s="229"/>
      <c r="O279" s="41"/>
      <c r="R279" s="214" t="s">
        <v>746</v>
      </c>
    </row>
    <row r="280" spans="1:18" ht="12.75" customHeight="1">
      <c r="A280" s="233">
        <v>171</v>
      </c>
      <c r="B280" s="234">
        <v>44481</v>
      </c>
      <c r="C280" s="234"/>
      <c r="D280" s="235" t="s">
        <v>259</v>
      </c>
      <c r="E280" s="236" t="s">
        <v>585</v>
      </c>
      <c r="F280" s="237" t="s">
        <v>787</v>
      </c>
      <c r="G280" s="236"/>
      <c r="H280" s="236"/>
      <c r="I280" s="236">
        <v>380</v>
      </c>
      <c r="J280" s="238" t="s">
        <v>558</v>
      </c>
      <c r="K280" s="233"/>
      <c r="L280" s="234"/>
      <c r="M280" s="234"/>
      <c r="N280" s="235"/>
      <c r="O280" s="41"/>
      <c r="R280" s="214" t="s">
        <v>746</v>
      </c>
    </row>
    <row r="281" spans="1:18" ht="12.75" customHeight="1">
      <c r="A281" s="233">
        <v>172</v>
      </c>
      <c r="B281" s="234">
        <v>44481</v>
      </c>
      <c r="C281" s="234"/>
      <c r="D281" s="235" t="s">
        <v>389</v>
      </c>
      <c r="E281" s="236" t="s">
        <v>585</v>
      </c>
      <c r="F281" s="237" t="s">
        <v>788</v>
      </c>
      <c r="G281" s="236"/>
      <c r="H281" s="236"/>
      <c r="I281" s="236">
        <v>56</v>
      </c>
      <c r="J281" s="238" t="s">
        <v>558</v>
      </c>
      <c r="K281" s="233"/>
      <c r="L281" s="234"/>
      <c r="M281" s="234"/>
      <c r="N281" s="235"/>
      <c r="O281" s="41"/>
      <c r="R281" s="214"/>
    </row>
    <row r="282" spans="1:18" ht="12.75" customHeight="1">
      <c r="A282" s="187">
        <v>173</v>
      </c>
      <c r="B282" s="188">
        <v>44551</v>
      </c>
      <c r="C282" s="188"/>
      <c r="D282" s="189" t="s">
        <v>118</v>
      </c>
      <c r="E282" s="190" t="s">
        <v>585</v>
      </c>
      <c r="F282" s="160">
        <v>2300</v>
      </c>
      <c r="G282" s="190"/>
      <c r="H282" s="190">
        <f>(2820+2200)/2</f>
        <v>2510</v>
      </c>
      <c r="I282" s="192">
        <v>3000</v>
      </c>
      <c r="J282" s="162" t="s">
        <v>826</v>
      </c>
      <c r="K282" s="163">
        <f>H282-F282</f>
        <v>210</v>
      </c>
      <c r="L282" s="164">
        <f>K282/F282</f>
        <v>9.1304347826086957E-2</v>
      </c>
      <c r="M282" s="159" t="s">
        <v>555</v>
      </c>
      <c r="N282" s="165">
        <v>44649</v>
      </c>
      <c r="O282" s="1"/>
      <c r="R282" s="214"/>
    </row>
    <row r="283" spans="1:18" ht="12.75" customHeight="1">
      <c r="A283" s="239">
        <v>174</v>
      </c>
      <c r="B283" s="234">
        <v>44606</v>
      </c>
      <c r="C283" s="239"/>
      <c r="D283" s="239" t="s">
        <v>410</v>
      </c>
      <c r="E283" s="236" t="s">
        <v>585</v>
      </c>
      <c r="F283" s="236" t="s">
        <v>820</v>
      </c>
      <c r="G283" s="236"/>
      <c r="H283" s="236"/>
      <c r="I283" s="236">
        <v>764</v>
      </c>
      <c r="J283" s="236" t="s">
        <v>558</v>
      </c>
      <c r="K283" s="236"/>
      <c r="L283" s="236"/>
      <c r="M283" s="236"/>
      <c r="N283" s="239"/>
      <c r="O283" s="41"/>
      <c r="R283" s="214"/>
    </row>
    <row r="284" spans="1:18" ht="12.75" customHeight="1">
      <c r="A284" s="239">
        <v>175</v>
      </c>
      <c r="B284" s="234">
        <v>44613</v>
      </c>
      <c r="C284" s="239"/>
      <c r="D284" s="239" t="s">
        <v>783</v>
      </c>
      <c r="E284" s="236" t="s">
        <v>585</v>
      </c>
      <c r="F284" s="236" t="s">
        <v>821</v>
      </c>
      <c r="G284" s="236"/>
      <c r="H284" s="236"/>
      <c r="I284" s="236">
        <v>1510</v>
      </c>
      <c r="J284" s="236" t="s">
        <v>558</v>
      </c>
      <c r="K284" s="236"/>
      <c r="L284" s="236"/>
      <c r="M284" s="236"/>
      <c r="N284" s="239"/>
      <c r="O284" s="41"/>
      <c r="R284" s="214"/>
    </row>
    <row r="285" spans="1:18" ht="12.75" customHeight="1">
      <c r="A285">
        <v>176</v>
      </c>
      <c r="B285" s="234">
        <v>44670</v>
      </c>
      <c r="C285" s="234"/>
      <c r="D285" s="239" t="s">
        <v>519</v>
      </c>
      <c r="E285" s="285" t="s">
        <v>585</v>
      </c>
      <c r="F285" s="236" t="s">
        <v>828</v>
      </c>
      <c r="G285" s="236"/>
      <c r="H285" s="236"/>
      <c r="I285" s="236">
        <v>553</v>
      </c>
      <c r="J285" s="236" t="s">
        <v>558</v>
      </c>
      <c r="K285" s="236"/>
      <c r="L285" s="236"/>
      <c r="M285" s="236"/>
      <c r="N285" s="236"/>
      <c r="O285" s="41"/>
      <c r="R285" s="214"/>
    </row>
    <row r="286" spans="1:18" ht="12.75" customHeight="1">
      <c r="A286" s="187">
        <v>177</v>
      </c>
      <c r="B286" s="188">
        <v>44746</v>
      </c>
      <c r="C286" s="188"/>
      <c r="D286" s="189" t="s">
        <v>863</v>
      </c>
      <c r="E286" s="190" t="s">
        <v>585</v>
      </c>
      <c r="F286" s="160">
        <v>207.5</v>
      </c>
      <c r="G286" s="190"/>
      <c r="H286" s="190">
        <v>254</v>
      </c>
      <c r="I286" s="192">
        <v>254</v>
      </c>
      <c r="J286" s="162" t="s">
        <v>643</v>
      </c>
      <c r="K286" s="163">
        <f>H286-F286</f>
        <v>46.5</v>
      </c>
      <c r="L286" s="164">
        <f>K286/F286</f>
        <v>0.22409638554216868</v>
      </c>
      <c r="M286" s="159" t="s">
        <v>555</v>
      </c>
      <c r="N286" s="165">
        <v>44792</v>
      </c>
      <c r="O286" s="1"/>
      <c r="R286" s="214"/>
    </row>
    <row r="287" spans="1:18" ht="12.75" customHeight="1">
      <c r="A287" s="213">
        <v>178</v>
      </c>
      <c r="B287" s="234">
        <v>44775</v>
      </c>
      <c r="D287" s="324" t="s">
        <v>458</v>
      </c>
      <c r="E287" s="323" t="s">
        <v>585</v>
      </c>
      <c r="F287" s="236" t="s">
        <v>864</v>
      </c>
      <c r="G287" s="236"/>
      <c r="H287" s="236"/>
      <c r="I287" s="236">
        <v>38</v>
      </c>
      <c r="J287" s="236" t="s">
        <v>558</v>
      </c>
      <c r="K287" s="236"/>
      <c r="L287" s="236"/>
      <c r="M287" s="236"/>
      <c r="N287" s="236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B289" s="215" t="s">
        <v>779</v>
      </c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A296" s="216"/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A297" s="216"/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A298" s="53"/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</sheetData>
  <autoFilter ref="R1:R294"/>
  <mergeCells count="3">
    <mergeCell ref="J94:J95"/>
    <mergeCell ref="B94:B95"/>
    <mergeCell ref="A94:A9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6 K89 L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2022-09-13T02:40:54Z</dcterms:modified>
</cp:coreProperties>
</file>